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aanbestedingsdocument en bijlagen/concept/"/>
    </mc:Choice>
  </mc:AlternateContent>
  <xr:revisionPtr revIDLastSave="0" documentId="13_ncr:1_{BABA8E88-2404-6142-89EC-34510CF4577D}" xr6:coauthVersionLast="47" xr6:coauthVersionMax="47" xr10:uidLastSave="{00000000-0000-0000-0000-000000000000}"/>
  <bookViews>
    <workbookView xWindow="36280" yWindow="500" windowWidth="35840" windowHeight="19620" xr2:uid="{26A0E56A-9CA4-EB40-BF12-5B4691CBE874}"/>
  </bookViews>
  <sheets>
    <sheet name="Waarden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2" l="1"/>
  <c r="J4" i="2"/>
  <c r="I3" i="2"/>
  <c r="H3" i="2"/>
  <c r="G3" i="2"/>
  <c r="F3" i="2"/>
  <c r="E3" i="2"/>
  <c r="D3" i="2"/>
  <c r="C3" i="2"/>
  <c r="B3" i="2"/>
  <c r="H5" i="2"/>
  <c r="G5" i="2"/>
  <c r="D5" i="2"/>
  <c r="I5" i="2"/>
  <c r="J5" i="2"/>
  <c r="F5" i="2"/>
  <c r="E5" i="2"/>
  <c r="C5" i="2"/>
  <c r="B5" i="2"/>
  <c r="B7" i="2"/>
  <c r="G31" i="2"/>
  <c r="F31" i="2"/>
  <c r="C16" i="2"/>
  <c r="G24" i="2"/>
  <c r="F24" i="2"/>
  <c r="G17" i="2"/>
  <c r="F17" i="2"/>
  <c r="I7" i="2"/>
  <c r="I8" i="2"/>
  <c r="H7" i="2"/>
  <c r="H8" i="2"/>
  <c r="G7" i="2"/>
  <c r="G8" i="2"/>
  <c r="F7" i="2"/>
  <c r="E7" i="2"/>
  <c r="E8" i="2"/>
  <c r="D7" i="2"/>
  <c r="C7" i="2"/>
  <c r="J3" i="2"/>
</calcChain>
</file>

<file path=xl/sharedStrings.xml><?xml version="1.0" encoding="utf-8"?>
<sst xmlns="http://schemas.openxmlformats.org/spreadsheetml/2006/main" count="41" uniqueCount="29">
  <si>
    <t>OPEN VRAGEN + bijbehorende waarde beoordeling</t>
  </si>
  <si>
    <t>7.1.1
Beleving schone scholen</t>
  </si>
  <si>
    <t>7.1.2
Goed werkgeverschap en managementschap</t>
  </si>
  <si>
    <t>7.1.3
Onderhoud vloeren</t>
  </si>
  <si>
    <t>7.1.4
 Invulling werkzaamheden leidinggevende</t>
  </si>
  <si>
    <t>7.1.5
Kwaliteitsverbetering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</si>
  <si>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</si>
  <si>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</si>
  <si>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</si>
  <si>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</si>
  <si>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</si>
  <si>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</si>
  <si>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</si>
  <si>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</si>
  <si>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Totaal kwaliteit</t>
  </si>
  <si>
    <t>7.1.6
Milieu en duurzaamheid</t>
  </si>
  <si>
    <t>7.1.7
Maatschappelijk verantwoord ondernemen</t>
  </si>
  <si>
    <t>7.1.8 
Wijze van rapporteren</t>
  </si>
  <si>
    <t>raming</t>
  </si>
  <si>
    <t>prijs</t>
  </si>
  <si>
    <t>kwaliteit</t>
  </si>
  <si>
    <t>inschrijver 1</t>
  </si>
  <si>
    <t>inschrijver 2</t>
  </si>
  <si>
    <t>verwacht prijsverschil</t>
  </si>
  <si>
    <t>bandbreedte prijs</t>
  </si>
  <si>
    <t xml:space="preserve"> </t>
  </si>
  <si>
    <t>indien inschrijver driemaal of meer 'matig scoort (en een onvoldoende telt hierbij ook als een matig) zal zij worden uitgesloten van verdere deelname.</t>
  </si>
  <si>
    <t>kwaliteit is dominant</t>
  </si>
  <si>
    <t>rekenvoorbeelden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</si>
</sst>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b/>
      <sz val="20"/>
      <color theme="0"/>
      <name val="Verdana"/>
      <family val="2"/>
    </font>
    <font>
      <i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164" fontId="5" fillId="2" borderId="4" xfId="0" applyNumberFormat="1" applyFont="1" applyFill="1" applyBorder="1" applyAlignment="1">
      <alignment horizontal="justify" vertical="center" wrapText="1"/>
    </xf>
    <xf numFmtId="164" fontId="9" fillId="2" borderId="4" xfId="0" applyNumberFormat="1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44" fontId="0" fillId="0" borderId="0" xfId="2" applyFont="1"/>
    <xf numFmtId="9" fontId="0" fillId="0" borderId="0" xfId="0" applyNumberFormat="1"/>
    <xf numFmtId="44" fontId="0" fillId="0" borderId="0" xfId="0" applyNumberFormat="1"/>
    <xf numFmtId="164" fontId="0" fillId="0" borderId="0" xfId="0" applyNumberFormat="1"/>
    <xf numFmtId="165" fontId="1" fillId="4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0" xfId="2" applyFont="1" applyBorder="1"/>
    <xf numFmtId="44" fontId="0" fillId="0" borderId="11" xfId="2" applyFont="1" applyBorder="1"/>
    <xf numFmtId="44" fontId="0" fillId="8" borderId="0" xfId="2" applyFont="1" applyFill="1" applyBorder="1"/>
    <xf numFmtId="44" fontId="0" fillId="8" borderId="11" xfId="2" applyFont="1" applyFill="1" applyBorder="1"/>
    <xf numFmtId="0" fontId="0" fillId="0" borderId="12" xfId="0" applyBorder="1"/>
    <xf numFmtId="44" fontId="0" fillId="8" borderId="6" xfId="2" applyFont="1" applyFill="1" applyBorder="1"/>
    <xf numFmtId="44" fontId="0" fillId="0" borderId="13" xfId="2" applyFont="1" applyBorder="1"/>
    <xf numFmtId="0" fontId="8" fillId="3" borderId="3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31"/>
  <sheetViews>
    <sheetView showGridLines="0" tabSelected="1" zoomScale="150" zoomScaleNormal="150" workbookViewId="0">
      <selection activeCell="H14" sqref="H14"/>
    </sheetView>
  </sheetViews>
  <sheetFormatPr baseColWidth="10" defaultColWidth="11" defaultRowHeight="16" x14ac:dyDescent="0.2"/>
  <cols>
    <col min="1" max="1" width="15.83203125" customWidth="1"/>
    <col min="2" max="9" width="18.83203125" customWidth="1"/>
    <col min="10" max="10" width="15.83203125" customWidth="1"/>
  </cols>
  <sheetData>
    <row r="1" spans="1:11" ht="80" customHeight="1" thickBo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"/>
    </row>
    <row r="2" spans="1:11" ht="57" thickBot="1" x14ac:dyDescent="0.25">
      <c r="A2" s="31"/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15</v>
      </c>
      <c r="H2" s="10" t="s">
        <v>16</v>
      </c>
      <c r="I2" s="10" t="s">
        <v>17</v>
      </c>
      <c r="J2" s="2" t="s">
        <v>6</v>
      </c>
      <c r="K2" s="3"/>
    </row>
    <row r="3" spans="1:11" ht="17" thickBot="1" x14ac:dyDescent="0.25">
      <c r="A3" s="4" t="s">
        <v>7</v>
      </c>
      <c r="B3" s="17">
        <f>B4/J4</f>
        <v>0.2</v>
      </c>
      <c r="C3" s="17">
        <f>C4/J4</f>
        <v>0.2</v>
      </c>
      <c r="D3" s="17">
        <f>D4/J4</f>
        <v>0.04</v>
      </c>
      <c r="E3" s="17">
        <f>E4/J4</f>
        <v>0.2</v>
      </c>
      <c r="F3" s="17">
        <f>F4/J4</f>
        <v>0.2</v>
      </c>
      <c r="G3" s="17">
        <f>G4/J4</f>
        <v>0.04</v>
      </c>
      <c r="H3" s="17">
        <f>H4/J4</f>
        <v>0.04</v>
      </c>
      <c r="I3" s="17">
        <f>I4/J4</f>
        <v>0.08</v>
      </c>
      <c r="J3" s="7">
        <f>SUM(B3:I3)</f>
        <v>1.0000000000000002</v>
      </c>
      <c r="K3" s="3"/>
    </row>
    <row r="4" spans="1:11" ht="17" thickBot="1" x14ac:dyDescent="0.25">
      <c r="A4" s="5" t="s">
        <v>8</v>
      </c>
      <c r="B4" s="6">
        <v>30000</v>
      </c>
      <c r="C4" s="6">
        <v>30000</v>
      </c>
      <c r="D4" s="6">
        <v>6000</v>
      </c>
      <c r="E4" s="6">
        <v>30000</v>
      </c>
      <c r="F4" s="6">
        <v>30000</v>
      </c>
      <c r="G4" s="6">
        <v>6000</v>
      </c>
      <c r="H4" s="6">
        <v>6000</v>
      </c>
      <c r="I4" s="6">
        <v>12000</v>
      </c>
      <c r="J4" s="11">
        <f>SUM(B4:I4)</f>
        <v>150000</v>
      </c>
      <c r="K4" s="3"/>
    </row>
    <row r="5" spans="1:11" ht="17" thickBot="1" x14ac:dyDescent="0.25">
      <c r="A5" s="5" t="s">
        <v>9</v>
      </c>
      <c r="B5" s="6">
        <f>B4*0.9</f>
        <v>27000</v>
      </c>
      <c r="C5" s="6">
        <f t="shared" ref="C5:I5" si="0">C4*0.9</f>
        <v>27000</v>
      </c>
      <c r="D5" s="6">
        <f t="shared" si="0"/>
        <v>5400</v>
      </c>
      <c r="E5" s="6">
        <f t="shared" si="0"/>
        <v>27000</v>
      </c>
      <c r="F5" s="6">
        <f t="shared" si="0"/>
        <v>27000</v>
      </c>
      <c r="G5" s="6">
        <f t="shared" si="0"/>
        <v>5400</v>
      </c>
      <c r="H5" s="6">
        <f t="shared" si="0"/>
        <v>5400</v>
      </c>
      <c r="I5" s="6">
        <f t="shared" si="0"/>
        <v>10800</v>
      </c>
      <c r="J5" s="11">
        <f>SUM(B5:I5)</f>
        <v>135000</v>
      </c>
      <c r="K5" s="3"/>
    </row>
    <row r="6" spans="1:11" ht="17" thickBot="1" x14ac:dyDescent="0.25">
      <c r="A6" s="5" t="s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2"/>
      <c r="K6" s="3"/>
    </row>
    <row r="7" spans="1:11" ht="17" customHeight="1" thickBot="1" x14ac:dyDescent="0.25">
      <c r="A7" s="5" t="s">
        <v>11</v>
      </c>
      <c r="B7" s="8">
        <f>0-(B4*3)</f>
        <v>-90000</v>
      </c>
      <c r="C7" s="8">
        <f t="shared" ref="C7:I7" si="1">0-(C4*2)</f>
        <v>-60000</v>
      </c>
      <c r="D7" s="8">
        <f t="shared" si="1"/>
        <v>-12000</v>
      </c>
      <c r="E7" s="8">
        <f t="shared" si="1"/>
        <v>-60000</v>
      </c>
      <c r="F7" s="8">
        <f t="shared" si="1"/>
        <v>-60000</v>
      </c>
      <c r="G7" s="8">
        <f t="shared" si="1"/>
        <v>-12000</v>
      </c>
      <c r="H7" s="8">
        <f t="shared" si="1"/>
        <v>-12000</v>
      </c>
      <c r="I7" s="8">
        <f t="shared" si="1"/>
        <v>-24000</v>
      </c>
      <c r="J7" s="2"/>
      <c r="K7" s="3"/>
    </row>
    <row r="8" spans="1:11" ht="17" customHeight="1" thickBot="1" x14ac:dyDescent="0.25">
      <c r="A8" s="5" t="s">
        <v>12</v>
      </c>
      <c r="B8" s="9" t="s">
        <v>13</v>
      </c>
      <c r="C8" s="9" t="s">
        <v>13</v>
      </c>
      <c r="D8" s="9" t="s">
        <v>13</v>
      </c>
      <c r="E8" s="8">
        <f>2*E7</f>
        <v>-120000</v>
      </c>
      <c r="F8" s="8" t="s">
        <v>13</v>
      </c>
      <c r="G8" s="8">
        <f>2*G7</f>
        <v>-24000</v>
      </c>
      <c r="H8" s="8">
        <f>2*H7</f>
        <v>-24000</v>
      </c>
      <c r="I8" s="8">
        <f>2*I7</f>
        <v>-48000</v>
      </c>
      <c r="J8" s="2"/>
      <c r="K8" s="3"/>
    </row>
    <row r="9" spans="1:11" ht="17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5" customHeight="1" thickBot="1" x14ac:dyDescent="0.25">
      <c r="A10" s="1" t="s">
        <v>14</v>
      </c>
      <c r="B10" s="12">
        <f>J4</f>
        <v>150000</v>
      </c>
      <c r="C10" s="3"/>
      <c r="D10" s="3"/>
      <c r="E10" s="18" t="s">
        <v>26</v>
      </c>
      <c r="F10" s="3"/>
      <c r="G10" s="3"/>
      <c r="H10" s="3"/>
      <c r="I10" s="3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E12" s="19" t="s">
        <v>28</v>
      </c>
      <c r="F12" s="20"/>
      <c r="G12" s="21"/>
      <c r="J12" s="16" t="s">
        <v>25</v>
      </c>
    </row>
    <row r="13" spans="1:11" x14ac:dyDescent="0.2">
      <c r="B13" t="s">
        <v>18</v>
      </c>
      <c r="C13" s="13">
        <v>1000000</v>
      </c>
      <c r="E13" s="22"/>
      <c r="F13" t="s">
        <v>21</v>
      </c>
      <c r="G13" s="23" t="s">
        <v>22</v>
      </c>
      <c r="J13" s="16" t="s">
        <v>25</v>
      </c>
    </row>
    <row r="14" spans="1:11" x14ac:dyDescent="0.2">
      <c r="E14" s="22"/>
      <c r="G14" s="23"/>
    </row>
    <row r="15" spans="1:11" x14ac:dyDescent="0.2">
      <c r="B15" t="s">
        <v>23</v>
      </c>
      <c r="C15" s="14">
        <v>0.15</v>
      </c>
      <c r="E15" s="22" t="s">
        <v>19</v>
      </c>
      <c r="F15" s="24">
        <v>1000000</v>
      </c>
      <c r="G15" s="25">
        <v>860000</v>
      </c>
    </row>
    <row r="16" spans="1:11" x14ac:dyDescent="0.2">
      <c r="B16" t="s">
        <v>24</v>
      </c>
      <c r="C16" s="15">
        <f>C15*C13</f>
        <v>150000</v>
      </c>
      <c r="E16" s="22" t="s">
        <v>20</v>
      </c>
      <c r="F16" s="24">
        <v>150000</v>
      </c>
      <c r="G16" s="25">
        <v>0</v>
      </c>
    </row>
    <row r="17" spans="2:7" x14ac:dyDescent="0.2">
      <c r="E17" s="22"/>
      <c r="F17" s="26">
        <f>F15-F16</f>
        <v>850000</v>
      </c>
      <c r="G17" s="25">
        <f>G15-G16</f>
        <v>860000</v>
      </c>
    </row>
    <row r="18" spans="2:7" x14ac:dyDescent="0.2">
      <c r="B18" t="s">
        <v>27</v>
      </c>
      <c r="E18" s="22"/>
      <c r="G18" s="23"/>
    </row>
    <row r="19" spans="2:7" x14ac:dyDescent="0.2">
      <c r="E19" s="22"/>
      <c r="G19" s="23"/>
    </row>
    <row r="20" spans="2:7" x14ac:dyDescent="0.2">
      <c r="E20" s="22"/>
      <c r="F20" t="s">
        <v>21</v>
      </c>
      <c r="G20" s="23" t="s">
        <v>22</v>
      </c>
    </row>
    <row r="21" spans="2:7" x14ac:dyDescent="0.2">
      <c r="E21" s="22"/>
      <c r="G21" s="23"/>
    </row>
    <row r="22" spans="2:7" x14ac:dyDescent="0.2">
      <c r="E22" s="22" t="s">
        <v>19</v>
      </c>
      <c r="F22" s="24">
        <v>1100000</v>
      </c>
      <c r="G22" s="25">
        <v>900000</v>
      </c>
    </row>
    <row r="23" spans="2:7" x14ac:dyDescent="0.2">
      <c r="E23" s="22" t="s">
        <v>20</v>
      </c>
      <c r="F23" s="24">
        <v>150000</v>
      </c>
      <c r="G23" s="25">
        <v>75000</v>
      </c>
    </row>
    <row r="24" spans="2:7" x14ac:dyDescent="0.2">
      <c r="E24" s="22"/>
      <c r="F24" s="24">
        <f>F22-F23</f>
        <v>950000</v>
      </c>
      <c r="G24" s="27">
        <f>G22-G23</f>
        <v>825000</v>
      </c>
    </row>
    <row r="25" spans="2:7" x14ac:dyDescent="0.2">
      <c r="E25" s="22"/>
      <c r="G25" s="23"/>
    </row>
    <row r="26" spans="2:7" x14ac:dyDescent="0.2">
      <c r="E26" s="22"/>
      <c r="G26" s="23"/>
    </row>
    <row r="27" spans="2:7" x14ac:dyDescent="0.2">
      <c r="E27" s="22"/>
      <c r="F27" t="s">
        <v>21</v>
      </c>
      <c r="G27" s="23" t="s">
        <v>22</v>
      </c>
    </row>
    <row r="28" spans="2:7" x14ac:dyDescent="0.2">
      <c r="E28" s="22"/>
      <c r="G28" s="23"/>
    </row>
    <row r="29" spans="2:7" x14ac:dyDescent="0.2">
      <c r="E29" s="22" t="s">
        <v>19</v>
      </c>
      <c r="F29" s="24">
        <v>1100000</v>
      </c>
      <c r="G29" s="25">
        <v>1100000</v>
      </c>
    </row>
    <row r="30" spans="2:7" x14ac:dyDescent="0.2">
      <c r="E30" s="22" t="s">
        <v>20</v>
      </c>
      <c r="F30" s="24">
        <v>130000</v>
      </c>
      <c r="G30" s="25">
        <v>100000</v>
      </c>
    </row>
    <row r="31" spans="2:7" x14ac:dyDescent="0.2">
      <c r="E31" s="28"/>
      <c r="F31" s="29">
        <f>F29-F30</f>
        <v>970000</v>
      </c>
      <c r="G31" s="30">
        <f>G29-G30</f>
        <v>1000000</v>
      </c>
    </row>
  </sheetData>
  <sheetProtection algorithmName="SHA-512" hashValue="XqLbko63XqEKpEIUVFeElupZXfhxZYNot39FIzelkOKwE0CSIJzYGE6myoNzUE4rf4dxHcbSOLK0qrZApaGdrQ==" saltValue="IUzThA/gkLBNeeUee3BTOw==" spinCount="100000" sheet="1" objects="1" scenarios="1"/>
  <mergeCells count="2">
    <mergeCell ref="A2"/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D695F-BB64-4757-8C17-5738FCCE3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0503B-7150-4388-926C-08C6B6E07B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557ACD-235C-4AB6-A118-610EBD375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2023-04-05T11:18:35Z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