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filterPrivacy="1" codeName="ThisWorkbook" autoCompressPictures="0"/>
  <xr:revisionPtr revIDLastSave="0" documentId="13_ncr:1_{C7C6994D-4D6B-FF4F-A441-855B6BA47B28}" xr6:coauthVersionLast="47" xr6:coauthVersionMax="47" xr10:uidLastSave="{00000000-0000-0000-0000-000000000000}"/>
  <bookViews>
    <workbookView xWindow="32020" yWindow="500" windowWidth="39120" windowHeight="17860" xr2:uid="{00000000-000D-0000-FFFF-FFFF00000000}"/>
  </bookViews>
  <sheets>
    <sheet name="Beoordelen open vragen" sheetId="6" r:id="rId1"/>
    <sheet name="Beoordelaar 1" sheetId="7" r:id="rId2"/>
    <sheet name="Beoordelaar 2" sheetId="15" r:id="rId3"/>
    <sheet name="Beoordelaar 3" sheetId="16" r:id="rId4"/>
    <sheet name="Beoordelaar 4" sheetId="17" r:id="rId5"/>
    <sheet name="Beoordelaar 5" sheetId="22" r:id="rId6"/>
    <sheet name="Beoordelaar 6" sheetId="21" r:id="rId7"/>
    <sheet name="Consensus" sheetId="9" r:id="rId8"/>
    <sheet name="Eindscores" sheetId="18" r:id="rId9"/>
  </sheets>
  <definedNames>
    <definedName name="SCORE">'Beoordelen open vragen'!$A$19:$A$24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18" l="1"/>
  <c r="J42" i="9"/>
  <c r="J10" i="9"/>
  <c r="J18" i="9"/>
  <c r="J26" i="9"/>
  <c r="J34" i="9"/>
  <c r="J50" i="9"/>
  <c r="J58" i="9"/>
  <c r="J66" i="9"/>
  <c r="J68" i="9"/>
  <c r="G18" i="9"/>
  <c r="G10" i="9"/>
  <c r="G26" i="9"/>
  <c r="G34" i="9"/>
  <c r="G42" i="9"/>
  <c r="G50" i="9"/>
  <c r="G58" i="9"/>
  <c r="G66" i="9"/>
  <c r="G68" i="9"/>
  <c r="D10" i="9"/>
  <c r="D18" i="9"/>
  <c r="D26" i="9"/>
  <c r="D34" i="9"/>
  <c r="D42" i="9"/>
  <c r="D50" i="9"/>
  <c r="D58" i="9"/>
  <c r="D66" i="9"/>
  <c r="D68" i="9"/>
  <c r="I1" i="21"/>
  <c r="F1" i="21"/>
  <c r="C1" i="21"/>
  <c r="I1" i="22"/>
  <c r="F1" i="22"/>
  <c r="C1" i="22"/>
  <c r="I1" i="17"/>
  <c r="F1" i="17"/>
  <c r="C1" i="17"/>
  <c r="I1" i="16"/>
  <c r="F1" i="16"/>
  <c r="C1" i="16"/>
  <c r="I1" i="15"/>
  <c r="F1" i="15"/>
  <c r="C1" i="15"/>
  <c r="C3" i="18"/>
  <c r="C4" i="18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A4" i="21"/>
  <c r="A3" i="21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4" i="22"/>
  <c r="A3" i="22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G3" i="18"/>
  <c r="G4" i="18"/>
  <c r="G8" i="18"/>
  <c r="E3" i="18"/>
  <c r="E4" i="18"/>
  <c r="E8" i="18"/>
  <c r="J64" i="9"/>
  <c r="J63" i="9"/>
  <c r="J62" i="9"/>
  <c r="J61" i="9"/>
  <c r="J60" i="9"/>
  <c r="J59" i="9"/>
  <c r="G64" i="9"/>
  <c r="G63" i="9"/>
  <c r="G62" i="9"/>
  <c r="G61" i="9"/>
  <c r="G60" i="9"/>
  <c r="G59" i="9"/>
  <c r="D59" i="9"/>
  <c r="J56" i="9"/>
  <c r="J55" i="9"/>
  <c r="J54" i="9"/>
  <c r="J53" i="9"/>
  <c r="J52" i="9"/>
  <c r="J51" i="9"/>
  <c r="G56" i="9"/>
  <c r="G55" i="9"/>
  <c r="G54" i="9"/>
  <c r="G53" i="9"/>
  <c r="G52" i="9"/>
  <c r="G51" i="9"/>
  <c r="J48" i="9"/>
  <c r="J47" i="9"/>
  <c r="J46" i="9"/>
  <c r="J45" i="9"/>
  <c r="J44" i="9"/>
  <c r="J43" i="9"/>
  <c r="G48" i="9"/>
  <c r="G47" i="9"/>
  <c r="G46" i="9"/>
  <c r="G45" i="9"/>
  <c r="G44" i="9"/>
  <c r="G43" i="9"/>
  <c r="J40" i="9"/>
  <c r="J39" i="9"/>
  <c r="J38" i="9"/>
  <c r="J37" i="9"/>
  <c r="J36" i="9"/>
  <c r="J35" i="9"/>
  <c r="G40" i="9"/>
  <c r="G39" i="9"/>
  <c r="G38" i="9"/>
  <c r="G37" i="9"/>
  <c r="G36" i="9"/>
  <c r="G35" i="9"/>
  <c r="D64" i="9"/>
  <c r="D63" i="9"/>
  <c r="D62" i="9"/>
  <c r="D61" i="9"/>
  <c r="D60" i="9"/>
  <c r="D56" i="9"/>
  <c r="D55" i="9"/>
  <c r="D54" i="9"/>
  <c r="D53" i="9"/>
  <c r="D52" i="9"/>
  <c r="D51" i="9"/>
  <c r="D48" i="9"/>
  <c r="D47" i="9"/>
  <c r="D46" i="9"/>
  <c r="D45" i="9"/>
  <c r="D44" i="9"/>
  <c r="D43" i="9"/>
  <c r="D40" i="9"/>
  <c r="D39" i="9"/>
  <c r="D38" i="9"/>
  <c r="D37" i="9"/>
  <c r="D36" i="9"/>
  <c r="D35" i="9"/>
  <c r="J32" i="9"/>
  <c r="J31" i="9"/>
  <c r="J30" i="9"/>
  <c r="J29" i="9"/>
  <c r="J28" i="9"/>
  <c r="J27" i="9"/>
  <c r="G32" i="9"/>
  <c r="G31" i="9"/>
  <c r="G30" i="9"/>
  <c r="G29" i="9"/>
  <c r="G28" i="9"/>
  <c r="G27" i="9"/>
  <c r="D32" i="9"/>
  <c r="D31" i="9"/>
  <c r="D30" i="9"/>
  <c r="D29" i="9"/>
  <c r="D28" i="9"/>
  <c r="D27" i="9"/>
  <c r="J24" i="9"/>
  <c r="J23" i="9"/>
  <c r="J22" i="9"/>
  <c r="J21" i="9"/>
  <c r="J20" i="9"/>
  <c r="J19" i="9"/>
  <c r="G24" i="9"/>
  <c r="G23" i="9"/>
  <c r="G22" i="9"/>
  <c r="G21" i="9"/>
  <c r="G20" i="9"/>
  <c r="G19" i="9"/>
  <c r="D24" i="9"/>
  <c r="D23" i="9"/>
  <c r="D22" i="9"/>
  <c r="D21" i="9"/>
  <c r="D20" i="9"/>
  <c r="D19" i="9"/>
  <c r="J16" i="9"/>
  <c r="J15" i="9"/>
  <c r="J14" i="9"/>
  <c r="J13" i="9"/>
  <c r="J12" i="9"/>
  <c r="J11" i="9"/>
  <c r="G16" i="9"/>
  <c r="G15" i="9"/>
  <c r="G14" i="9"/>
  <c r="G13" i="9"/>
  <c r="G12" i="9"/>
  <c r="G11" i="9"/>
  <c r="D16" i="9"/>
  <c r="D15" i="9"/>
  <c r="D14" i="9"/>
  <c r="D13" i="9"/>
  <c r="D12" i="9"/>
  <c r="D11" i="9"/>
  <c r="J8" i="9"/>
  <c r="J7" i="9"/>
  <c r="J6" i="9"/>
  <c r="J5" i="9"/>
  <c r="J4" i="9"/>
  <c r="J3" i="9"/>
  <c r="G8" i="9"/>
  <c r="G7" i="9"/>
  <c r="G6" i="9"/>
  <c r="D8" i="9"/>
  <c r="D7" i="9"/>
  <c r="B16" i="9"/>
  <c r="B24" i="9"/>
  <c r="B32" i="9"/>
  <c r="B40" i="9"/>
  <c r="B48" i="9"/>
  <c r="B56" i="9"/>
  <c r="B64" i="9"/>
  <c r="B15" i="9"/>
  <c r="B23" i="9"/>
  <c r="B31" i="9"/>
  <c r="B39" i="9"/>
  <c r="B47" i="9"/>
  <c r="B55" i="9"/>
  <c r="B63" i="9"/>
  <c r="B14" i="9"/>
  <c r="B22" i="9"/>
  <c r="B30" i="9"/>
  <c r="B38" i="9"/>
  <c r="B46" i="9"/>
  <c r="B54" i="9"/>
  <c r="B62" i="9"/>
  <c r="B13" i="9"/>
  <c r="B21" i="9"/>
  <c r="B29" i="9"/>
  <c r="B37" i="9"/>
  <c r="B45" i="9"/>
  <c r="B53" i="9"/>
  <c r="B61" i="9"/>
  <c r="B12" i="9"/>
  <c r="B20" i="9"/>
  <c r="B28" i="9"/>
  <c r="B36" i="9"/>
  <c r="B44" i="9"/>
  <c r="B52" i="9"/>
  <c r="B60" i="9"/>
  <c r="B11" i="9"/>
  <c r="B19" i="9"/>
  <c r="B27" i="9"/>
  <c r="B35" i="9"/>
  <c r="B43" i="9"/>
  <c r="B51" i="9"/>
  <c r="B59" i="9"/>
  <c r="A59" i="9"/>
  <c r="A18" i="7"/>
  <c r="A16" i="7"/>
  <c r="A17" i="7"/>
  <c r="A15" i="7"/>
  <c r="A51" i="9"/>
  <c r="A43" i="9"/>
  <c r="A35" i="9"/>
  <c r="A27" i="9"/>
  <c r="A19" i="9"/>
  <c r="A11" i="9"/>
  <c r="A3" i="9"/>
  <c r="A4" i="7"/>
  <c r="A14" i="7"/>
  <c r="A13" i="7"/>
  <c r="A12" i="7"/>
  <c r="A11" i="7"/>
  <c r="A10" i="7"/>
  <c r="A9" i="7"/>
  <c r="A8" i="7"/>
  <c r="A7" i="7"/>
  <c r="A6" i="7"/>
  <c r="A5" i="7"/>
  <c r="A3" i="7"/>
  <c r="G2" i="18"/>
  <c r="E2" i="18"/>
  <c r="C2" i="18"/>
  <c r="D2" i="9"/>
  <c r="J2" i="9"/>
  <c r="G2" i="9"/>
  <c r="G3" i="9"/>
  <c r="G4" i="9"/>
  <c r="G5" i="9"/>
  <c r="D6" i="9"/>
  <c r="D5" i="9"/>
  <c r="D4" i="9"/>
  <c r="D3" i="9"/>
</calcChain>
</file>

<file path=xl/sharedStrings.xml><?xml version="1.0" encoding="utf-8"?>
<sst xmlns="http://schemas.openxmlformats.org/spreadsheetml/2006/main" count="421" uniqueCount="49">
  <si>
    <t>Beoordelaar 1: &lt;&lt;&gt;&gt;</t>
  </si>
  <si>
    <t>Beoordelaar 2: &lt;&lt;&gt;&gt;</t>
  </si>
  <si>
    <t>Beoordelaar 3: &lt;&lt;&gt;&gt;</t>
  </si>
  <si>
    <t>&lt;MOTIVATIE&gt;</t>
  </si>
  <si>
    <t>Consensus</t>
  </si>
  <si>
    <t>SCORE</t>
  </si>
  <si>
    <t>Onvoldoende</t>
  </si>
  <si>
    <t>Matig</t>
  </si>
  <si>
    <t>Voldoende</t>
  </si>
  <si>
    <t>Goed</t>
  </si>
  <si>
    <t>Uitmuntend</t>
  </si>
  <si>
    <t>Beoordelaar 1</t>
  </si>
  <si>
    <t>Beoordelaar 2</t>
  </si>
  <si>
    <t>Beoordelaar 3</t>
  </si>
  <si>
    <t>Totaal behaalde waarde open vragen:</t>
  </si>
  <si>
    <t>Score:</t>
  </si>
  <si>
    <t>Om de kwaliteit en toegevoegde waarde van de inschrijver(s) te kunnen beoordelen dient inschrijver haar kwaliteit aan te tonen en meerwaarde uit te werken conform onderstaande open vragen.</t>
  </si>
  <si>
    <t>Beoordelaar 4: &lt;&lt;&gt;&gt;</t>
  </si>
  <si>
    <t>Beoordelaar 4</t>
  </si>
  <si>
    <t>MOTIVATIE CONSENSUS</t>
  </si>
  <si>
    <t>Totaalwaardes</t>
  </si>
  <si>
    <t>Open vraag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</si>
  <si>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</si>
  <si>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</si>
  <si>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</si>
  <si>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</si>
  <si>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</si>
  <si>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6.1 Open vragen + toelichting</t>
  </si>
  <si>
    <t>Open vragen</t>
  </si>
  <si>
    <t>&lt;&lt;motivatie CONSENSUS&gt;&gt;</t>
  </si>
  <si>
    <t>7.2	Persoonlijke toelichting beantwoording van de schriftelijk ingediende open vragen</t>
  </si>
  <si>
    <t xml:space="preserve">Dit onderdeel kent dus GEEN eigen beoordelingskader, maar kan leiden tot een aanpassing van een beoordeling van de beantwoording van de open vragen. </t>
  </si>
  <si>
    <t>Beoordelaar 5: &lt;&lt;&gt;&gt;</t>
  </si>
  <si>
    <t>Beoordelaar 6: &lt;&lt;&gt;&gt;</t>
  </si>
  <si>
    <t>Beoordelaar 5</t>
  </si>
  <si>
    <t>Beoordelaar 6</t>
  </si>
  <si>
    <t>7.1	 Schriftelijke beantwoording open vragen</t>
  </si>
  <si>
    <t xml:space="preserve">Zie bijlage 7 'kwaliteit'. </t>
  </si>
  <si>
    <t>OPEN VRAAG 7.1.2 GOED WERKGEVERSCHAP EN MANAGEMENT</t>
  </si>
  <si>
    <t xml:space="preserve">OPEN VRAAG 7.1.3	 ONDERHOUD VLOEREN </t>
  </si>
  <si>
    <t xml:space="preserve">OPEN VRAAG 7.1.4	 INVULLING WERKZAAMHEDEN LEIDINGGEVENDE </t>
  </si>
  <si>
    <t>OPEN VRAAG 7.1.5 KWALITEITSVERBETERING</t>
  </si>
  <si>
    <t>OPEN VRAAG 7.1.6 MILIEU EN DUURZAAMHEID</t>
  </si>
  <si>
    <t xml:space="preserve">OPEN VRAAG 7.1.7 MAATSCHAPPELIJK VERANTWOORD ONDERNEMEN </t>
  </si>
  <si>
    <t>OPEN VRAAG 7.1.8 WIJZE VAN RAPPORTEREN</t>
  </si>
  <si>
    <t>Inschrijver 1</t>
  </si>
  <si>
    <t>Inschrijver 2</t>
  </si>
  <si>
    <t>Inschrijver 3</t>
  </si>
  <si>
    <t>OPEN VRAAG 7.1.1	 BELEVING SCHONE SCHOLEN EN IKC's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</si>
</sst>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sz val="10"/>
      <color rgb="FF000000"/>
      <name val="Verdana"/>
      <family val="2"/>
    </font>
    <font>
      <b/>
      <sz val="18"/>
      <color theme="1"/>
      <name val="Verdana"/>
      <family val="2"/>
    </font>
    <font>
      <sz val="12"/>
      <color rgb="FF454545"/>
      <name val="Helvetica Neue"/>
      <family val="2"/>
    </font>
    <font>
      <b/>
      <sz val="9"/>
      <color theme="1"/>
      <name val="Verdana"/>
      <family val="2"/>
    </font>
    <font>
      <i/>
      <sz val="10"/>
      <color theme="1"/>
      <name val="Verdana"/>
      <family val="2"/>
    </font>
    <font>
      <b/>
      <sz val="10"/>
      <color theme="6" tint="-0.49998474074526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/>
    <xf numFmtId="0" fontId="7" fillId="0" borderId="0" xfId="0" applyFont="1"/>
    <xf numFmtId="165" fontId="3" fillId="2" borderId="10" xfId="0" applyNumberFormat="1" applyFont="1" applyFill="1" applyBorder="1" applyAlignment="1" applyProtection="1">
      <alignment horizontal="center" vertical="center"/>
      <protection locked="0"/>
    </xf>
    <xf numFmtId="165" fontId="3" fillId="2" borderId="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4" fillId="0" borderId="0" xfId="0" applyFont="1"/>
    <xf numFmtId="164" fontId="3" fillId="2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8" xfId="0" applyFont="1" applyBorder="1" applyAlignment="1">
      <alignment horizontal="left" vertical="center"/>
    </xf>
    <xf numFmtId="167" fontId="4" fillId="0" borderId="8" xfId="0" applyNumberFormat="1" applyFont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 vertical="center"/>
    </xf>
    <xf numFmtId="166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166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vertical="center" wrapText="1"/>
    </xf>
    <xf numFmtId="166" fontId="1" fillId="7" borderId="13" xfId="0" applyNumberFormat="1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2" fillId="7" borderId="2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indent="1"/>
      <protection locked="0"/>
    </xf>
    <xf numFmtId="0" fontId="2" fillId="3" borderId="2" xfId="0" applyFont="1" applyFill="1" applyBorder="1"/>
    <xf numFmtId="0" fontId="2" fillId="3" borderId="4" xfId="0" applyFont="1" applyFill="1" applyBorder="1"/>
    <xf numFmtId="0" fontId="2" fillId="3" borderId="3" xfId="0" applyFont="1" applyFill="1" applyBorder="1"/>
    <xf numFmtId="0" fontId="1" fillId="4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12" fillId="6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/>
    </xf>
    <xf numFmtId="165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165" fontId="3" fillId="4" borderId="2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7" borderId="10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3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left" vertical="center" wrapText="1"/>
    </xf>
    <xf numFmtId="0" fontId="3" fillId="6" borderId="8" xfId="0" applyFont="1" applyFill="1" applyBorder="1" applyAlignment="1">
      <alignment horizontal="left" vertical="center" wrapText="1"/>
    </xf>
    <xf numFmtId="164" fontId="16" fillId="7" borderId="13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8" xfId="0" applyNumberFormat="1" applyFont="1" applyFill="1" applyBorder="1" applyAlignment="1" applyProtection="1">
      <alignment horizontal="center" vertical="center" wrapText="1"/>
      <protection locked="0"/>
    </xf>
    <xf numFmtId="164" fontId="16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8" borderId="6" xfId="0" applyFont="1" applyFill="1" applyBorder="1" applyAlignment="1">
      <alignment horizontal="right" vertical="center" wrapText="1"/>
    </xf>
    <xf numFmtId="0" fontId="10" fillId="8" borderId="11" xfId="0" applyFont="1" applyFill="1" applyBorder="1" applyAlignment="1">
      <alignment horizontal="right" vertical="center" wrapText="1"/>
    </xf>
    <xf numFmtId="164" fontId="16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9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horizontal="right" vertical="center" wrapText="1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27"/>
  <sheetViews>
    <sheetView showGridLines="0" tabSelected="1" zoomScaleNormal="100" workbookViewId="0">
      <selection activeCell="A4" sqref="A4"/>
    </sheetView>
  </sheetViews>
  <sheetFormatPr baseColWidth="10" defaultColWidth="8.83203125" defaultRowHeight="15" x14ac:dyDescent="0.2"/>
  <cols>
    <col min="1" max="1" width="120.83203125" customWidth="1"/>
  </cols>
  <sheetData>
    <row r="1" spans="1:1" s="22" customFormat="1" ht="30" customHeight="1" x14ac:dyDescent="0.2">
      <c r="A1" s="62" t="s">
        <v>36</v>
      </c>
    </row>
    <row r="2" spans="1:1" s="1" customFormat="1" ht="40" customHeight="1" x14ac:dyDescent="0.2">
      <c r="A2" s="63" t="s">
        <v>16</v>
      </c>
    </row>
    <row r="3" spans="1:1" s="1" customFormat="1" ht="30" customHeight="1" x14ac:dyDescent="0.2">
      <c r="A3" s="64" t="s">
        <v>48</v>
      </c>
    </row>
    <row r="4" spans="1:1" s="1" customFormat="1" ht="75" customHeight="1" x14ac:dyDescent="0.2">
      <c r="A4" s="65" t="s">
        <v>37</v>
      </c>
    </row>
    <row r="5" spans="1:1" s="1" customFormat="1" ht="30" customHeight="1" x14ac:dyDescent="0.2">
      <c r="A5" s="64" t="s">
        <v>38</v>
      </c>
    </row>
    <row r="6" spans="1:1" s="1" customFormat="1" ht="75" customHeight="1" x14ac:dyDescent="0.2">
      <c r="A6" s="65" t="s">
        <v>37</v>
      </c>
    </row>
    <row r="7" spans="1:1" s="1" customFormat="1" ht="30" customHeight="1" x14ac:dyDescent="0.2">
      <c r="A7" s="64" t="s">
        <v>39</v>
      </c>
    </row>
    <row r="8" spans="1:1" s="1" customFormat="1" ht="75" customHeight="1" x14ac:dyDescent="0.2">
      <c r="A8" s="65" t="s">
        <v>37</v>
      </c>
    </row>
    <row r="9" spans="1:1" s="1" customFormat="1" ht="30" customHeight="1" x14ac:dyDescent="0.2">
      <c r="A9" s="64" t="s">
        <v>40</v>
      </c>
    </row>
    <row r="10" spans="1:1" s="1" customFormat="1" ht="75" customHeight="1" x14ac:dyDescent="0.2">
      <c r="A10" s="65" t="s">
        <v>37</v>
      </c>
    </row>
    <row r="11" spans="1:1" s="1" customFormat="1" ht="30" customHeight="1" x14ac:dyDescent="0.2">
      <c r="A11" s="64" t="s">
        <v>41</v>
      </c>
    </row>
    <row r="12" spans="1:1" s="1" customFormat="1" ht="75" customHeight="1" x14ac:dyDescent="0.2">
      <c r="A12" s="65" t="s">
        <v>37</v>
      </c>
    </row>
    <row r="13" spans="1:1" s="1" customFormat="1" ht="30" customHeight="1" x14ac:dyDescent="0.2">
      <c r="A13" s="64" t="s">
        <v>42</v>
      </c>
    </row>
    <row r="14" spans="1:1" s="1" customFormat="1" ht="75" customHeight="1" x14ac:dyDescent="0.2">
      <c r="A14" s="65" t="s">
        <v>37</v>
      </c>
    </row>
    <row r="15" spans="1:1" s="1" customFormat="1" ht="30" customHeight="1" x14ac:dyDescent="0.2">
      <c r="A15" s="64" t="s">
        <v>43</v>
      </c>
    </row>
    <row r="16" spans="1:1" s="1" customFormat="1" ht="75" customHeight="1" x14ac:dyDescent="0.2">
      <c r="A16" s="65" t="s">
        <v>37</v>
      </c>
    </row>
    <row r="17" spans="1:1" s="1" customFormat="1" ht="30" customHeight="1" x14ac:dyDescent="0.2">
      <c r="A17" s="64" t="s">
        <v>44</v>
      </c>
    </row>
    <row r="18" spans="1:1" s="1" customFormat="1" ht="75" customHeight="1" x14ac:dyDescent="0.2">
      <c r="A18" s="65" t="s">
        <v>37</v>
      </c>
    </row>
    <row r="19" spans="1:1" ht="25" customHeight="1" x14ac:dyDescent="0.2">
      <c r="A19" s="51" t="s">
        <v>15</v>
      </c>
    </row>
    <row r="20" spans="1:1" ht="20" customHeight="1" x14ac:dyDescent="0.2">
      <c r="A20" s="66" t="s">
        <v>10</v>
      </c>
    </row>
    <row r="21" spans="1:1" ht="20" customHeight="1" x14ac:dyDescent="0.2">
      <c r="A21" s="67" t="s">
        <v>9</v>
      </c>
    </row>
    <row r="22" spans="1:1" ht="20" customHeight="1" x14ac:dyDescent="0.2">
      <c r="A22" s="67" t="s">
        <v>8</v>
      </c>
    </row>
    <row r="23" spans="1:1" ht="20" customHeight="1" x14ac:dyDescent="0.2">
      <c r="A23" s="66" t="s">
        <v>7</v>
      </c>
    </row>
    <row r="24" spans="1:1" ht="20" customHeight="1" x14ac:dyDescent="0.2">
      <c r="A24" s="66" t="s">
        <v>6</v>
      </c>
    </row>
    <row r="25" spans="1:1" s="22" customFormat="1" ht="30" customHeight="1" x14ac:dyDescent="0.2">
      <c r="A25" s="62" t="s">
        <v>30</v>
      </c>
    </row>
    <row r="26" spans="1:1" s="1" customFormat="1" ht="40" customHeight="1" x14ac:dyDescent="0.2">
      <c r="A26" s="68" t="s">
        <v>31</v>
      </c>
    </row>
    <row r="27" spans="1:1" ht="20" customHeight="1" x14ac:dyDescent="0.2">
      <c r="A27" s="69" t="s">
        <v>5</v>
      </c>
    </row>
  </sheetData>
  <sheetProtection algorithmName="SHA-512" hashValue="dw57lcamRZ5tTaziUzc+/vP0AbwqAnUzIFIvxqQMPP3nB7KxXy2XQW8/WlvRJu/8JyAcG1CXwt7uUhdVdWXutw==" saltValue="/fzwn3qhYGbA9Mu/iqF0wA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K19"/>
  <sheetViews>
    <sheetView showGridLines="0" zoomScaleNormal="100" zoomScalePageLayoutView="85" workbookViewId="0">
      <pane ySplit="1" topLeftCell="A2" activePane="bottomLeft" state="frozen"/>
      <selection pane="bottomLeft" activeCell="C2" sqref="C2:D2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6" t="s">
        <v>0</v>
      </c>
      <c r="B1" s="12"/>
      <c r="C1" s="73" t="s">
        <v>45</v>
      </c>
      <c r="D1" s="74"/>
      <c r="E1" s="12"/>
      <c r="F1" s="73" t="s">
        <v>46</v>
      </c>
      <c r="G1" s="74"/>
      <c r="H1" s="12"/>
      <c r="I1" s="73" t="s">
        <v>47</v>
      </c>
      <c r="J1" s="74"/>
      <c r="K1" s="2"/>
    </row>
    <row r="2" spans="1:11" ht="33" customHeight="1" x14ac:dyDescent="0.15">
      <c r="A2" s="50" t="s">
        <v>28</v>
      </c>
      <c r="B2" s="6"/>
      <c r="C2" s="75" t="s">
        <v>15</v>
      </c>
      <c r="D2" s="76"/>
      <c r="E2" s="6"/>
      <c r="F2" s="75" t="s">
        <v>15</v>
      </c>
      <c r="G2" s="76"/>
      <c r="H2" s="6"/>
      <c r="I2" s="75" t="s">
        <v>15</v>
      </c>
      <c r="J2" s="76"/>
    </row>
    <row r="3" spans="1:11" ht="20" customHeight="1" x14ac:dyDescent="0.15">
      <c r="A3" s="51" t="str">
        <f>'Beoordelen open vragen'!A3</f>
        <v>OPEN VRAAG 7.1.1	 BELEVING SCHONE SCHOLEN EN IKC's</v>
      </c>
      <c r="B3" s="7"/>
      <c r="C3" s="10" t="s">
        <v>15</v>
      </c>
      <c r="D3" s="11"/>
      <c r="E3" s="7"/>
      <c r="F3" s="10" t="s">
        <v>15</v>
      </c>
      <c r="G3" s="11"/>
      <c r="H3" s="7"/>
      <c r="I3" s="10" t="s">
        <v>15</v>
      </c>
      <c r="J3" s="11"/>
    </row>
    <row r="4" spans="1:11" ht="175" customHeight="1" x14ac:dyDescent="0.15">
      <c r="A4" s="53" t="str">
        <f>'Beoordelen open vragen'!A4</f>
        <v xml:space="preserve">Zie bijlage 7 'kwaliteit'. </v>
      </c>
      <c r="B4" s="7"/>
      <c r="C4" s="77" t="s">
        <v>3</v>
      </c>
      <c r="D4" s="78"/>
      <c r="E4" s="7"/>
      <c r="F4" s="72" t="s">
        <v>3</v>
      </c>
      <c r="G4" s="71"/>
      <c r="H4" s="7"/>
      <c r="I4" s="72" t="s">
        <v>3</v>
      </c>
      <c r="J4" s="71"/>
    </row>
    <row r="5" spans="1:11" ht="20" customHeight="1" x14ac:dyDescent="0.15">
      <c r="A5" s="51" t="str">
        <f>'Beoordelen open vragen'!A5</f>
        <v>OPEN VRAAG 7.1.2 GOED WERKGEVERSCHAP EN MANAGEMENT</v>
      </c>
      <c r="B5" s="7"/>
      <c r="C5" s="10" t="s">
        <v>15</v>
      </c>
      <c r="D5" s="15"/>
      <c r="E5" s="7"/>
      <c r="F5" s="10" t="s">
        <v>15</v>
      </c>
      <c r="G5" s="15"/>
      <c r="H5" s="7"/>
      <c r="I5" s="10" t="s">
        <v>15</v>
      </c>
      <c r="J5" s="15"/>
    </row>
    <row r="6" spans="1:11" ht="175" customHeight="1" x14ac:dyDescent="0.15">
      <c r="A6" s="52" t="str">
        <f>'Beoordelen open vragen'!A6</f>
        <v xml:space="preserve">Zie bijlage 7 'kwaliteit'. </v>
      </c>
      <c r="B6" s="7"/>
      <c r="C6" s="77" t="s">
        <v>3</v>
      </c>
      <c r="D6" s="78"/>
      <c r="E6" s="7"/>
      <c r="F6" s="72" t="s">
        <v>3</v>
      </c>
      <c r="G6" s="71"/>
      <c r="H6" s="7"/>
      <c r="I6" s="72" t="s">
        <v>3</v>
      </c>
      <c r="J6" s="71"/>
    </row>
    <row r="7" spans="1:11" ht="20" customHeight="1" x14ac:dyDescent="0.15">
      <c r="A7" s="51" t="str">
        <f>'Beoordelen open vragen'!A7</f>
        <v xml:space="preserve">OPEN VRAAG 7.1.3	 ONDERHOUD VLOEREN </v>
      </c>
      <c r="B7" s="7"/>
      <c r="C7" s="10" t="s">
        <v>15</v>
      </c>
      <c r="D7" s="15"/>
      <c r="E7" s="7"/>
      <c r="F7" s="10" t="s">
        <v>15</v>
      </c>
      <c r="G7" s="15"/>
      <c r="H7" s="7"/>
      <c r="I7" s="10" t="s">
        <v>15</v>
      </c>
      <c r="J7" s="15"/>
    </row>
    <row r="8" spans="1:11" ht="175" customHeight="1" x14ac:dyDescent="0.15">
      <c r="A8" s="52" t="str">
        <f>'Beoordelen open vragen'!A8</f>
        <v xml:space="preserve">Zie bijlage 7 'kwaliteit'. </v>
      </c>
      <c r="B8" s="7"/>
      <c r="C8" s="70" t="s">
        <v>3</v>
      </c>
      <c r="D8" s="71"/>
      <c r="E8" s="7"/>
      <c r="F8" s="72" t="s">
        <v>3</v>
      </c>
      <c r="G8" s="71"/>
      <c r="H8" s="7"/>
      <c r="I8" s="72" t="s">
        <v>3</v>
      </c>
      <c r="J8" s="71"/>
    </row>
    <row r="9" spans="1:11" ht="20" customHeight="1" x14ac:dyDescent="0.15">
      <c r="A9" s="51" t="str">
        <f>'Beoordelen open vragen'!A9</f>
        <v xml:space="preserve">OPEN VRAAG 7.1.4	 INVULLING WERKZAAMHEDEN LEIDINGGEVENDE </v>
      </c>
      <c r="B9" s="7"/>
      <c r="C9" s="10" t="s">
        <v>15</v>
      </c>
      <c r="D9" s="15"/>
      <c r="E9" s="7"/>
      <c r="F9" s="10" t="s">
        <v>15</v>
      </c>
      <c r="G9" s="15"/>
      <c r="H9" s="7"/>
      <c r="I9" s="10" t="s">
        <v>15</v>
      </c>
      <c r="J9" s="15"/>
    </row>
    <row r="10" spans="1:11" ht="175" customHeight="1" x14ac:dyDescent="0.15">
      <c r="A10" s="52" t="str">
        <f>'Beoordelen open vragen'!A10</f>
        <v xml:space="preserve">Zie bijlage 7 'kwaliteit'. </v>
      </c>
      <c r="B10" s="7"/>
      <c r="C10" s="70" t="s">
        <v>3</v>
      </c>
      <c r="D10" s="71"/>
      <c r="E10" s="7"/>
      <c r="F10" s="72" t="s">
        <v>3</v>
      </c>
      <c r="G10" s="71"/>
      <c r="H10" s="7"/>
      <c r="I10" s="72" t="s">
        <v>3</v>
      </c>
      <c r="J10" s="71"/>
    </row>
    <row r="11" spans="1:11" ht="20" customHeight="1" x14ac:dyDescent="0.15">
      <c r="A11" s="51" t="str">
        <f>'Beoordelen open vragen'!A11</f>
        <v>OPEN VRAAG 7.1.5 KWALITEITSVERBETERING</v>
      </c>
      <c r="B11" s="7"/>
      <c r="C11" s="10" t="s">
        <v>15</v>
      </c>
      <c r="D11" s="15"/>
      <c r="E11" s="7"/>
      <c r="F11" s="10" t="s">
        <v>15</v>
      </c>
      <c r="G11" s="15"/>
      <c r="H11" s="7"/>
      <c r="I11" s="10" t="s">
        <v>15</v>
      </c>
      <c r="J11" s="15"/>
    </row>
    <row r="12" spans="1:11" ht="175" customHeight="1" x14ac:dyDescent="0.15">
      <c r="A12" s="58" t="str">
        <f>'Beoordelen open vragen'!A12</f>
        <v xml:space="preserve">Zie bijlage 7 'kwaliteit'. </v>
      </c>
      <c r="B12" s="7"/>
      <c r="C12" s="70" t="s">
        <v>3</v>
      </c>
      <c r="D12" s="71"/>
      <c r="E12" s="7"/>
      <c r="F12" s="72" t="s">
        <v>3</v>
      </c>
      <c r="G12" s="71"/>
      <c r="H12" s="7"/>
      <c r="I12" s="72" t="s">
        <v>3</v>
      </c>
      <c r="J12" s="71"/>
    </row>
    <row r="13" spans="1:11" ht="20" customHeight="1" x14ac:dyDescent="0.15">
      <c r="A13" s="51" t="str">
        <f>'Beoordelen open vragen'!A13</f>
        <v>OPEN VRAAG 7.1.6 MILIEU EN DUURZAAMHEID</v>
      </c>
      <c r="B13" s="7"/>
      <c r="C13" s="10" t="s">
        <v>15</v>
      </c>
      <c r="D13" s="15"/>
      <c r="E13" s="7"/>
      <c r="F13" s="10" t="s">
        <v>15</v>
      </c>
      <c r="G13" s="15"/>
      <c r="H13" s="7"/>
      <c r="I13" s="10" t="s">
        <v>15</v>
      </c>
      <c r="J13" s="15"/>
    </row>
    <row r="14" spans="1:11" ht="175" customHeight="1" x14ac:dyDescent="0.15">
      <c r="A14" s="52" t="str">
        <f>'Beoordelen open vragen'!A14</f>
        <v xml:space="preserve">Zie bijlage 7 'kwaliteit'. </v>
      </c>
      <c r="B14" s="7"/>
      <c r="C14" s="70" t="s">
        <v>3</v>
      </c>
      <c r="D14" s="71"/>
      <c r="E14" s="7"/>
      <c r="F14" s="72" t="s">
        <v>3</v>
      </c>
      <c r="G14" s="71"/>
      <c r="H14" s="7"/>
      <c r="I14" s="72" t="s">
        <v>3</v>
      </c>
      <c r="J14" s="71"/>
    </row>
    <row r="15" spans="1:11" ht="20" customHeight="1" x14ac:dyDescent="0.15">
      <c r="A15" s="51" t="str">
        <f>'Beoordelen open vragen'!A15</f>
        <v xml:space="preserve">OPEN VRAAG 7.1.7 MAATSCHAPPELIJK VERANTWOORD ONDERNEMEN </v>
      </c>
      <c r="B15" s="7"/>
      <c r="C15" s="10" t="s">
        <v>15</v>
      </c>
      <c r="D15" s="15"/>
      <c r="E15" s="7"/>
      <c r="F15" s="10" t="s">
        <v>15</v>
      </c>
      <c r="G15" s="15"/>
      <c r="H15" s="7"/>
      <c r="I15" s="10" t="s">
        <v>15</v>
      </c>
      <c r="J15" s="15"/>
    </row>
    <row r="16" spans="1:11" ht="175" customHeight="1" x14ac:dyDescent="0.15">
      <c r="A16" s="52" t="str">
        <f>'Beoordelen open vragen'!A16</f>
        <v xml:space="preserve">Zie bijlage 7 'kwaliteit'. </v>
      </c>
      <c r="B16" s="7"/>
      <c r="C16" s="70" t="s">
        <v>3</v>
      </c>
      <c r="D16" s="71"/>
      <c r="E16" s="7"/>
      <c r="F16" s="72" t="s">
        <v>3</v>
      </c>
      <c r="G16" s="71"/>
      <c r="H16" s="7"/>
      <c r="I16" s="72" t="s">
        <v>3</v>
      </c>
      <c r="J16" s="71"/>
    </row>
    <row r="17" spans="1:10" ht="20" customHeight="1" x14ac:dyDescent="0.15">
      <c r="A17" s="51" t="str">
        <f>'Beoordelen open vragen'!A17</f>
        <v>OPEN VRAAG 7.1.8 WIJZE VAN RAPPORTEREN</v>
      </c>
      <c r="B17" s="7"/>
      <c r="C17" s="10" t="s">
        <v>15</v>
      </c>
      <c r="D17" s="15"/>
      <c r="E17" s="7"/>
      <c r="F17" s="10" t="s">
        <v>15</v>
      </c>
      <c r="G17" s="15"/>
      <c r="H17" s="7"/>
      <c r="I17" s="10" t="s">
        <v>15</v>
      </c>
      <c r="J17" s="15"/>
    </row>
    <row r="18" spans="1:10" ht="175" customHeight="1" x14ac:dyDescent="0.15">
      <c r="A18" s="52" t="str">
        <f>'Beoordelen open vragen'!A18</f>
        <v xml:space="preserve">Zie bijlage 7 'kwaliteit'. </v>
      </c>
      <c r="B18" s="7"/>
      <c r="C18" s="70" t="s">
        <v>3</v>
      </c>
      <c r="D18" s="71"/>
      <c r="E18" s="7"/>
      <c r="F18" s="72" t="s">
        <v>3</v>
      </c>
      <c r="G18" s="71"/>
      <c r="H18" s="7"/>
      <c r="I18" s="72" t="s">
        <v>3</v>
      </c>
      <c r="J18" s="71"/>
    </row>
    <row r="19" spans="1:10" ht="20" customHeight="1" x14ac:dyDescent="0.15">
      <c r="A19" s="47"/>
      <c r="B19" s="8"/>
      <c r="C19" s="48"/>
      <c r="D19" s="48"/>
      <c r="E19" s="8"/>
      <c r="F19" s="48"/>
      <c r="G19" s="48"/>
      <c r="H19" s="8"/>
      <c r="I19" s="48"/>
      <c r="J19" s="49"/>
    </row>
  </sheetData>
  <sheetProtection algorithmName="SHA-512" hashValue="SbAch7xykzEzcKdMNTgIsXz+rH8I06z2FYTpHZ4UJDRIWxAoNWAQVr2MfaFVbNBgI/ysRBk1PumJ5fbSZ1H5Ww==" saltValue="EQ4HN1SvDg51JFerT5EI1g==" spinCount="100000" sheet="1" objects="1" scenarios="1"/>
  <mergeCells count="30">
    <mergeCell ref="I1:J1"/>
    <mergeCell ref="I8:J8"/>
    <mergeCell ref="I10:J10"/>
    <mergeCell ref="C2:D2"/>
    <mergeCell ref="I2:J2"/>
    <mergeCell ref="C1:D1"/>
    <mergeCell ref="F1:G1"/>
    <mergeCell ref="F8:G8"/>
    <mergeCell ref="F10:G10"/>
    <mergeCell ref="F2:G2"/>
    <mergeCell ref="C4:D4"/>
    <mergeCell ref="F4:G4"/>
    <mergeCell ref="I4:J4"/>
    <mergeCell ref="I6:J6"/>
    <mergeCell ref="F6:G6"/>
    <mergeCell ref="C6:D6"/>
    <mergeCell ref="C8:D8"/>
    <mergeCell ref="C10:D10"/>
    <mergeCell ref="C18:D18"/>
    <mergeCell ref="F18:G18"/>
    <mergeCell ref="I18:J18"/>
    <mergeCell ref="F14:G14"/>
    <mergeCell ref="F12:G12"/>
    <mergeCell ref="C12:D12"/>
    <mergeCell ref="C16:D16"/>
    <mergeCell ref="F16:G16"/>
    <mergeCell ref="I16:J16"/>
    <mergeCell ref="C14:D14"/>
    <mergeCell ref="I14:J14"/>
    <mergeCell ref="I12:J12"/>
  </mergeCells>
  <dataValidations count="1">
    <dataValidation type="list" errorStyle="warning" allowBlank="1" showErrorMessage="1" error="Voer juiste waarde in. " sqref="C3 F3 I3 I5 F5 C5 C7 F7 I7 I9 F9 C9 C11 F11 I11 I13 F13 C13 C17 F17 I17 C15 F15 I15" xr:uid="{CFADCB4A-99DB-AF4D-B4E3-C5FD69184C31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9"/>
  <sheetViews>
    <sheetView showGridLines="0" zoomScaleNormal="100" zoomScalePageLayoutView="85" workbookViewId="0">
      <pane ySplit="1" topLeftCell="A2" activePane="bottomLeft" state="frozen"/>
      <selection pane="bottomLeft" activeCell="I1" sqref="C1:J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6" t="s">
        <v>1</v>
      </c>
      <c r="B1" s="12"/>
      <c r="C1" s="79" t="str">
        <f>'Beoordelaar 1'!C1</f>
        <v>Inschrijver 1</v>
      </c>
      <c r="D1" s="80"/>
      <c r="E1" s="12"/>
      <c r="F1" s="79" t="str">
        <f>'Beoordelaar 1'!F1</f>
        <v>Inschrijver 2</v>
      </c>
      <c r="G1" s="80"/>
      <c r="H1" s="12"/>
      <c r="I1" s="79" t="str">
        <f>'Beoordelaar 1'!I1</f>
        <v>Inschrijver 3</v>
      </c>
      <c r="J1" s="80"/>
      <c r="K1" s="2"/>
    </row>
    <row r="2" spans="1:11" ht="33" customHeight="1" x14ac:dyDescent="0.15">
      <c r="A2" s="50" t="s">
        <v>28</v>
      </c>
      <c r="B2" s="6"/>
      <c r="C2" s="75" t="s">
        <v>15</v>
      </c>
      <c r="D2" s="76"/>
      <c r="E2" s="6"/>
      <c r="F2" s="75" t="s">
        <v>15</v>
      </c>
      <c r="G2" s="76"/>
      <c r="H2" s="6"/>
      <c r="I2" s="75" t="s">
        <v>15</v>
      </c>
      <c r="J2" s="76"/>
    </row>
    <row r="3" spans="1:11" ht="20" customHeight="1" x14ac:dyDescent="0.15">
      <c r="A3" s="51" t="str">
        <f>'Beoordelen open vragen'!A3</f>
        <v>OPEN VRAAG 7.1.1	 BELEVING SCHONE SCHOLEN EN IKC's</v>
      </c>
      <c r="B3" s="7"/>
      <c r="C3" s="10" t="s">
        <v>15</v>
      </c>
      <c r="D3" s="11"/>
      <c r="E3" s="7"/>
      <c r="F3" s="10" t="s">
        <v>15</v>
      </c>
      <c r="G3" s="11"/>
      <c r="H3" s="7"/>
      <c r="I3" s="10" t="s">
        <v>15</v>
      </c>
      <c r="J3" s="11"/>
    </row>
    <row r="4" spans="1:11" ht="175" customHeight="1" x14ac:dyDescent="0.15">
      <c r="A4" s="53" t="str">
        <f>'Beoordelen open vragen'!A4</f>
        <v xml:space="preserve">Zie bijlage 7 'kwaliteit'. </v>
      </c>
      <c r="B4" s="7"/>
      <c r="C4" s="77" t="s">
        <v>3</v>
      </c>
      <c r="D4" s="78"/>
      <c r="E4" s="7"/>
      <c r="F4" s="72" t="s">
        <v>3</v>
      </c>
      <c r="G4" s="71"/>
      <c r="H4" s="7"/>
      <c r="I4" s="72" t="s">
        <v>3</v>
      </c>
      <c r="J4" s="71"/>
    </row>
    <row r="5" spans="1:11" ht="20" customHeight="1" x14ac:dyDescent="0.15">
      <c r="A5" s="51" t="str">
        <f>'Beoordelen open vragen'!A5</f>
        <v>OPEN VRAAG 7.1.2 GOED WERKGEVERSCHAP EN MANAGEMENT</v>
      </c>
      <c r="B5" s="7"/>
      <c r="C5" s="10" t="s">
        <v>15</v>
      </c>
      <c r="D5" s="15"/>
      <c r="E5" s="7"/>
      <c r="F5" s="10" t="s">
        <v>15</v>
      </c>
      <c r="G5" s="15"/>
      <c r="H5" s="7"/>
      <c r="I5" s="10" t="s">
        <v>15</v>
      </c>
      <c r="J5" s="15"/>
    </row>
    <row r="6" spans="1:11" ht="175" customHeight="1" x14ac:dyDescent="0.15">
      <c r="A6" s="52" t="str">
        <f>'Beoordelen open vragen'!A6</f>
        <v xml:space="preserve">Zie bijlage 7 'kwaliteit'. </v>
      </c>
      <c r="B6" s="7"/>
      <c r="C6" s="77" t="s">
        <v>3</v>
      </c>
      <c r="D6" s="78"/>
      <c r="E6" s="7"/>
      <c r="F6" s="72" t="s">
        <v>3</v>
      </c>
      <c r="G6" s="71"/>
      <c r="H6" s="7"/>
      <c r="I6" s="72" t="s">
        <v>3</v>
      </c>
      <c r="J6" s="71"/>
    </row>
    <row r="7" spans="1:11" ht="20" customHeight="1" x14ac:dyDescent="0.15">
      <c r="A7" s="51" t="str">
        <f>'Beoordelen open vragen'!A7</f>
        <v xml:space="preserve">OPEN VRAAG 7.1.3	 ONDERHOUD VLOEREN </v>
      </c>
      <c r="B7" s="7"/>
      <c r="C7" s="10" t="s">
        <v>15</v>
      </c>
      <c r="D7" s="15"/>
      <c r="E7" s="7"/>
      <c r="F7" s="10" t="s">
        <v>15</v>
      </c>
      <c r="G7" s="15"/>
      <c r="H7" s="7"/>
      <c r="I7" s="10" t="s">
        <v>15</v>
      </c>
      <c r="J7" s="15"/>
    </row>
    <row r="8" spans="1:11" ht="175" customHeight="1" x14ac:dyDescent="0.15">
      <c r="A8" s="52" t="str">
        <f>'Beoordelen open vragen'!A8</f>
        <v xml:space="preserve">Zie bijlage 7 'kwaliteit'. </v>
      </c>
      <c r="B8" s="7"/>
      <c r="C8" s="70" t="s">
        <v>3</v>
      </c>
      <c r="D8" s="71"/>
      <c r="E8" s="7"/>
      <c r="F8" s="72" t="s">
        <v>3</v>
      </c>
      <c r="G8" s="71"/>
      <c r="H8" s="7"/>
      <c r="I8" s="72" t="s">
        <v>3</v>
      </c>
      <c r="J8" s="71"/>
    </row>
    <row r="9" spans="1:11" ht="20" customHeight="1" x14ac:dyDescent="0.15">
      <c r="A9" s="51" t="str">
        <f>'Beoordelen open vragen'!A9</f>
        <v xml:space="preserve">OPEN VRAAG 7.1.4	 INVULLING WERKZAAMHEDEN LEIDINGGEVENDE </v>
      </c>
      <c r="B9" s="7"/>
      <c r="C9" s="10" t="s">
        <v>15</v>
      </c>
      <c r="D9" s="15"/>
      <c r="E9" s="7"/>
      <c r="F9" s="10" t="s">
        <v>15</v>
      </c>
      <c r="G9" s="15"/>
      <c r="H9" s="7"/>
      <c r="I9" s="10" t="s">
        <v>15</v>
      </c>
      <c r="J9" s="15"/>
    </row>
    <row r="10" spans="1:11" ht="175" customHeight="1" x14ac:dyDescent="0.15">
      <c r="A10" s="52" t="str">
        <f>'Beoordelen open vragen'!A10</f>
        <v xml:space="preserve">Zie bijlage 7 'kwaliteit'. </v>
      </c>
      <c r="B10" s="7"/>
      <c r="C10" s="70" t="s">
        <v>3</v>
      </c>
      <c r="D10" s="71"/>
      <c r="E10" s="7"/>
      <c r="F10" s="72" t="s">
        <v>3</v>
      </c>
      <c r="G10" s="71"/>
      <c r="H10" s="7"/>
      <c r="I10" s="72" t="s">
        <v>3</v>
      </c>
      <c r="J10" s="71"/>
    </row>
    <row r="11" spans="1:11" ht="20" customHeight="1" x14ac:dyDescent="0.15">
      <c r="A11" s="51" t="str">
        <f>'Beoordelen open vragen'!A11</f>
        <v>OPEN VRAAG 7.1.5 KWALITEITSVERBETERING</v>
      </c>
      <c r="B11" s="7"/>
      <c r="C11" s="10" t="s">
        <v>15</v>
      </c>
      <c r="D11" s="15"/>
      <c r="E11" s="7"/>
      <c r="F11" s="10" t="s">
        <v>15</v>
      </c>
      <c r="G11" s="15"/>
      <c r="H11" s="7"/>
      <c r="I11" s="10" t="s">
        <v>15</v>
      </c>
      <c r="J11" s="15"/>
    </row>
    <row r="12" spans="1:11" ht="175" customHeight="1" x14ac:dyDescent="0.15">
      <c r="A12" s="58" t="str">
        <f>'Beoordelen open vragen'!A12</f>
        <v xml:space="preserve">Zie bijlage 7 'kwaliteit'. </v>
      </c>
      <c r="B12" s="7"/>
      <c r="C12" s="70" t="s">
        <v>3</v>
      </c>
      <c r="D12" s="71"/>
      <c r="E12" s="7"/>
      <c r="F12" s="72" t="s">
        <v>3</v>
      </c>
      <c r="G12" s="71"/>
      <c r="H12" s="7"/>
      <c r="I12" s="72" t="s">
        <v>3</v>
      </c>
      <c r="J12" s="71"/>
    </row>
    <row r="13" spans="1:11" ht="20" customHeight="1" x14ac:dyDescent="0.15">
      <c r="A13" s="51" t="str">
        <f>'Beoordelen open vragen'!A13</f>
        <v>OPEN VRAAG 7.1.6 MILIEU EN DUURZAAMHEID</v>
      </c>
      <c r="B13" s="7"/>
      <c r="C13" s="10" t="s">
        <v>15</v>
      </c>
      <c r="D13" s="15"/>
      <c r="E13" s="7"/>
      <c r="F13" s="10" t="s">
        <v>15</v>
      </c>
      <c r="G13" s="15"/>
      <c r="H13" s="7"/>
      <c r="I13" s="10" t="s">
        <v>15</v>
      </c>
      <c r="J13" s="15"/>
    </row>
    <row r="14" spans="1:11" ht="175" customHeight="1" x14ac:dyDescent="0.15">
      <c r="A14" s="52" t="str">
        <f>'Beoordelen open vragen'!A14</f>
        <v xml:space="preserve">Zie bijlage 7 'kwaliteit'. </v>
      </c>
      <c r="B14" s="7"/>
      <c r="C14" s="70" t="s">
        <v>3</v>
      </c>
      <c r="D14" s="71"/>
      <c r="E14" s="7"/>
      <c r="F14" s="72" t="s">
        <v>3</v>
      </c>
      <c r="G14" s="71"/>
      <c r="H14" s="7"/>
      <c r="I14" s="72" t="s">
        <v>3</v>
      </c>
      <c r="J14" s="71"/>
    </row>
    <row r="15" spans="1:11" ht="20" customHeight="1" x14ac:dyDescent="0.15">
      <c r="A15" s="51" t="str">
        <f>'Beoordelen open vragen'!A15</f>
        <v xml:space="preserve">OPEN VRAAG 7.1.7 MAATSCHAPPELIJK VERANTWOORD ONDERNEMEN </v>
      </c>
      <c r="B15" s="7"/>
      <c r="C15" s="10" t="s">
        <v>15</v>
      </c>
      <c r="D15" s="15"/>
      <c r="E15" s="7"/>
      <c r="F15" s="10" t="s">
        <v>15</v>
      </c>
      <c r="G15" s="15"/>
      <c r="H15" s="7"/>
      <c r="I15" s="10" t="s">
        <v>15</v>
      </c>
      <c r="J15" s="15"/>
    </row>
    <row r="16" spans="1:11" ht="175" customHeight="1" x14ac:dyDescent="0.15">
      <c r="A16" s="52" t="str">
        <f>'Beoordelen open vragen'!A16</f>
        <v xml:space="preserve">Zie bijlage 7 'kwaliteit'. </v>
      </c>
      <c r="B16" s="7"/>
      <c r="C16" s="70" t="s">
        <v>3</v>
      </c>
      <c r="D16" s="71"/>
      <c r="E16" s="7"/>
      <c r="F16" s="72" t="s">
        <v>3</v>
      </c>
      <c r="G16" s="71"/>
      <c r="H16" s="7"/>
      <c r="I16" s="72" t="s">
        <v>3</v>
      </c>
      <c r="J16" s="71"/>
    </row>
    <row r="17" spans="1:10" ht="20" customHeight="1" x14ac:dyDescent="0.15">
      <c r="A17" s="51" t="str">
        <f>'Beoordelen open vragen'!A17</f>
        <v>OPEN VRAAG 7.1.8 WIJZE VAN RAPPORTEREN</v>
      </c>
      <c r="B17" s="7"/>
      <c r="C17" s="10" t="s">
        <v>15</v>
      </c>
      <c r="D17" s="15"/>
      <c r="E17" s="7"/>
      <c r="F17" s="10" t="s">
        <v>15</v>
      </c>
      <c r="G17" s="15"/>
      <c r="H17" s="7"/>
      <c r="I17" s="10" t="s">
        <v>15</v>
      </c>
      <c r="J17" s="15"/>
    </row>
    <row r="18" spans="1:10" ht="175" customHeight="1" x14ac:dyDescent="0.15">
      <c r="A18" s="52" t="str">
        <f>'Beoordelen open vragen'!A18</f>
        <v xml:space="preserve">Zie bijlage 7 'kwaliteit'. </v>
      </c>
      <c r="B18" s="7"/>
      <c r="C18" s="70" t="s">
        <v>3</v>
      </c>
      <c r="D18" s="71"/>
      <c r="E18" s="7"/>
      <c r="F18" s="72" t="s">
        <v>3</v>
      </c>
      <c r="G18" s="71"/>
      <c r="H18" s="7"/>
      <c r="I18" s="72" t="s">
        <v>3</v>
      </c>
      <c r="J18" s="71"/>
    </row>
    <row r="19" spans="1:10" ht="20" customHeight="1" x14ac:dyDescent="0.15">
      <c r="A19" s="47"/>
      <c r="B19" s="8"/>
      <c r="C19" s="48"/>
      <c r="D19" s="48"/>
      <c r="E19" s="8"/>
      <c r="F19" s="48"/>
      <c r="G19" s="48"/>
      <c r="H19" s="8"/>
      <c r="I19" s="48"/>
      <c r="J19" s="49"/>
    </row>
  </sheetData>
  <sheetProtection algorithmName="SHA-512" hashValue="xBZ8GvwEDgQoQCTlcgUTLt3HLv11mmiKkGAkjYg4VLSaEjIeKfvir4++H0aQDPs+OokB6OFmKVHNtK9e9fuupw==" saltValue="+hdfvH1tHLfjnfSz5CgNZg==" spinCount="100000" sheet="1" objects="1" scenarios="1"/>
  <mergeCells count="30">
    <mergeCell ref="I16:J16"/>
    <mergeCell ref="C16:D16"/>
    <mergeCell ref="F16:G16"/>
    <mergeCell ref="C18:D18"/>
    <mergeCell ref="F18:G18"/>
    <mergeCell ref="I18:J18"/>
    <mergeCell ref="C6:D6"/>
    <mergeCell ref="F6:G6"/>
    <mergeCell ref="F8:G8"/>
    <mergeCell ref="I8:J8"/>
    <mergeCell ref="I6:J6"/>
    <mergeCell ref="C8:D8"/>
    <mergeCell ref="C4:D4"/>
    <mergeCell ref="F4:G4"/>
    <mergeCell ref="I1:J1"/>
    <mergeCell ref="C1:D1"/>
    <mergeCell ref="F1:G1"/>
    <mergeCell ref="C2:D2"/>
    <mergeCell ref="F2:G2"/>
    <mergeCell ref="I2:J2"/>
    <mergeCell ref="I4:J4"/>
    <mergeCell ref="F10:G10"/>
    <mergeCell ref="C14:D14"/>
    <mergeCell ref="F14:G14"/>
    <mergeCell ref="I14:J14"/>
    <mergeCell ref="C12:D12"/>
    <mergeCell ref="F12:G12"/>
    <mergeCell ref="I12:J12"/>
    <mergeCell ref="I10:J10"/>
    <mergeCell ref="C10:D10"/>
  </mergeCells>
  <dataValidations count="1">
    <dataValidation type="list" errorStyle="warning" allowBlank="1" showErrorMessage="1" error="Voer juiste waarde in. " sqref="C3 F3 I3 I5 F5 C5 C7 F7 I7 I9 F9 C9 C11 F11 I11 I13 F13 C13 C17 F17 I17 C15 F15 I15" xr:uid="{F37EEB34-0D37-8345-BEA1-1E69CD08A6C4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9"/>
  <sheetViews>
    <sheetView showGridLines="0" zoomScaleNormal="100" zoomScalePageLayoutView="85" workbookViewId="0">
      <pane ySplit="1" topLeftCell="A2" activePane="bottomLeft" state="frozen"/>
      <selection pane="bottomLeft" activeCell="I1" sqref="C1:J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6" t="s">
        <v>2</v>
      </c>
      <c r="B1" s="12"/>
      <c r="C1" s="79" t="str">
        <f>'Beoordelaar 1'!C1</f>
        <v>Inschrijver 1</v>
      </c>
      <c r="D1" s="80"/>
      <c r="E1" s="12"/>
      <c r="F1" s="79" t="str">
        <f>'Beoordelaar 1'!F1</f>
        <v>Inschrijver 2</v>
      </c>
      <c r="G1" s="80"/>
      <c r="H1" s="12"/>
      <c r="I1" s="79" t="str">
        <f>'Beoordelaar 1'!I1</f>
        <v>Inschrijver 3</v>
      </c>
      <c r="J1" s="80"/>
      <c r="K1" s="2"/>
    </row>
    <row r="2" spans="1:11" ht="33" customHeight="1" x14ac:dyDescent="0.15">
      <c r="A2" s="50" t="s">
        <v>28</v>
      </c>
      <c r="B2" s="6"/>
      <c r="C2" s="75" t="s">
        <v>15</v>
      </c>
      <c r="D2" s="76"/>
      <c r="E2" s="6"/>
      <c r="F2" s="75" t="s">
        <v>15</v>
      </c>
      <c r="G2" s="76"/>
      <c r="H2" s="6"/>
      <c r="I2" s="75" t="s">
        <v>15</v>
      </c>
      <c r="J2" s="76"/>
    </row>
    <row r="3" spans="1:11" ht="20" customHeight="1" x14ac:dyDescent="0.15">
      <c r="A3" s="51" t="str">
        <f>'Beoordelen open vragen'!A3</f>
        <v>OPEN VRAAG 7.1.1	 BELEVING SCHONE SCHOLEN EN IKC's</v>
      </c>
      <c r="B3" s="7"/>
      <c r="C3" s="10" t="s">
        <v>15</v>
      </c>
      <c r="D3" s="11"/>
      <c r="E3" s="7"/>
      <c r="F3" s="10" t="s">
        <v>15</v>
      </c>
      <c r="G3" s="11"/>
      <c r="H3" s="7"/>
      <c r="I3" s="10" t="s">
        <v>15</v>
      </c>
      <c r="J3" s="11"/>
    </row>
    <row r="4" spans="1:11" ht="175" customHeight="1" x14ac:dyDescent="0.15">
      <c r="A4" s="53" t="str">
        <f>'Beoordelen open vragen'!A4</f>
        <v xml:space="preserve">Zie bijlage 7 'kwaliteit'. </v>
      </c>
      <c r="B4" s="7"/>
      <c r="C4" s="77" t="s">
        <v>3</v>
      </c>
      <c r="D4" s="78"/>
      <c r="E4" s="7"/>
      <c r="F4" s="72" t="s">
        <v>3</v>
      </c>
      <c r="G4" s="71"/>
      <c r="H4" s="7"/>
      <c r="I4" s="72" t="s">
        <v>3</v>
      </c>
      <c r="J4" s="71"/>
    </row>
    <row r="5" spans="1:11" ht="20" customHeight="1" x14ac:dyDescent="0.15">
      <c r="A5" s="51" t="str">
        <f>'Beoordelen open vragen'!A5</f>
        <v>OPEN VRAAG 7.1.2 GOED WERKGEVERSCHAP EN MANAGEMENT</v>
      </c>
      <c r="B5" s="7"/>
      <c r="C5" s="10" t="s">
        <v>15</v>
      </c>
      <c r="D5" s="15"/>
      <c r="E5" s="7"/>
      <c r="F5" s="10" t="s">
        <v>15</v>
      </c>
      <c r="G5" s="15"/>
      <c r="H5" s="7"/>
      <c r="I5" s="10" t="s">
        <v>15</v>
      </c>
      <c r="J5" s="15"/>
    </row>
    <row r="6" spans="1:11" ht="175" customHeight="1" x14ac:dyDescent="0.15">
      <c r="A6" s="52" t="str">
        <f>'Beoordelen open vragen'!A6</f>
        <v xml:space="preserve">Zie bijlage 7 'kwaliteit'. </v>
      </c>
      <c r="B6" s="7"/>
      <c r="C6" s="77" t="s">
        <v>3</v>
      </c>
      <c r="D6" s="78"/>
      <c r="E6" s="7"/>
      <c r="F6" s="72" t="s">
        <v>3</v>
      </c>
      <c r="G6" s="71"/>
      <c r="H6" s="7"/>
      <c r="I6" s="72" t="s">
        <v>3</v>
      </c>
      <c r="J6" s="71"/>
    </row>
    <row r="7" spans="1:11" ht="20" customHeight="1" x14ac:dyDescent="0.15">
      <c r="A7" s="51" t="str">
        <f>'Beoordelen open vragen'!A7</f>
        <v xml:space="preserve">OPEN VRAAG 7.1.3	 ONDERHOUD VLOEREN </v>
      </c>
      <c r="B7" s="7"/>
      <c r="C7" s="10" t="s">
        <v>15</v>
      </c>
      <c r="D7" s="15"/>
      <c r="E7" s="7"/>
      <c r="F7" s="10" t="s">
        <v>15</v>
      </c>
      <c r="G7" s="15"/>
      <c r="H7" s="7"/>
      <c r="I7" s="10" t="s">
        <v>15</v>
      </c>
      <c r="J7" s="15"/>
    </row>
    <row r="8" spans="1:11" ht="175" customHeight="1" x14ac:dyDescent="0.15">
      <c r="A8" s="52" t="str">
        <f>'Beoordelen open vragen'!A8</f>
        <v xml:space="preserve">Zie bijlage 7 'kwaliteit'. </v>
      </c>
      <c r="B8" s="7"/>
      <c r="C8" s="70" t="s">
        <v>3</v>
      </c>
      <c r="D8" s="71"/>
      <c r="E8" s="7"/>
      <c r="F8" s="72" t="s">
        <v>3</v>
      </c>
      <c r="G8" s="71"/>
      <c r="H8" s="7"/>
      <c r="I8" s="72" t="s">
        <v>3</v>
      </c>
      <c r="J8" s="71"/>
    </row>
    <row r="9" spans="1:11" ht="20" customHeight="1" x14ac:dyDescent="0.15">
      <c r="A9" s="51" t="str">
        <f>'Beoordelen open vragen'!A9</f>
        <v xml:space="preserve">OPEN VRAAG 7.1.4	 INVULLING WERKZAAMHEDEN LEIDINGGEVENDE </v>
      </c>
      <c r="B9" s="7"/>
      <c r="C9" s="10" t="s">
        <v>15</v>
      </c>
      <c r="D9" s="15"/>
      <c r="E9" s="7"/>
      <c r="F9" s="10" t="s">
        <v>15</v>
      </c>
      <c r="G9" s="15"/>
      <c r="H9" s="7"/>
      <c r="I9" s="10" t="s">
        <v>15</v>
      </c>
      <c r="J9" s="15"/>
    </row>
    <row r="10" spans="1:11" ht="175" customHeight="1" x14ac:dyDescent="0.15">
      <c r="A10" s="52" t="str">
        <f>'Beoordelen open vragen'!A10</f>
        <v xml:space="preserve">Zie bijlage 7 'kwaliteit'. </v>
      </c>
      <c r="B10" s="7"/>
      <c r="C10" s="70" t="s">
        <v>3</v>
      </c>
      <c r="D10" s="71"/>
      <c r="E10" s="7"/>
      <c r="F10" s="72" t="s">
        <v>3</v>
      </c>
      <c r="G10" s="71"/>
      <c r="H10" s="7"/>
      <c r="I10" s="72" t="s">
        <v>3</v>
      </c>
      <c r="J10" s="71"/>
    </row>
    <row r="11" spans="1:11" ht="20" customHeight="1" x14ac:dyDescent="0.15">
      <c r="A11" s="51" t="str">
        <f>'Beoordelen open vragen'!A11</f>
        <v>OPEN VRAAG 7.1.5 KWALITEITSVERBETERING</v>
      </c>
      <c r="B11" s="7"/>
      <c r="C11" s="10" t="s">
        <v>15</v>
      </c>
      <c r="D11" s="15"/>
      <c r="E11" s="7"/>
      <c r="F11" s="10" t="s">
        <v>15</v>
      </c>
      <c r="G11" s="15"/>
      <c r="H11" s="7"/>
      <c r="I11" s="10" t="s">
        <v>15</v>
      </c>
      <c r="J11" s="15"/>
    </row>
    <row r="12" spans="1:11" ht="175" customHeight="1" x14ac:dyDescent="0.15">
      <c r="A12" s="58" t="str">
        <f>'Beoordelen open vragen'!A12</f>
        <v xml:space="preserve">Zie bijlage 7 'kwaliteit'. </v>
      </c>
      <c r="B12" s="7"/>
      <c r="C12" s="70" t="s">
        <v>3</v>
      </c>
      <c r="D12" s="71"/>
      <c r="E12" s="7"/>
      <c r="F12" s="72" t="s">
        <v>3</v>
      </c>
      <c r="G12" s="71"/>
      <c r="H12" s="7"/>
      <c r="I12" s="72" t="s">
        <v>3</v>
      </c>
      <c r="J12" s="71"/>
    </row>
    <row r="13" spans="1:11" ht="20" customHeight="1" x14ac:dyDescent="0.15">
      <c r="A13" s="51" t="str">
        <f>'Beoordelen open vragen'!A13</f>
        <v>OPEN VRAAG 7.1.6 MILIEU EN DUURZAAMHEID</v>
      </c>
      <c r="B13" s="7"/>
      <c r="C13" s="10" t="s">
        <v>15</v>
      </c>
      <c r="D13" s="15"/>
      <c r="E13" s="7"/>
      <c r="F13" s="10" t="s">
        <v>15</v>
      </c>
      <c r="G13" s="15"/>
      <c r="H13" s="7"/>
      <c r="I13" s="10" t="s">
        <v>15</v>
      </c>
      <c r="J13" s="15"/>
    </row>
    <row r="14" spans="1:11" ht="175" customHeight="1" x14ac:dyDescent="0.15">
      <c r="A14" s="52" t="str">
        <f>'Beoordelen open vragen'!A14</f>
        <v xml:space="preserve">Zie bijlage 7 'kwaliteit'. </v>
      </c>
      <c r="B14" s="7"/>
      <c r="C14" s="70" t="s">
        <v>3</v>
      </c>
      <c r="D14" s="71"/>
      <c r="E14" s="7"/>
      <c r="F14" s="72" t="s">
        <v>3</v>
      </c>
      <c r="G14" s="71"/>
      <c r="H14" s="7"/>
      <c r="I14" s="72" t="s">
        <v>3</v>
      </c>
      <c r="J14" s="71"/>
    </row>
    <row r="15" spans="1:11" ht="20" customHeight="1" x14ac:dyDescent="0.15">
      <c r="A15" s="51" t="str">
        <f>'Beoordelen open vragen'!A15</f>
        <v xml:space="preserve">OPEN VRAAG 7.1.7 MAATSCHAPPELIJK VERANTWOORD ONDERNEMEN </v>
      </c>
      <c r="B15" s="7"/>
      <c r="C15" s="10" t="s">
        <v>15</v>
      </c>
      <c r="D15" s="15"/>
      <c r="E15" s="7"/>
      <c r="F15" s="10" t="s">
        <v>15</v>
      </c>
      <c r="G15" s="15"/>
      <c r="H15" s="7"/>
      <c r="I15" s="10" t="s">
        <v>15</v>
      </c>
      <c r="J15" s="15"/>
    </row>
    <row r="16" spans="1:11" ht="175" customHeight="1" x14ac:dyDescent="0.15">
      <c r="A16" s="52" t="str">
        <f>'Beoordelen open vragen'!A16</f>
        <v xml:space="preserve">Zie bijlage 7 'kwaliteit'. </v>
      </c>
      <c r="B16" s="7"/>
      <c r="C16" s="70" t="s">
        <v>3</v>
      </c>
      <c r="D16" s="71"/>
      <c r="E16" s="7"/>
      <c r="F16" s="72" t="s">
        <v>3</v>
      </c>
      <c r="G16" s="71"/>
      <c r="H16" s="7"/>
      <c r="I16" s="72" t="s">
        <v>3</v>
      </c>
      <c r="J16" s="71"/>
    </row>
    <row r="17" spans="1:10" ht="20" customHeight="1" x14ac:dyDescent="0.15">
      <c r="A17" s="51" t="str">
        <f>'Beoordelen open vragen'!A17</f>
        <v>OPEN VRAAG 7.1.8 WIJZE VAN RAPPORTEREN</v>
      </c>
      <c r="B17" s="7"/>
      <c r="C17" s="10" t="s">
        <v>15</v>
      </c>
      <c r="D17" s="15"/>
      <c r="E17" s="7"/>
      <c r="F17" s="10" t="s">
        <v>15</v>
      </c>
      <c r="G17" s="15"/>
      <c r="H17" s="7"/>
      <c r="I17" s="10" t="s">
        <v>15</v>
      </c>
      <c r="J17" s="15"/>
    </row>
    <row r="18" spans="1:10" ht="175" customHeight="1" x14ac:dyDescent="0.15">
      <c r="A18" s="52" t="str">
        <f>'Beoordelen open vragen'!A18</f>
        <v xml:space="preserve">Zie bijlage 7 'kwaliteit'. </v>
      </c>
      <c r="B18" s="7"/>
      <c r="C18" s="70" t="s">
        <v>3</v>
      </c>
      <c r="D18" s="71"/>
      <c r="E18" s="7"/>
      <c r="F18" s="72" t="s">
        <v>3</v>
      </c>
      <c r="G18" s="71"/>
      <c r="H18" s="7"/>
      <c r="I18" s="72" t="s">
        <v>3</v>
      </c>
      <c r="J18" s="71"/>
    </row>
    <row r="19" spans="1:10" ht="20" customHeight="1" x14ac:dyDescent="0.15">
      <c r="A19" s="47"/>
      <c r="B19" s="8"/>
      <c r="C19" s="48"/>
      <c r="D19" s="48"/>
      <c r="E19" s="8"/>
      <c r="F19" s="48"/>
      <c r="G19" s="48"/>
      <c r="H19" s="8"/>
      <c r="I19" s="48"/>
      <c r="J19" s="49"/>
    </row>
  </sheetData>
  <sheetProtection algorithmName="SHA-512" hashValue="FXkpzsXsGOhIe3Pk+mNWtvcKvFg7kx3MY/2KBfGmO367qMOi+cN7Ri8vDE/0rUldH8eiNmAAgodF1smGgW02vg==" saltValue="dxz8+FuRDmu8fUJtz1HN5w==" spinCount="100000" sheet="1" objects="1" scenarios="1"/>
  <mergeCells count="30">
    <mergeCell ref="I16:J16"/>
    <mergeCell ref="C16:D16"/>
    <mergeCell ref="F16:G16"/>
    <mergeCell ref="C18:D18"/>
    <mergeCell ref="F18:G18"/>
    <mergeCell ref="I18:J18"/>
    <mergeCell ref="C6:D6"/>
    <mergeCell ref="F6:G6"/>
    <mergeCell ref="F8:G8"/>
    <mergeCell ref="I8:J8"/>
    <mergeCell ref="I6:J6"/>
    <mergeCell ref="C8:D8"/>
    <mergeCell ref="C4:D4"/>
    <mergeCell ref="F4:G4"/>
    <mergeCell ref="I1:J1"/>
    <mergeCell ref="C1:D1"/>
    <mergeCell ref="F1:G1"/>
    <mergeCell ref="C2:D2"/>
    <mergeCell ref="F2:G2"/>
    <mergeCell ref="I2:J2"/>
    <mergeCell ref="I4:J4"/>
    <mergeCell ref="F10:G10"/>
    <mergeCell ref="C14:D14"/>
    <mergeCell ref="F14:G14"/>
    <mergeCell ref="I14:J14"/>
    <mergeCell ref="C12:D12"/>
    <mergeCell ref="F12:G12"/>
    <mergeCell ref="I12:J12"/>
    <mergeCell ref="I10:J10"/>
    <mergeCell ref="C10:D10"/>
  </mergeCells>
  <dataValidations count="1">
    <dataValidation type="list" errorStyle="warning" allowBlank="1" showErrorMessage="1" error="Voer juiste waarde in. " sqref="C3 F3 I3 I5 F5 C5 C7 F7 I7 I9 F9 C9 C11 F11 I11 I13 F13 C13 C17 F17 I17 C15 F15 I15" xr:uid="{3E5D07DA-93B1-1947-9235-2BDDBF13DC17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A684-3402-094D-B2A8-B30B8AE7F18E}">
  <dimension ref="A1:K19"/>
  <sheetViews>
    <sheetView showGridLines="0" zoomScaleNormal="100" workbookViewId="0">
      <selection activeCell="I1" sqref="C1:J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6" t="s">
        <v>17</v>
      </c>
      <c r="B1" s="12"/>
      <c r="C1" s="79" t="str">
        <f>'Beoordelaar 1'!C1</f>
        <v>Inschrijver 1</v>
      </c>
      <c r="D1" s="80"/>
      <c r="E1" s="12"/>
      <c r="F1" s="79" t="str">
        <f>'Beoordelaar 1'!F1</f>
        <v>Inschrijver 2</v>
      </c>
      <c r="G1" s="80"/>
      <c r="H1" s="12"/>
      <c r="I1" s="79" t="str">
        <f>'Beoordelaar 1'!I1</f>
        <v>Inschrijver 3</v>
      </c>
      <c r="J1" s="80"/>
      <c r="K1" s="2"/>
    </row>
    <row r="2" spans="1:11" ht="33" customHeight="1" x14ac:dyDescent="0.15">
      <c r="A2" s="50" t="s">
        <v>28</v>
      </c>
      <c r="B2" s="6"/>
      <c r="C2" s="75" t="s">
        <v>15</v>
      </c>
      <c r="D2" s="76"/>
      <c r="E2" s="6"/>
      <c r="F2" s="75" t="s">
        <v>15</v>
      </c>
      <c r="G2" s="76"/>
      <c r="H2" s="6"/>
      <c r="I2" s="75" t="s">
        <v>15</v>
      </c>
      <c r="J2" s="76"/>
    </row>
    <row r="3" spans="1:11" ht="20" customHeight="1" x14ac:dyDescent="0.15">
      <c r="A3" s="51" t="str">
        <f>'Beoordelen open vragen'!A3</f>
        <v>OPEN VRAAG 7.1.1	 BELEVING SCHONE SCHOLEN EN IKC's</v>
      </c>
      <c r="B3" s="7"/>
      <c r="C3" s="10" t="s">
        <v>15</v>
      </c>
      <c r="D3" s="11"/>
      <c r="E3" s="7"/>
      <c r="F3" s="10" t="s">
        <v>15</v>
      </c>
      <c r="G3" s="11"/>
      <c r="H3" s="7"/>
      <c r="I3" s="10" t="s">
        <v>15</v>
      </c>
      <c r="J3" s="11"/>
    </row>
    <row r="4" spans="1:11" ht="175" customHeight="1" x14ac:dyDescent="0.15">
      <c r="A4" s="53" t="str">
        <f>'Beoordelen open vragen'!A4</f>
        <v xml:space="preserve">Zie bijlage 7 'kwaliteit'. </v>
      </c>
      <c r="B4" s="7"/>
      <c r="C4" s="77" t="s">
        <v>3</v>
      </c>
      <c r="D4" s="78"/>
      <c r="E4" s="7"/>
      <c r="F4" s="72" t="s">
        <v>3</v>
      </c>
      <c r="G4" s="71"/>
      <c r="H4" s="7"/>
      <c r="I4" s="72" t="s">
        <v>3</v>
      </c>
      <c r="J4" s="71"/>
    </row>
    <row r="5" spans="1:11" ht="20" customHeight="1" x14ac:dyDescent="0.15">
      <c r="A5" s="51" t="str">
        <f>'Beoordelen open vragen'!A5</f>
        <v>OPEN VRAAG 7.1.2 GOED WERKGEVERSCHAP EN MANAGEMENT</v>
      </c>
      <c r="B5" s="7"/>
      <c r="C5" s="10" t="s">
        <v>15</v>
      </c>
      <c r="D5" s="15"/>
      <c r="E5" s="7"/>
      <c r="F5" s="10" t="s">
        <v>15</v>
      </c>
      <c r="G5" s="15"/>
      <c r="H5" s="7"/>
      <c r="I5" s="10" t="s">
        <v>15</v>
      </c>
      <c r="J5" s="15"/>
    </row>
    <row r="6" spans="1:11" ht="175" customHeight="1" x14ac:dyDescent="0.15">
      <c r="A6" s="52" t="str">
        <f>'Beoordelen open vragen'!A6</f>
        <v xml:space="preserve">Zie bijlage 7 'kwaliteit'. </v>
      </c>
      <c r="B6" s="7"/>
      <c r="C6" s="77" t="s">
        <v>3</v>
      </c>
      <c r="D6" s="78"/>
      <c r="E6" s="7"/>
      <c r="F6" s="72" t="s">
        <v>3</v>
      </c>
      <c r="G6" s="71"/>
      <c r="H6" s="7"/>
      <c r="I6" s="72" t="s">
        <v>3</v>
      </c>
      <c r="J6" s="71"/>
    </row>
    <row r="7" spans="1:11" ht="20" customHeight="1" x14ac:dyDescent="0.15">
      <c r="A7" s="51" t="str">
        <f>'Beoordelen open vragen'!A7</f>
        <v xml:space="preserve">OPEN VRAAG 7.1.3	 ONDERHOUD VLOEREN </v>
      </c>
      <c r="B7" s="7"/>
      <c r="C7" s="10" t="s">
        <v>15</v>
      </c>
      <c r="D7" s="15"/>
      <c r="E7" s="7"/>
      <c r="F7" s="10" t="s">
        <v>15</v>
      </c>
      <c r="G7" s="15"/>
      <c r="H7" s="7"/>
      <c r="I7" s="10" t="s">
        <v>15</v>
      </c>
      <c r="J7" s="15"/>
    </row>
    <row r="8" spans="1:11" ht="175" customHeight="1" x14ac:dyDescent="0.15">
      <c r="A8" s="52" t="str">
        <f>'Beoordelen open vragen'!A8</f>
        <v xml:space="preserve">Zie bijlage 7 'kwaliteit'. </v>
      </c>
      <c r="B8" s="7"/>
      <c r="C8" s="70" t="s">
        <v>3</v>
      </c>
      <c r="D8" s="71"/>
      <c r="E8" s="7"/>
      <c r="F8" s="72" t="s">
        <v>3</v>
      </c>
      <c r="G8" s="71"/>
      <c r="H8" s="7"/>
      <c r="I8" s="72" t="s">
        <v>3</v>
      </c>
      <c r="J8" s="71"/>
    </row>
    <row r="9" spans="1:11" ht="20" customHeight="1" x14ac:dyDescent="0.15">
      <c r="A9" s="51" t="str">
        <f>'Beoordelen open vragen'!A9</f>
        <v xml:space="preserve">OPEN VRAAG 7.1.4	 INVULLING WERKZAAMHEDEN LEIDINGGEVENDE </v>
      </c>
      <c r="B9" s="7"/>
      <c r="C9" s="10" t="s">
        <v>15</v>
      </c>
      <c r="D9" s="15"/>
      <c r="E9" s="7"/>
      <c r="F9" s="10" t="s">
        <v>15</v>
      </c>
      <c r="G9" s="15"/>
      <c r="H9" s="7"/>
      <c r="I9" s="10" t="s">
        <v>15</v>
      </c>
      <c r="J9" s="15"/>
    </row>
    <row r="10" spans="1:11" ht="175" customHeight="1" x14ac:dyDescent="0.15">
      <c r="A10" s="52" t="str">
        <f>'Beoordelen open vragen'!A10</f>
        <v xml:space="preserve">Zie bijlage 7 'kwaliteit'. </v>
      </c>
      <c r="B10" s="7"/>
      <c r="C10" s="70" t="s">
        <v>3</v>
      </c>
      <c r="D10" s="71"/>
      <c r="E10" s="7"/>
      <c r="F10" s="72" t="s">
        <v>3</v>
      </c>
      <c r="G10" s="71"/>
      <c r="H10" s="7"/>
      <c r="I10" s="72" t="s">
        <v>3</v>
      </c>
      <c r="J10" s="71"/>
    </row>
    <row r="11" spans="1:11" ht="20" customHeight="1" x14ac:dyDescent="0.15">
      <c r="A11" s="51" t="str">
        <f>'Beoordelen open vragen'!A11</f>
        <v>OPEN VRAAG 7.1.5 KWALITEITSVERBETERING</v>
      </c>
      <c r="B11" s="7"/>
      <c r="C11" s="10" t="s">
        <v>15</v>
      </c>
      <c r="D11" s="15"/>
      <c r="E11" s="7"/>
      <c r="F11" s="10" t="s">
        <v>15</v>
      </c>
      <c r="G11" s="15"/>
      <c r="H11" s="7"/>
      <c r="I11" s="10" t="s">
        <v>15</v>
      </c>
      <c r="J11" s="15"/>
    </row>
    <row r="12" spans="1:11" ht="175" customHeight="1" x14ac:dyDescent="0.15">
      <c r="A12" s="58" t="str">
        <f>'Beoordelen open vragen'!A12</f>
        <v xml:space="preserve">Zie bijlage 7 'kwaliteit'. </v>
      </c>
      <c r="B12" s="7"/>
      <c r="C12" s="70" t="s">
        <v>3</v>
      </c>
      <c r="D12" s="71"/>
      <c r="E12" s="7"/>
      <c r="F12" s="72" t="s">
        <v>3</v>
      </c>
      <c r="G12" s="71"/>
      <c r="H12" s="7"/>
      <c r="I12" s="72" t="s">
        <v>3</v>
      </c>
      <c r="J12" s="71"/>
    </row>
    <row r="13" spans="1:11" ht="20" customHeight="1" x14ac:dyDescent="0.15">
      <c r="A13" s="51" t="str">
        <f>'Beoordelen open vragen'!A13</f>
        <v>OPEN VRAAG 7.1.6 MILIEU EN DUURZAAMHEID</v>
      </c>
      <c r="B13" s="7"/>
      <c r="C13" s="10" t="s">
        <v>15</v>
      </c>
      <c r="D13" s="15"/>
      <c r="E13" s="7"/>
      <c r="F13" s="10" t="s">
        <v>15</v>
      </c>
      <c r="G13" s="15"/>
      <c r="H13" s="7"/>
      <c r="I13" s="10" t="s">
        <v>15</v>
      </c>
      <c r="J13" s="15"/>
    </row>
    <row r="14" spans="1:11" ht="175" customHeight="1" x14ac:dyDescent="0.15">
      <c r="A14" s="52" t="str">
        <f>'Beoordelen open vragen'!A14</f>
        <v xml:space="preserve">Zie bijlage 7 'kwaliteit'. </v>
      </c>
      <c r="B14" s="7"/>
      <c r="C14" s="70" t="s">
        <v>3</v>
      </c>
      <c r="D14" s="71"/>
      <c r="E14" s="7"/>
      <c r="F14" s="72" t="s">
        <v>3</v>
      </c>
      <c r="G14" s="71"/>
      <c r="H14" s="7"/>
      <c r="I14" s="72" t="s">
        <v>3</v>
      </c>
      <c r="J14" s="71"/>
    </row>
    <row r="15" spans="1:11" ht="20" customHeight="1" x14ac:dyDescent="0.15">
      <c r="A15" s="51" t="str">
        <f>'Beoordelen open vragen'!A15</f>
        <v xml:space="preserve">OPEN VRAAG 7.1.7 MAATSCHAPPELIJK VERANTWOORD ONDERNEMEN </v>
      </c>
      <c r="B15" s="7"/>
      <c r="C15" s="10" t="s">
        <v>15</v>
      </c>
      <c r="D15" s="15"/>
      <c r="E15" s="7"/>
      <c r="F15" s="10" t="s">
        <v>15</v>
      </c>
      <c r="G15" s="15"/>
      <c r="H15" s="7"/>
      <c r="I15" s="10" t="s">
        <v>15</v>
      </c>
      <c r="J15" s="15"/>
    </row>
    <row r="16" spans="1:11" ht="175" customHeight="1" x14ac:dyDescent="0.15">
      <c r="A16" s="52" t="str">
        <f>'Beoordelen open vragen'!A16</f>
        <v xml:space="preserve">Zie bijlage 7 'kwaliteit'. </v>
      </c>
      <c r="B16" s="7"/>
      <c r="C16" s="70" t="s">
        <v>3</v>
      </c>
      <c r="D16" s="71"/>
      <c r="E16" s="7"/>
      <c r="F16" s="72" t="s">
        <v>3</v>
      </c>
      <c r="G16" s="71"/>
      <c r="H16" s="7"/>
      <c r="I16" s="72" t="s">
        <v>3</v>
      </c>
      <c r="J16" s="71"/>
    </row>
    <row r="17" spans="1:10" ht="20" customHeight="1" x14ac:dyDescent="0.15">
      <c r="A17" s="51" t="str">
        <f>'Beoordelen open vragen'!A17</f>
        <v>OPEN VRAAG 7.1.8 WIJZE VAN RAPPORTEREN</v>
      </c>
      <c r="B17" s="7"/>
      <c r="C17" s="10" t="s">
        <v>15</v>
      </c>
      <c r="D17" s="15"/>
      <c r="E17" s="7"/>
      <c r="F17" s="10" t="s">
        <v>15</v>
      </c>
      <c r="G17" s="15"/>
      <c r="H17" s="7"/>
      <c r="I17" s="10" t="s">
        <v>15</v>
      </c>
      <c r="J17" s="15"/>
    </row>
    <row r="18" spans="1:10" ht="175" customHeight="1" x14ac:dyDescent="0.15">
      <c r="A18" s="52" t="str">
        <f>'Beoordelen open vragen'!A18</f>
        <v xml:space="preserve">Zie bijlage 7 'kwaliteit'. </v>
      </c>
      <c r="B18" s="7"/>
      <c r="C18" s="70" t="s">
        <v>3</v>
      </c>
      <c r="D18" s="71"/>
      <c r="E18" s="7"/>
      <c r="F18" s="72" t="s">
        <v>3</v>
      </c>
      <c r="G18" s="71"/>
      <c r="H18" s="7"/>
      <c r="I18" s="72" t="s">
        <v>3</v>
      </c>
      <c r="J18" s="71"/>
    </row>
    <row r="19" spans="1:10" ht="20" customHeight="1" x14ac:dyDescent="0.15">
      <c r="A19" s="47"/>
      <c r="B19" s="8"/>
      <c r="C19" s="48"/>
      <c r="D19" s="48"/>
      <c r="E19" s="8"/>
      <c r="F19" s="48"/>
      <c r="G19" s="48"/>
      <c r="H19" s="8"/>
      <c r="I19" s="48"/>
      <c r="J19" s="49"/>
    </row>
  </sheetData>
  <sheetProtection algorithmName="SHA-512" hashValue="/Nj0kfTWiEc/UeCfr8p+i00MZItt0KGQ7RgGv0QdNSaKvl9oPj1rObhMWcTVF9c+JI0xKj+FULRhGOMPvm0U/w==" saltValue="QvzDULWz8GuS/SwbsjOlvg==" spinCount="100000" sheet="1" objects="1" scenarios="1"/>
  <mergeCells count="30">
    <mergeCell ref="C16:D16"/>
    <mergeCell ref="F16:G16"/>
    <mergeCell ref="I16:J16"/>
    <mergeCell ref="C18:D18"/>
    <mergeCell ref="F18:G18"/>
    <mergeCell ref="I18:J18"/>
    <mergeCell ref="C12:D12"/>
    <mergeCell ref="F12:G12"/>
    <mergeCell ref="I12:J12"/>
    <mergeCell ref="C14:D14"/>
    <mergeCell ref="F14:G14"/>
    <mergeCell ref="I14:J14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C3 F3 I3 I5 F5 C5 C7 F7 I7 I9 F9 C9 C11 F11 I11 I13 F13 C13 C17 F17 I17 C15 F15 I15" xr:uid="{760B898C-5658-BD4A-AFA6-ED7E78B62E04}">
      <formula1>SCORE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7A4A-A834-F045-9D87-558D59B5AF47}">
  <dimension ref="A1:K19"/>
  <sheetViews>
    <sheetView showGridLines="0" zoomScaleNormal="100" workbookViewId="0">
      <selection activeCell="I1" sqref="C1:J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6" t="s">
        <v>32</v>
      </c>
      <c r="B1" s="12"/>
      <c r="C1" s="79" t="str">
        <f>'Beoordelaar 1'!C1</f>
        <v>Inschrijver 1</v>
      </c>
      <c r="D1" s="80"/>
      <c r="E1" s="12"/>
      <c r="F1" s="79" t="str">
        <f>'Beoordelaar 1'!F1</f>
        <v>Inschrijver 2</v>
      </c>
      <c r="G1" s="80"/>
      <c r="H1" s="12"/>
      <c r="I1" s="79" t="str">
        <f>'Beoordelaar 1'!I1</f>
        <v>Inschrijver 3</v>
      </c>
      <c r="J1" s="80"/>
      <c r="K1" s="2"/>
    </row>
    <row r="2" spans="1:11" ht="33" customHeight="1" x14ac:dyDescent="0.15">
      <c r="A2" s="50" t="s">
        <v>28</v>
      </c>
      <c r="B2" s="6"/>
      <c r="C2" s="75" t="s">
        <v>15</v>
      </c>
      <c r="D2" s="76"/>
      <c r="E2" s="6"/>
      <c r="F2" s="75" t="s">
        <v>15</v>
      </c>
      <c r="G2" s="76"/>
      <c r="H2" s="6"/>
      <c r="I2" s="75" t="s">
        <v>15</v>
      </c>
      <c r="J2" s="76"/>
    </row>
    <row r="3" spans="1:11" ht="20" customHeight="1" x14ac:dyDescent="0.15">
      <c r="A3" s="51" t="str">
        <f>'Beoordelen open vragen'!A3</f>
        <v>OPEN VRAAG 7.1.1	 BELEVING SCHONE SCHOLEN EN IKC's</v>
      </c>
      <c r="B3" s="7"/>
      <c r="C3" s="10" t="s">
        <v>15</v>
      </c>
      <c r="D3" s="11"/>
      <c r="E3" s="7"/>
      <c r="F3" s="10" t="s">
        <v>15</v>
      </c>
      <c r="G3" s="11"/>
      <c r="H3" s="7"/>
      <c r="I3" s="10" t="s">
        <v>15</v>
      </c>
      <c r="J3" s="11"/>
    </row>
    <row r="4" spans="1:11" ht="175" customHeight="1" x14ac:dyDescent="0.15">
      <c r="A4" s="53" t="str">
        <f>'Beoordelen open vragen'!A4</f>
        <v xml:space="preserve">Zie bijlage 7 'kwaliteit'. </v>
      </c>
      <c r="B4" s="7"/>
      <c r="C4" s="77" t="s">
        <v>3</v>
      </c>
      <c r="D4" s="78"/>
      <c r="E4" s="7"/>
      <c r="F4" s="72" t="s">
        <v>3</v>
      </c>
      <c r="G4" s="71"/>
      <c r="H4" s="7"/>
      <c r="I4" s="72" t="s">
        <v>3</v>
      </c>
      <c r="J4" s="71"/>
    </row>
    <row r="5" spans="1:11" ht="20" customHeight="1" x14ac:dyDescent="0.15">
      <c r="A5" s="51" t="str">
        <f>'Beoordelen open vragen'!A5</f>
        <v>OPEN VRAAG 7.1.2 GOED WERKGEVERSCHAP EN MANAGEMENT</v>
      </c>
      <c r="B5" s="7"/>
      <c r="C5" s="10" t="s">
        <v>15</v>
      </c>
      <c r="D5" s="15"/>
      <c r="E5" s="7"/>
      <c r="F5" s="10" t="s">
        <v>15</v>
      </c>
      <c r="G5" s="15"/>
      <c r="H5" s="7"/>
      <c r="I5" s="10" t="s">
        <v>15</v>
      </c>
      <c r="J5" s="15"/>
    </row>
    <row r="6" spans="1:11" ht="175" customHeight="1" x14ac:dyDescent="0.15">
      <c r="A6" s="52" t="str">
        <f>'Beoordelen open vragen'!A6</f>
        <v xml:space="preserve">Zie bijlage 7 'kwaliteit'. </v>
      </c>
      <c r="B6" s="7"/>
      <c r="C6" s="77" t="s">
        <v>3</v>
      </c>
      <c r="D6" s="78"/>
      <c r="E6" s="7"/>
      <c r="F6" s="72" t="s">
        <v>3</v>
      </c>
      <c r="G6" s="71"/>
      <c r="H6" s="7"/>
      <c r="I6" s="72" t="s">
        <v>3</v>
      </c>
      <c r="J6" s="71"/>
    </row>
    <row r="7" spans="1:11" ht="20" customHeight="1" x14ac:dyDescent="0.15">
      <c r="A7" s="51" t="str">
        <f>'Beoordelen open vragen'!A7</f>
        <v xml:space="preserve">OPEN VRAAG 7.1.3	 ONDERHOUD VLOEREN </v>
      </c>
      <c r="B7" s="7"/>
      <c r="C7" s="10" t="s">
        <v>15</v>
      </c>
      <c r="D7" s="15"/>
      <c r="E7" s="7"/>
      <c r="F7" s="10" t="s">
        <v>15</v>
      </c>
      <c r="G7" s="15"/>
      <c r="H7" s="7"/>
      <c r="I7" s="10" t="s">
        <v>15</v>
      </c>
      <c r="J7" s="15"/>
    </row>
    <row r="8" spans="1:11" ht="175" customHeight="1" x14ac:dyDescent="0.15">
      <c r="A8" s="52" t="str">
        <f>'Beoordelen open vragen'!A8</f>
        <v xml:space="preserve">Zie bijlage 7 'kwaliteit'. </v>
      </c>
      <c r="B8" s="7"/>
      <c r="C8" s="70" t="s">
        <v>3</v>
      </c>
      <c r="D8" s="71"/>
      <c r="E8" s="7"/>
      <c r="F8" s="72" t="s">
        <v>3</v>
      </c>
      <c r="G8" s="71"/>
      <c r="H8" s="7"/>
      <c r="I8" s="72" t="s">
        <v>3</v>
      </c>
      <c r="J8" s="71"/>
    </row>
    <row r="9" spans="1:11" ht="20" customHeight="1" x14ac:dyDescent="0.15">
      <c r="A9" s="51" t="str">
        <f>'Beoordelen open vragen'!A9</f>
        <v xml:space="preserve">OPEN VRAAG 7.1.4	 INVULLING WERKZAAMHEDEN LEIDINGGEVENDE </v>
      </c>
      <c r="B9" s="7"/>
      <c r="C9" s="10" t="s">
        <v>15</v>
      </c>
      <c r="D9" s="15"/>
      <c r="E9" s="7"/>
      <c r="F9" s="10" t="s">
        <v>15</v>
      </c>
      <c r="G9" s="15"/>
      <c r="H9" s="7"/>
      <c r="I9" s="10" t="s">
        <v>15</v>
      </c>
      <c r="J9" s="15"/>
    </row>
    <row r="10" spans="1:11" ht="175" customHeight="1" x14ac:dyDescent="0.15">
      <c r="A10" s="52" t="str">
        <f>'Beoordelen open vragen'!A10</f>
        <v xml:space="preserve">Zie bijlage 7 'kwaliteit'. </v>
      </c>
      <c r="B10" s="7"/>
      <c r="C10" s="70" t="s">
        <v>3</v>
      </c>
      <c r="D10" s="71"/>
      <c r="E10" s="7"/>
      <c r="F10" s="72" t="s">
        <v>3</v>
      </c>
      <c r="G10" s="71"/>
      <c r="H10" s="7"/>
      <c r="I10" s="72" t="s">
        <v>3</v>
      </c>
      <c r="J10" s="71"/>
    </row>
    <row r="11" spans="1:11" ht="20" customHeight="1" x14ac:dyDescent="0.15">
      <c r="A11" s="51" t="str">
        <f>'Beoordelen open vragen'!A11</f>
        <v>OPEN VRAAG 7.1.5 KWALITEITSVERBETERING</v>
      </c>
      <c r="B11" s="7"/>
      <c r="C11" s="10" t="s">
        <v>15</v>
      </c>
      <c r="D11" s="15"/>
      <c r="E11" s="7"/>
      <c r="F11" s="10" t="s">
        <v>15</v>
      </c>
      <c r="G11" s="15"/>
      <c r="H11" s="7"/>
      <c r="I11" s="10" t="s">
        <v>15</v>
      </c>
      <c r="J11" s="15"/>
    </row>
    <row r="12" spans="1:11" ht="175" customHeight="1" x14ac:dyDescent="0.15">
      <c r="A12" s="58" t="str">
        <f>'Beoordelen open vragen'!A12</f>
        <v xml:space="preserve">Zie bijlage 7 'kwaliteit'. </v>
      </c>
      <c r="B12" s="7"/>
      <c r="C12" s="70" t="s">
        <v>3</v>
      </c>
      <c r="D12" s="71"/>
      <c r="E12" s="7"/>
      <c r="F12" s="72" t="s">
        <v>3</v>
      </c>
      <c r="G12" s="71"/>
      <c r="H12" s="7"/>
      <c r="I12" s="72" t="s">
        <v>3</v>
      </c>
      <c r="J12" s="71"/>
    </row>
    <row r="13" spans="1:11" ht="20" customHeight="1" x14ac:dyDescent="0.15">
      <c r="A13" s="51" t="str">
        <f>'Beoordelen open vragen'!A13</f>
        <v>OPEN VRAAG 7.1.6 MILIEU EN DUURZAAMHEID</v>
      </c>
      <c r="B13" s="7"/>
      <c r="C13" s="10" t="s">
        <v>15</v>
      </c>
      <c r="D13" s="15"/>
      <c r="E13" s="7"/>
      <c r="F13" s="10" t="s">
        <v>15</v>
      </c>
      <c r="G13" s="15"/>
      <c r="H13" s="7"/>
      <c r="I13" s="10" t="s">
        <v>15</v>
      </c>
      <c r="J13" s="15"/>
    </row>
    <row r="14" spans="1:11" ht="175" customHeight="1" x14ac:dyDescent="0.15">
      <c r="A14" s="52" t="str">
        <f>'Beoordelen open vragen'!A14</f>
        <v xml:space="preserve">Zie bijlage 7 'kwaliteit'. </v>
      </c>
      <c r="B14" s="7"/>
      <c r="C14" s="70" t="s">
        <v>3</v>
      </c>
      <c r="D14" s="71"/>
      <c r="E14" s="7"/>
      <c r="F14" s="72" t="s">
        <v>3</v>
      </c>
      <c r="G14" s="71"/>
      <c r="H14" s="7"/>
      <c r="I14" s="72" t="s">
        <v>3</v>
      </c>
      <c r="J14" s="71"/>
    </row>
    <row r="15" spans="1:11" ht="20" customHeight="1" x14ac:dyDescent="0.15">
      <c r="A15" s="51" t="str">
        <f>'Beoordelen open vragen'!A15</f>
        <v xml:space="preserve">OPEN VRAAG 7.1.7 MAATSCHAPPELIJK VERANTWOORD ONDERNEMEN </v>
      </c>
      <c r="B15" s="7"/>
      <c r="C15" s="10" t="s">
        <v>15</v>
      </c>
      <c r="D15" s="15"/>
      <c r="E15" s="7"/>
      <c r="F15" s="10" t="s">
        <v>15</v>
      </c>
      <c r="G15" s="15"/>
      <c r="H15" s="7"/>
      <c r="I15" s="10" t="s">
        <v>15</v>
      </c>
      <c r="J15" s="15"/>
    </row>
    <row r="16" spans="1:11" ht="175" customHeight="1" x14ac:dyDescent="0.15">
      <c r="A16" s="52" t="str">
        <f>'Beoordelen open vragen'!A16</f>
        <v xml:space="preserve">Zie bijlage 7 'kwaliteit'. </v>
      </c>
      <c r="B16" s="7"/>
      <c r="C16" s="70" t="s">
        <v>3</v>
      </c>
      <c r="D16" s="71"/>
      <c r="E16" s="7"/>
      <c r="F16" s="72" t="s">
        <v>3</v>
      </c>
      <c r="G16" s="71"/>
      <c r="H16" s="7"/>
      <c r="I16" s="72" t="s">
        <v>3</v>
      </c>
      <c r="J16" s="71"/>
    </row>
    <row r="17" spans="1:10" ht="20" customHeight="1" x14ac:dyDescent="0.15">
      <c r="A17" s="51" t="str">
        <f>'Beoordelen open vragen'!A17</f>
        <v>OPEN VRAAG 7.1.8 WIJZE VAN RAPPORTEREN</v>
      </c>
      <c r="B17" s="7"/>
      <c r="C17" s="10" t="s">
        <v>15</v>
      </c>
      <c r="D17" s="15"/>
      <c r="E17" s="7"/>
      <c r="F17" s="10" t="s">
        <v>15</v>
      </c>
      <c r="G17" s="15"/>
      <c r="H17" s="7"/>
      <c r="I17" s="10" t="s">
        <v>15</v>
      </c>
      <c r="J17" s="15"/>
    </row>
    <row r="18" spans="1:10" ht="175" customHeight="1" x14ac:dyDescent="0.15">
      <c r="A18" s="52" t="str">
        <f>'Beoordelen open vragen'!A18</f>
        <v xml:space="preserve">Zie bijlage 7 'kwaliteit'. </v>
      </c>
      <c r="B18" s="7"/>
      <c r="C18" s="70" t="s">
        <v>3</v>
      </c>
      <c r="D18" s="71"/>
      <c r="E18" s="7"/>
      <c r="F18" s="72" t="s">
        <v>3</v>
      </c>
      <c r="G18" s="71"/>
      <c r="H18" s="7"/>
      <c r="I18" s="72" t="s">
        <v>3</v>
      </c>
      <c r="J18" s="71"/>
    </row>
    <row r="19" spans="1:10" ht="20" customHeight="1" x14ac:dyDescent="0.15">
      <c r="A19" s="47"/>
      <c r="B19" s="8"/>
      <c r="C19" s="48"/>
      <c r="D19" s="48"/>
      <c r="E19" s="8"/>
      <c r="F19" s="48"/>
      <c r="G19" s="48"/>
      <c r="H19" s="8"/>
      <c r="I19" s="48"/>
      <c r="J19" s="49"/>
    </row>
  </sheetData>
  <sheetProtection algorithmName="SHA-512" hashValue="CDGmx33NQqvyjX3fVERof6zlVi66yTMioPECs2CfHtvMCdusp/T+TP5AzBpFwz7GVvQocbosmiKYIUW78hJf2g==" saltValue="lbpRxGP8T1n4WH7v1xJ+Eg==" spinCount="100000" sheet="1" objects="1" scenarios="1"/>
  <mergeCells count="30"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8:D8"/>
    <mergeCell ref="F8:G8"/>
    <mergeCell ref="I8:J8"/>
    <mergeCell ref="C10:D10"/>
    <mergeCell ref="F10:G10"/>
    <mergeCell ref="I10:J10"/>
    <mergeCell ref="C12:D12"/>
    <mergeCell ref="F12:G12"/>
    <mergeCell ref="I12:J12"/>
    <mergeCell ref="C14:D14"/>
    <mergeCell ref="F14:G14"/>
    <mergeCell ref="I14:J14"/>
    <mergeCell ref="C16:D16"/>
    <mergeCell ref="F16:G16"/>
    <mergeCell ref="I16:J16"/>
    <mergeCell ref="C18:D18"/>
    <mergeCell ref="F18:G18"/>
    <mergeCell ref="I18:J18"/>
  </mergeCells>
  <dataValidations count="1">
    <dataValidation type="list" errorStyle="warning" allowBlank="1" showErrorMessage="1" error="Voer juiste waarde in. " sqref="C3 F3 I3 I5 F5 C5 C7 F7 I7 I9 F9 C9 C11 F11 I11 I13 F13 C13 C17 F17 I17 C15 F15 I15" xr:uid="{C0541C8D-E971-1140-8482-B5C64DBB40E3}">
      <formula1>SCORE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37447-8D37-EB4B-96CE-15E3352F2811}">
  <dimension ref="A1:K19"/>
  <sheetViews>
    <sheetView showGridLines="0" workbookViewId="0">
      <selection activeCell="I1" sqref="C1:J1"/>
    </sheetView>
  </sheetViews>
  <sheetFormatPr baseColWidth="10" defaultColWidth="8.83203125" defaultRowHeight="13" x14ac:dyDescent="0.15"/>
  <cols>
    <col min="1" max="1" width="125.1640625" style="3" customWidth="1"/>
    <col min="2" max="2" width="2.83203125" style="5" customWidth="1"/>
    <col min="3" max="3" width="25.83203125" style="4" customWidth="1"/>
    <col min="4" max="4" width="3.83203125" style="4" customWidth="1"/>
    <col min="5" max="5" width="2.83203125" style="4" customWidth="1"/>
    <col min="6" max="6" width="25.83203125" style="4" customWidth="1"/>
    <col min="7" max="7" width="3.83203125" style="4" customWidth="1"/>
    <col min="8" max="8" width="2.83203125" style="4" customWidth="1"/>
    <col min="9" max="9" width="25.83203125" style="3" customWidth="1"/>
    <col min="10" max="10" width="3.83203125" style="3" customWidth="1"/>
    <col min="11" max="11" width="11.6640625" style="3" bestFit="1" customWidth="1"/>
    <col min="12" max="16384" width="8.83203125" style="3"/>
  </cols>
  <sheetData>
    <row r="1" spans="1:11" ht="50" customHeight="1" x14ac:dyDescent="0.2">
      <c r="A1" s="46" t="s">
        <v>33</v>
      </c>
      <c r="B1" s="12"/>
      <c r="C1" s="79" t="str">
        <f>'Beoordelaar 1'!C1</f>
        <v>Inschrijver 1</v>
      </c>
      <c r="D1" s="80"/>
      <c r="E1" s="12"/>
      <c r="F1" s="79" t="str">
        <f>'Beoordelaar 1'!F1</f>
        <v>Inschrijver 2</v>
      </c>
      <c r="G1" s="80"/>
      <c r="H1" s="12"/>
      <c r="I1" s="79" t="str">
        <f>'Beoordelaar 1'!I1</f>
        <v>Inschrijver 3</v>
      </c>
      <c r="J1" s="80"/>
      <c r="K1" s="2"/>
    </row>
    <row r="2" spans="1:11" ht="33" customHeight="1" x14ac:dyDescent="0.15">
      <c r="A2" s="50" t="s">
        <v>28</v>
      </c>
      <c r="B2" s="6"/>
      <c r="C2" s="75" t="s">
        <v>15</v>
      </c>
      <c r="D2" s="76"/>
      <c r="E2" s="6"/>
      <c r="F2" s="75" t="s">
        <v>15</v>
      </c>
      <c r="G2" s="76"/>
      <c r="H2" s="6"/>
      <c r="I2" s="75" t="s">
        <v>15</v>
      </c>
      <c r="J2" s="76"/>
    </row>
    <row r="3" spans="1:11" ht="20" customHeight="1" x14ac:dyDescent="0.15">
      <c r="A3" s="51" t="str">
        <f>'Beoordelen open vragen'!A3</f>
        <v>OPEN VRAAG 7.1.1	 BELEVING SCHONE SCHOLEN EN IKC's</v>
      </c>
      <c r="B3" s="7"/>
      <c r="C3" s="10" t="s">
        <v>15</v>
      </c>
      <c r="D3" s="11"/>
      <c r="E3" s="7"/>
      <c r="F3" s="10" t="s">
        <v>15</v>
      </c>
      <c r="G3" s="11"/>
      <c r="H3" s="7"/>
      <c r="I3" s="10" t="s">
        <v>15</v>
      </c>
      <c r="J3" s="11"/>
    </row>
    <row r="4" spans="1:11" ht="175" customHeight="1" x14ac:dyDescent="0.15">
      <c r="A4" s="53" t="str">
        <f>'Beoordelen open vragen'!A4</f>
        <v xml:space="preserve">Zie bijlage 7 'kwaliteit'. </v>
      </c>
      <c r="B4" s="7"/>
      <c r="C4" s="77" t="s">
        <v>3</v>
      </c>
      <c r="D4" s="78"/>
      <c r="E4" s="7"/>
      <c r="F4" s="72" t="s">
        <v>3</v>
      </c>
      <c r="G4" s="71"/>
      <c r="H4" s="7"/>
      <c r="I4" s="72" t="s">
        <v>3</v>
      </c>
      <c r="J4" s="71"/>
    </row>
    <row r="5" spans="1:11" ht="20" customHeight="1" x14ac:dyDescent="0.15">
      <c r="A5" s="51" t="str">
        <f>'Beoordelen open vragen'!A5</f>
        <v>OPEN VRAAG 7.1.2 GOED WERKGEVERSCHAP EN MANAGEMENT</v>
      </c>
      <c r="B5" s="7"/>
      <c r="C5" s="10" t="s">
        <v>15</v>
      </c>
      <c r="D5" s="15"/>
      <c r="E5" s="7"/>
      <c r="F5" s="10" t="s">
        <v>15</v>
      </c>
      <c r="G5" s="15"/>
      <c r="H5" s="7"/>
      <c r="I5" s="10" t="s">
        <v>15</v>
      </c>
      <c r="J5" s="15"/>
    </row>
    <row r="6" spans="1:11" ht="175" customHeight="1" x14ac:dyDescent="0.15">
      <c r="A6" s="52" t="str">
        <f>'Beoordelen open vragen'!A6</f>
        <v xml:space="preserve">Zie bijlage 7 'kwaliteit'. </v>
      </c>
      <c r="B6" s="7"/>
      <c r="C6" s="77" t="s">
        <v>3</v>
      </c>
      <c r="D6" s="78"/>
      <c r="E6" s="7"/>
      <c r="F6" s="72" t="s">
        <v>3</v>
      </c>
      <c r="G6" s="71"/>
      <c r="H6" s="7"/>
      <c r="I6" s="72" t="s">
        <v>3</v>
      </c>
      <c r="J6" s="71"/>
    </row>
    <row r="7" spans="1:11" ht="20" customHeight="1" x14ac:dyDescent="0.15">
      <c r="A7" s="51" t="str">
        <f>'Beoordelen open vragen'!A7</f>
        <v xml:space="preserve">OPEN VRAAG 7.1.3	 ONDERHOUD VLOEREN </v>
      </c>
      <c r="B7" s="7"/>
      <c r="C7" s="10" t="s">
        <v>15</v>
      </c>
      <c r="D7" s="15"/>
      <c r="E7" s="7"/>
      <c r="F7" s="10" t="s">
        <v>15</v>
      </c>
      <c r="G7" s="15"/>
      <c r="H7" s="7"/>
      <c r="I7" s="10" t="s">
        <v>15</v>
      </c>
      <c r="J7" s="15"/>
    </row>
    <row r="8" spans="1:11" ht="175" customHeight="1" x14ac:dyDescent="0.15">
      <c r="A8" s="52" t="str">
        <f>'Beoordelen open vragen'!A8</f>
        <v xml:space="preserve">Zie bijlage 7 'kwaliteit'. </v>
      </c>
      <c r="B8" s="7"/>
      <c r="C8" s="70" t="s">
        <v>3</v>
      </c>
      <c r="D8" s="71"/>
      <c r="E8" s="7"/>
      <c r="F8" s="72" t="s">
        <v>3</v>
      </c>
      <c r="G8" s="71"/>
      <c r="H8" s="7"/>
      <c r="I8" s="72" t="s">
        <v>3</v>
      </c>
      <c r="J8" s="71"/>
    </row>
    <row r="9" spans="1:11" ht="20" customHeight="1" x14ac:dyDescent="0.15">
      <c r="A9" s="51" t="str">
        <f>'Beoordelen open vragen'!A9</f>
        <v xml:space="preserve">OPEN VRAAG 7.1.4	 INVULLING WERKZAAMHEDEN LEIDINGGEVENDE </v>
      </c>
      <c r="B9" s="7"/>
      <c r="C9" s="10" t="s">
        <v>15</v>
      </c>
      <c r="D9" s="15"/>
      <c r="E9" s="7"/>
      <c r="F9" s="10" t="s">
        <v>15</v>
      </c>
      <c r="G9" s="15"/>
      <c r="H9" s="7"/>
      <c r="I9" s="10" t="s">
        <v>15</v>
      </c>
      <c r="J9" s="15"/>
    </row>
    <row r="10" spans="1:11" ht="175" customHeight="1" x14ac:dyDescent="0.15">
      <c r="A10" s="52" t="str">
        <f>'Beoordelen open vragen'!A10</f>
        <v xml:space="preserve">Zie bijlage 7 'kwaliteit'. </v>
      </c>
      <c r="B10" s="7"/>
      <c r="C10" s="70" t="s">
        <v>3</v>
      </c>
      <c r="D10" s="71"/>
      <c r="E10" s="7"/>
      <c r="F10" s="72" t="s">
        <v>3</v>
      </c>
      <c r="G10" s="71"/>
      <c r="H10" s="7"/>
      <c r="I10" s="72" t="s">
        <v>3</v>
      </c>
      <c r="J10" s="71"/>
    </row>
    <row r="11" spans="1:11" ht="20" customHeight="1" x14ac:dyDescent="0.15">
      <c r="A11" s="51" t="str">
        <f>'Beoordelen open vragen'!A11</f>
        <v>OPEN VRAAG 7.1.5 KWALITEITSVERBETERING</v>
      </c>
      <c r="B11" s="7"/>
      <c r="C11" s="10" t="s">
        <v>15</v>
      </c>
      <c r="D11" s="15"/>
      <c r="E11" s="7"/>
      <c r="F11" s="10" t="s">
        <v>15</v>
      </c>
      <c r="G11" s="15"/>
      <c r="H11" s="7"/>
      <c r="I11" s="10" t="s">
        <v>15</v>
      </c>
      <c r="J11" s="15"/>
    </row>
    <row r="12" spans="1:11" ht="175" customHeight="1" x14ac:dyDescent="0.15">
      <c r="A12" s="58" t="str">
        <f>'Beoordelen open vragen'!A12</f>
        <v xml:space="preserve">Zie bijlage 7 'kwaliteit'. </v>
      </c>
      <c r="B12" s="7"/>
      <c r="C12" s="70" t="s">
        <v>3</v>
      </c>
      <c r="D12" s="71"/>
      <c r="E12" s="7"/>
      <c r="F12" s="72" t="s">
        <v>3</v>
      </c>
      <c r="G12" s="71"/>
      <c r="H12" s="7"/>
      <c r="I12" s="72" t="s">
        <v>3</v>
      </c>
      <c r="J12" s="71"/>
    </row>
    <row r="13" spans="1:11" ht="20" customHeight="1" x14ac:dyDescent="0.15">
      <c r="A13" s="51" t="str">
        <f>'Beoordelen open vragen'!A13</f>
        <v>OPEN VRAAG 7.1.6 MILIEU EN DUURZAAMHEID</v>
      </c>
      <c r="B13" s="7"/>
      <c r="C13" s="10" t="s">
        <v>15</v>
      </c>
      <c r="D13" s="15"/>
      <c r="E13" s="7"/>
      <c r="F13" s="10" t="s">
        <v>15</v>
      </c>
      <c r="G13" s="15"/>
      <c r="H13" s="7"/>
      <c r="I13" s="10" t="s">
        <v>15</v>
      </c>
      <c r="J13" s="15"/>
    </row>
    <row r="14" spans="1:11" ht="175" customHeight="1" x14ac:dyDescent="0.15">
      <c r="A14" s="52" t="str">
        <f>'Beoordelen open vragen'!A14</f>
        <v xml:space="preserve">Zie bijlage 7 'kwaliteit'. </v>
      </c>
      <c r="B14" s="7"/>
      <c r="C14" s="70" t="s">
        <v>3</v>
      </c>
      <c r="D14" s="71"/>
      <c r="E14" s="7"/>
      <c r="F14" s="72" t="s">
        <v>3</v>
      </c>
      <c r="G14" s="71"/>
      <c r="H14" s="7"/>
      <c r="I14" s="72" t="s">
        <v>3</v>
      </c>
      <c r="J14" s="71"/>
    </row>
    <row r="15" spans="1:11" ht="20" customHeight="1" x14ac:dyDescent="0.15">
      <c r="A15" s="51" t="str">
        <f>'Beoordelen open vragen'!A15</f>
        <v xml:space="preserve">OPEN VRAAG 7.1.7 MAATSCHAPPELIJK VERANTWOORD ONDERNEMEN </v>
      </c>
      <c r="B15" s="7"/>
      <c r="C15" s="10" t="s">
        <v>15</v>
      </c>
      <c r="D15" s="15"/>
      <c r="E15" s="7"/>
      <c r="F15" s="10" t="s">
        <v>15</v>
      </c>
      <c r="G15" s="15"/>
      <c r="H15" s="7"/>
      <c r="I15" s="10" t="s">
        <v>15</v>
      </c>
      <c r="J15" s="15"/>
    </row>
    <row r="16" spans="1:11" ht="175" customHeight="1" x14ac:dyDescent="0.15">
      <c r="A16" s="52" t="str">
        <f>'Beoordelen open vragen'!A16</f>
        <v xml:space="preserve">Zie bijlage 7 'kwaliteit'. </v>
      </c>
      <c r="B16" s="7"/>
      <c r="C16" s="70" t="s">
        <v>3</v>
      </c>
      <c r="D16" s="71"/>
      <c r="E16" s="7"/>
      <c r="F16" s="72" t="s">
        <v>3</v>
      </c>
      <c r="G16" s="71"/>
      <c r="H16" s="7"/>
      <c r="I16" s="72" t="s">
        <v>3</v>
      </c>
      <c r="J16" s="71"/>
    </row>
    <row r="17" spans="1:10" ht="20" customHeight="1" x14ac:dyDescent="0.15">
      <c r="A17" s="51" t="str">
        <f>'Beoordelen open vragen'!A17</f>
        <v>OPEN VRAAG 7.1.8 WIJZE VAN RAPPORTEREN</v>
      </c>
      <c r="B17" s="7"/>
      <c r="C17" s="10" t="s">
        <v>15</v>
      </c>
      <c r="D17" s="15"/>
      <c r="E17" s="7"/>
      <c r="F17" s="10" t="s">
        <v>15</v>
      </c>
      <c r="G17" s="15"/>
      <c r="H17" s="7"/>
      <c r="I17" s="10" t="s">
        <v>15</v>
      </c>
      <c r="J17" s="15"/>
    </row>
    <row r="18" spans="1:10" ht="175" customHeight="1" x14ac:dyDescent="0.15">
      <c r="A18" s="52" t="str">
        <f>'Beoordelen open vragen'!A18</f>
        <v xml:space="preserve">Zie bijlage 7 'kwaliteit'. </v>
      </c>
      <c r="B18" s="7"/>
      <c r="C18" s="70" t="s">
        <v>3</v>
      </c>
      <c r="D18" s="71"/>
      <c r="E18" s="7"/>
      <c r="F18" s="72" t="s">
        <v>3</v>
      </c>
      <c r="G18" s="71"/>
      <c r="H18" s="7"/>
      <c r="I18" s="72" t="s">
        <v>3</v>
      </c>
      <c r="J18" s="71"/>
    </row>
    <row r="19" spans="1:10" ht="20" customHeight="1" x14ac:dyDescent="0.15">
      <c r="A19" s="47"/>
      <c r="B19" s="8"/>
      <c r="C19" s="48"/>
      <c r="D19" s="48"/>
      <c r="E19" s="8"/>
      <c r="F19" s="48"/>
      <c r="G19" s="48"/>
      <c r="H19" s="8"/>
      <c r="I19" s="48"/>
      <c r="J19" s="49"/>
    </row>
  </sheetData>
  <sheetProtection algorithmName="SHA-512" hashValue="QlcAq9g4vPAtoVVNhaekdwkORYDa8d8IS8lOQdUdpXcSJfiD2aNEB3uKKBsKZsszruhvBPVc2yeICgy3I8rCYQ==" saltValue="k7i/+syeXHqTxWiUCAgq0g==" spinCount="100000" sheet="1" objects="1" scenarios="1"/>
  <mergeCells count="30"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8:D8"/>
    <mergeCell ref="F8:G8"/>
    <mergeCell ref="I8:J8"/>
    <mergeCell ref="C10:D10"/>
    <mergeCell ref="F10:G10"/>
    <mergeCell ref="I10:J10"/>
    <mergeCell ref="C12:D12"/>
    <mergeCell ref="F12:G12"/>
    <mergeCell ref="I12:J12"/>
    <mergeCell ref="C14:D14"/>
    <mergeCell ref="F14:G14"/>
    <mergeCell ref="I14:J14"/>
    <mergeCell ref="C16:D16"/>
    <mergeCell ref="F16:G16"/>
    <mergeCell ref="I16:J16"/>
    <mergeCell ref="C18:D18"/>
    <mergeCell ref="F18:G18"/>
    <mergeCell ref="I18:J18"/>
  </mergeCells>
  <dataValidations count="1">
    <dataValidation type="list" errorStyle="warning" allowBlank="1" showErrorMessage="1" error="Voer juiste waarde in. " sqref="C3 F3 I3 I5 F5 C5 C7 F7 I7 I9 F9 C9 C11 F11 I11 I13 F13 C13 C17 F17 I17 C15 F15 I15" xr:uid="{2AC91C37-9FC5-0C46-9C34-3A21AEB5C9E0}">
      <formula1>SCORE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pageSetUpPr fitToPage="1"/>
  </sheetPr>
  <dimension ref="A1:K68"/>
  <sheetViews>
    <sheetView showGridLines="0" topLeftCell="A44" zoomScaleNormal="100" workbookViewId="0">
      <selection activeCell="H3" sqref="H3:H10"/>
    </sheetView>
  </sheetViews>
  <sheetFormatPr baseColWidth="10" defaultColWidth="8.83203125" defaultRowHeight="15" x14ac:dyDescent="0.2"/>
  <cols>
    <col min="1" max="1" width="60.6640625" customWidth="1"/>
    <col min="2" max="2" width="15.6640625" customWidth="1"/>
    <col min="3" max="3" width="2.83203125" customWidth="1"/>
    <col min="4" max="5" width="26.1640625" customWidth="1"/>
    <col min="6" max="6" width="2.83203125" customWidth="1"/>
    <col min="7" max="8" width="26.1640625" customWidth="1"/>
    <col min="9" max="9" width="5" customWidth="1"/>
    <col min="10" max="11" width="26.1640625" customWidth="1"/>
  </cols>
  <sheetData>
    <row r="1" spans="1:11" ht="40" customHeight="1" x14ac:dyDescent="0.2">
      <c r="A1" s="98" t="s">
        <v>20</v>
      </c>
      <c r="B1" s="99"/>
      <c r="C1" s="12"/>
      <c r="D1" s="100"/>
      <c r="E1" s="100"/>
      <c r="F1" s="16"/>
      <c r="G1" s="91"/>
      <c r="H1" s="92"/>
      <c r="I1" s="19"/>
      <c r="J1" s="91"/>
      <c r="K1" s="92"/>
    </row>
    <row r="2" spans="1:11" ht="28" customHeight="1" x14ac:dyDescent="0.2">
      <c r="A2" s="96" t="s">
        <v>21</v>
      </c>
      <c r="B2" s="97"/>
      <c r="C2" s="14"/>
      <c r="D2" s="59" t="str">
        <f>'Beoordelaar 1'!C1</f>
        <v>Inschrijver 1</v>
      </c>
      <c r="E2" s="60" t="s">
        <v>19</v>
      </c>
      <c r="F2" s="24"/>
      <c r="G2" s="59" t="str">
        <f>'Beoordelaar 1'!F1</f>
        <v>Inschrijver 2</v>
      </c>
      <c r="H2" s="61" t="s">
        <v>19</v>
      </c>
      <c r="I2" s="25"/>
      <c r="J2" s="59" t="str">
        <f>'Beoordelaar 1'!I1</f>
        <v>Inschrijver 3</v>
      </c>
      <c r="K2" s="61" t="s">
        <v>19</v>
      </c>
    </row>
    <row r="3" spans="1:11" ht="18" customHeight="1" x14ac:dyDescent="0.2">
      <c r="A3" s="81" t="str">
        <f>'Beoordelen open vragen'!A3</f>
        <v>OPEN VRAAG 7.1.1	 BELEVING SCHONE SCHOLEN EN IKC's</v>
      </c>
      <c r="B3" s="44" t="s">
        <v>11</v>
      </c>
      <c r="C3" s="14"/>
      <c r="D3" s="42" t="str">
        <f>'Beoordelaar 1'!C3</f>
        <v>Score:</v>
      </c>
      <c r="E3" s="88" t="s">
        <v>29</v>
      </c>
      <c r="F3" s="14"/>
      <c r="G3" s="42" t="str">
        <f>'Beoordelaar 1'!F3</f>
        <v>Score:</v>
      </c>
      <c r="H3" s="88" t="s">
        <v>29</v>
      </c>
      <c r="I3" s="17"/>
      <c r="J3" s="42" t="str">
        <f>'Beoordelaar 1'!I3</f>
        <v>Score:</v>
      </c>
      <c r="K3" s="88" t="s">
        <v>29</v>
      </c>
    </row>
    <row r="4" spans="1:11" ht="18" customHeight="1" x14ac:dyDescent="0.2">
      <c r="A4" s="82"/>
      <c r="B4" s="44" t="s">
        <v>12</v>
      </c>
      <c r="C4" s="14"/>
      <c r="D4" s="42" t="str">
        <f>'Beoordelaar 2'!C3</f>
        <v>Score:</v>
      </c>
      <c r="E4" s="88"/>
      <c r="F4" s="14"/>
      <c r="G4" s="42" t="str">
        <f>'Beoordelaar 2'!F3</f>
        <v>Score:</v>
      </c>
      <c r="H4" s="88"/>
      <c r="I4" s="17"/>
      <c r="J4" s="42" t="str">
        <f>'Beoordelaar 2'!I3</f>
        <v>Score:</v>
      </c>
      <c r="K4" s="88"/>
    </row>
    <row r="5" spans="1:11" ht="18" customHeight="1" x14ac:dyDescent="0.2">
      <c r="A5" s="82"/>
      <c r="B5" s="44" t="s">
        <v>13</v>
      </c>
      <c r="C5" s="14"/>
      <c r="D5" s="42" t="str">
        <f>'Beoordelaar 3'!C3</f>
        <v>Score:</v>
      </c>
      <c r="E5" s="88"/>
      <c r="F5" s="14"/>
      <c r="G5" s="42" t="str">
        <f>'Beoordelaar 3'!F3</f>
        <v>Score:</v>
      </c>
      <c r="H5" s="88"/>
      <c r="I5" s="17"/>
      <c r="J5" s="42" t="str">
        <f>'Beoordelaar 3'!I3</f>
        <v>Score:</v>
      </c>
      <c r="K5" s="88"/>
    </row>
    <row r="6" spans="1:11" ht="18" customHeight="1" x14ac:dyDescent="0.2">
      <c r="A6" s="82"/>
      <c r="B6" s="44" t="s">
        <v>18</v>
      </c>
      <c r="C6" s="14"/>
      <c r="D6" s="43" t="str">
        <f>'Beoordelaar 4'!C3</f>
        <v>Score:</v>
      </c>
      <c r="E6" s="88"/>
      <c r="F6" s="14"/>
      <c r="G6" s="43" t="str">
        <f>'Beoordelaar 4'!F3</f>
        <v>Score:</v>
      </c>
      <c r="H6" s="88"/>
      <c r="I6" s="17"/>
      <c r="J6" s="43" t="str">
        <f>'Beoordelaar 4'!I3</f>
        <v>Score:</v>
      </c>
      <c r="K6" s="88"/>
    </row>
    <row r="7" spans="1:11" ht="18" customHeight="1" x14ac:dyDescent="0.2">
      <c r="A7" s="82"/>
      <c r="B7" s="44" t="s">
        <v>34</v>
      </c>
      <c r="C7" s="14"/>
      <c r="D7" s="43" t="str">
        <f>'Beoordelaar 5'!C3</f>
        <v>Score:</v>
      </c>
      <c r="E7" s="88"/>
      <c r="F7" s="14"/>
      <c r="G7" s="43" t="str">
        <f>'Beoordelaar 5'!F3</f>
        <v>Score:</v>
      </c>
      <c r="H7" s="88"/>
      <c r="I7" s="17"/>
      <c r="J7" s="43" t="str">
        <f>'Beoordelaar 5'!I3</f>
        <v>Score:</v>
      </c>
      <c r="K7" s="88"/>
    </row>
    <row r="8" spans="1:11" ht="18" customHeight="1" x14ac:dyDescent="0.2">
      <c r="A8" s="82"/>
      <c r="B8" s="44" t="s">
        <v>35</v>
      </c>
      <c r="C8" s="14"/>
      <c r="D8" s="43" t="str">
        <f>'Beoordelaar 6'!C3</f>
        <v>Score:</v>
      </c>
      <c r="E8" s="88"/>
      <c r="F8" s="14"/>
      <c r="G8" s="43" t="str">
        <f>'Beoordelaar 6'!F3</f>
        <v>Score:</v>
      </c>
      <c r="H8" s="88"/>
      <c r="I8" s="17"/>
      <c r="J8" s="43" t="str">
        <f>'Beoordelaar 6'!I3</f>
        <v>Score:</v>
      </c>
      <c r="K8" s="88"/>
    </row>
    <row r="9" spans="1:11" ht="20" customHeight="1" x14ac:dyDescent="0.2">
      <c r="A9" s="86" t="s">
        <v>4</v>
      </c>
      <c r="B9" s="87"/>
      <c r="C9" s="14"/>
      <c r="D9" s="45" t="s">
        <v>15</v>
      </c>
      <c r="E9" s="88"/>
      <c r="F9" s="14"/>
      <c r="G9" s="45" t="s">
        <v>15</v>
      </c>
      <c r="H9" s="88"/>
      <c r="I9" s="17"/>
      <c r="J9" s="45" t="s">
        <v>15</v>
      </c>
      <c r="K9" s="88"/>
    </row>
    <row r="10" spans="1:11" ht="20" customHeight="1" x14ac:dyDescent="0.2">
      <c r="A10" s="89"/>
      <c r="B10" s="90"/>
      <c r="C10" s="13"/>
      <c r="D10" s="41" t="str">
        <f>IF(D9="Uitmuntend","€ 30.000",IF(D9="Goed","€27.000",IF(D9="Voldoende","€ 0",IF(D9="Matig","-€ 90.000",IF(D9="Onvoldoende","KNOCK OUT"," ")))))</f>
        <v xml:space="preserve"> </v>
      </c>
      <c r="E10" s="88"/>
      <c r="F10" s="13"/>
      <c r="G10" s="41" t="str">
        <f>IF(G9="Uitmuntend","€ 30.000",IF(G9="Goed","€27.000",IF(G9="Voldoende","€ 0",IF(G9="Matig","-€ 90.000",IF(G9="Onvoldoende","KNOCK OUT"," ")))))</f>
        <v xml:space="preserve"> </v>
      </c>
      <c r="H10" s="88"/>
      <c r="I10" s="18"/>
      <c r="J10" s="41" t="str">
        <f>IF(J9="Uitmuntend","€ 30.000",IF(J9="Goed","€27.000",IF(J9="Voldoende","€ 0",IF(J9="Matig","-€ 90.000",IF(J9="Onvoldoende","KNOCK OUT"," ")))))</f>
        <v xml:space="preserve"> </v>
      </c>
      <c r="K10" s="88"/>
    </row>
    <row r="11" spans="1:11" ht="18" customHeight="1" x14ac:dyDescent="0.2">
      <c r="A11" s="81" t="str">
        <f>'Beoordelen open vragen'!A5</f>
        <v>OPEN VRAAG 7.1.2 GOED WERKGEVERSCHAP EN MANAGEMENT</v>
      </c>
      <c r="B11" s="44" t="str">
        <f t="shared" ref="B11:B16" si="0">B3</f>
        <v>Beoordelaar 1</v>
      </c>
      <c r="C11" s="14"/>
      <c r="D11" s="42" t="str">
        <f>'Beoordelaar 1'!C5</f>
        <v>Score:</v>
      </c>
      <c r="E11" s="84" t="s">
        <v>29</v>
      </c>
      <c r="F11" s="14"/>
      <c r="G11" s="42" t="str">
        <f>'Beoordelaar 1'!F5</f>
        <v>Score:</v>
      </c>
      <c r="H11" s="88" t="s">
        <v>29</v>
      </c>
      <c r="I11" s="17"/>
      <c r="J11" s="42" t="str">
        <f>'Beoordelaar 1'!I5</f>
        <v>Score:</v>
      </c>
      <c r="K11" s="88" t="s">
        <v>29</v>
      </c>
    </row>
    <row r="12" spans="1:11" ht="18" customHeight="1" x14ac:dyDescent="0.2">
      <c r="A12" s="82"/>
      <c r="B12" s="44" t="str">
        <f t="shared" si="0"/>
        <v>Beoordelaar 2</v>
      </c>
      <c r="C12" s="14"/>
      <c r="D12" s="42" t="str">
        <f>'Beoordelaar 2'!C5</f>
        <v>Score:</v>
      </c>
      <c r="E12" s="84"/>
      <c r="F12" s="14"/>
      <c r="G12" s="42" t="str">
        <f>'Beoordelaar 2'!F5</f>
        <v>Score:</v>
      </c>
      <c r="H12" s="88"/>
      <c r="I12" s="17"/>
      <c r="J12" s="42" t="str">
        <f>'Beoordelaar 2'!I5</f>
        <v>Score:</v>
      </c>
      <c r="K12" s="88"/>
    </row>
    <row r="13" spans="1:11" ht="18" customHeight="1" x14ac:dyDescent="0.2">
      <c r="A13" s="82"/>
      <c r="B13" s="44" t="str">
        <f t="shared" si="0"/>
        <v>Beoordelaar 3</v>
      </c>
      <c r="C13" s="14"/>
      <c r="D13" s="42" t="str">
        <f>'Beoordelaar 3'!C5</f>
        <v>Score:</v>
      </c>
      <c r="E13" s="84"/>
      <c r="F13" s="14"/>
      <c r="G13" s="42" t="str">
        <f>'Beoordelaar 3'!F5</f>
        <v>Score:</v>
      </c>
      <c r="H13" s="88"/>
      <c r="I13" s="17"/>
      <c r="J13" s="42" t="str">
        <f>'Beoordelaar 3'!I5</f>
        <v>Score:</v>
      </c>
      <c r="K13" s="88"/>
    </row>
    <row r="14" spans="1:11" ht="18" customHeight="1" x14ac:dyDescent="0.2">
      <c r="A14" s="82"/>
      <c r="B14" s="44" t="str">
        <f t="shared" si="0"/>
        <v>Beoordelaar 4</v>
      </c>
      <c r="C14" s="14"/>
      <c r="D14" s="43" t="str">
        <f>'Beoordelaar 4'!C5</f>
        <v>Score:</v>
      </c>
      <c r="E14" s="84"/>
      <c r="F14" s="14"/>
      <c r="G14" s="43" t="str">
        <f>'Beoordelaar 4'!F5</f>
        <v>Score:</v>
      </c>
      <c r="H14" s="88"/>
      <c r="I14" s="17"/>
      <c r="J14" s="43" t="str">
        <f>'Beoordelaar 4'!I5</f>
        <v>Score:</v>
      </c>
      <c r="K14" s="88"/>
    </row>
    <row r="15" spans="1:11" ht="18" customHeight="1" x14ac:dyDescent="0.2">
      <c r="A15" s="82"/>
      <c r="B15" s="44" t="str">
        <f t="shared" si="0"/>
        <v>Beoordelaar 5</v>
      </c>
      <c r="C15" s="14"/>
      <c r="D15" s="43" t="str">
        <f>'Beoordelaar 5'!C5</f>
        <v>Score:</v>
      </c>
      <c r="E15" s="84"/>
      <c r="F15" s="14"/>
      <c r="G15" s="43" t="str">
        <f>'Beoordelaar 5'!F5</f>
        <v>Score:</v>
      </c>
      <c r="H15" s="88"/>
      <c r="I15" s="17"/>
      <c r="J15" s="43" t="str">
        <f>'Beoordelaar 5'!I5</f>
        <v>Score:</v>
      </c>
      <c r="K15" s="88"/>
    </row>
    <row r="16" spans="1:11" ht="18" customHeight="1" x14ac:dyDescent="0.2">
      <c r="A16" s="82"/>
      <c r="B16" s="44" t="str">
        <f t="shared" si="0"/>
        <v>Beoordelaar 6</v>
      </c>
      <c r="C16" s="14"/>
      <c r="D16" s="43" t="str">
        <f>'Beoordelaar 6'!C5</f>
        <v>Score:</v>
      </c>
      <c r="E16" s="84"/>
      <c r="F16" s="14"/>
      <c r="G16" s="43" t="str">
        <f>'Beoordelaar 6'!F5</f>
        <v>Score:</v>
      </c>
      <c r="H16" s="88"/>
      <c r="I16" s="17"/>
      <c r="J16" s="43" t="str">
        <f>'Beoordelaar 6'!I5</f>
        <v>Score:</v>
      </c>
      <c r="K16" s="88"/>
    </row>
    <row r="17" spans="1:11" ht="20" customHeight="1" x14ac:dyDescent="0.2">
      <c r="A17" s="86"/>
      <c r="B17" s="87"/>
      <c r="C17" s="13"/>
      <c r="D17" s="45" t="s">
        <v>15</v>
      </c>
      <c r="E17" s="84"/>
      <c r="F17" s="13"/>
      <c r="G17" s="45" t="s">
        <v>15</v>
      </c>
      <c r="H17" s="88"/>
      <c r="I17" s="18"/>
      <c r="J17" s="45" t="s">
        <v>15</v>
      </c>
      <c r="K17" s="88"/>
    </row>
    <row r="18" spans="1:11" ht="20" customHeight="1" x14ac:dyDescent="0.2">
      <c r="A18" s="89"/>
      <c r="B18" s="90"/>
      <c r="C18" s="13"/>
      <c r="D18" s="41" t="str">
        <f>IF(D17="Uitmuntend","€ 30.000",IF(D17="Goed","€27.000",IF(D17="Voldoende","€ 0",IF(D17="Matig","-€ 60.000",IF(D17="Onvoldoende","KNOCK OUT"," ")))))</f>
        <v xml:space="preserve"> </v>
      </c>
      <c r="E18" s="85"/>
      <c r="F18" s="13"/>
      <c r="G18" s="41" t="str">
        <f>IF(G17="Uitmuntend","€ 30.000",IF(G17="Goed","€27.000",IF(G17="Voldoende","€ 0",IF(G17="Matig","-€ 60.000",IF(G17="Onvoldoende","KNOCK OUT"," ")))))</f>
        <v xml:space="preserve"> </v>
      </c>
      <c r="H18" s="88"/>
      <c r="I18" s="18"/>
      <c r="J18" s="41" t="str">
        <f>IF(J17="Uitmuntend","€ 30.000",IF(J17="Goed","€27.000",IF(J17="Voldoende","€ 0",IF(J17="Matig","-€ 60.000",IF(J17="Onvoldoende","KNOCK OUT"," ")))))</f>
        <v xml:space="preserve"> </v>
      </c>
      <c r="K18" s="88"/>
    </row>
    <row r="19" spans="1:11" ht="18" customHeight="1" x14ac:dyDescent="0.2">
      <c r="A19" s="81" t="str">
        <f>'Beoordelen open vragen'!A7</f>
        <v xml:space="preserve">OPEN VRAAG 7.1.3	 ONDERHOUD VLOEREN </v>
      </c>
      <c r="B19" s="44" t="str">
        <f t="shared" ref="B19:B24" si="1">B11</f>
        <v>Beoordelaar 1</v>
      </c>
      <c r="C19" s="14"/>
      <c r="D19" s="42" t="str">
        <f>'Beoordelaar 1'!C7</f>
        <v>Score:</v>
      </c>
      <c r="E19" s="84" t="s">
        <v>29</v>
      </c>
      <c r="F19" s="14"/>
      <c r="G19" s="42" t="str">
        <f>'Beoordelaar 1'!F7</f>
        <v>Score:</v>
      </c>
      <c r="H19" s="88" t="s">
        <v>29</v>
      </c>
      <c r="I19" s="17"/>
      <c r="J19" s="42" t="str">
        <f>'Beoordelaar 1'!I7</f>
        <v>Score:</v>
      </c>
      <c r="K19" s="88" t="s">
        <v>29</v>
      </c>
    </row>
    <row r="20" spans="1:11" ht="18" customHeight="1" x14ac:dyDescent="0.2">
      <c r="A20" s="82"/>
      <c r="B20" s="44" t="str">
        <f t="shared" si="1"/>
        <v>Beoordelaar 2</v>
      </c>
      <c r="C20" s="14"/>
      <c r="D20" s="42" t="str">
        <f>'Beoordelaar 2'!C7</f>
        <v>Score:</v>
      </c>
      <c r="E20" s="84"/>
      <c r="F20" s="14"/>
      <c r="G20" s="42" t="str">
        <f>'Beoordelaar 2'!F7</f>
        <v>Score:</v>
      </c>
      <c r="H20" s="88"/>
      <c r="I20" s="17"/>
      <c r="J20" s="42" t="str">
        <f>'Beoordelaar 2'!I7</f>
        <v>Score:</v>
      </c>
      <c r="K20" s="88"/>
    </row>
    <row r="21" spans="1:11" ht="18" customHeight="1" x14ac:dyDescent="0.2">
      <c r="A21" s="82"/>
      <c r="B21" s="44" t="str">
        <f t="shared" si="1"/>
        <v>Beoordelaar 3</v>
      </c>
      <c r="C21" s="14"/>
      <c r="D21" s="42" t="str">
        <f>'Beoordelaar 3'!C7</f>
        <v>Score:</v>
      </c>
      <c r="E21" s="84"/>
      <c r="F21" s="14"/>
      <c r="G21" s="42" t="str">
        <f>'Beoordelaar 3'!F7</f>
        <v>Score:</v>
      </c>
      <c r="H21" s="88"/>
      <c r="I21" s="17"/>
      <c r="J21" s="42" t="str">
        <f>'Beoordelaar 3'!I7</f>
        <v>Score:</v>
      </c>
      <c r="K21" s="88"/>
    </row>
    <row r="22" spans="1:11" ht="18" customHeight="1" x14ac:dyDescent="0.2">
      <c r="A22" s="82"/>
      <c r="B22" s="44" t="str">
        <f t="shared" si="1"/>
        <v>Beoordelaar 4</v>
      </c>
      <c r="C22" s="14"/>
      <c r="D22" s="43" t="str">
        <f>'Beoordelaar 4'!C7</f>
        <v>Score:</v>
      </c>
      <c r="E22" s="84"/>
      <c r="F22" s="14"/>
      <c r="G22" s="43" t="str">
        <f>'Beoordelaar 4'!F7</f>
        <v>Score:</v>
      </c>
      <c r="H22" s="88"/>
      <c r="I22" s="17"/>
      <c r="J22" s="43" t="str">
        <f>'Beoordelaar 4'!I7</f>
        <v>Score:</v>
      </c>
      <c r="K22" s="88"/>
    </row>
    <row r="23" spans="1:11" ht="18" customHeight="1" x14ac:dyDescent="0.2">
      <c r="A23" s="82"/>
      <c r="B23" s="44" t="str">
        <f t="shared" si="1"/>
        <v>Beoordelaar 5</v>
      </c>
      <c r="C23" s="14"/>
      <c r="D23" s="43" t="str">
        <f>'Beoordelaar 5'!C7</f>
        <v>Score:</v>
      </c>
      <c r="E23" s="84"/>
      <c r="F23" s="14"/>
      <c r="G23" s="43" t="str">
        <f>'Beoordelaar 5'!F7</f>
        <v>Score:</v>
      </c>
      <c r="H23" s="88"/>
      <c r="I23" s="17"/>
      <c r="J23" s="43" t="str">
        <f>'Beoordelaar 5'!I7</f>
        <v>Score:</v>
      </c>
      <c r="K23" s="88"/>
    </row>
    <row r="24" spans="1:11" ht="18" customHeight="1" x14ac:dyDescent="0.2">
      <c r="A24" s="82"/>
      <c r="B24" s="44" t="str">
        <f t="shared" si="1"/>
        <v>Beoordelaar 6</v>
      </c>
      <c r="C24" s="14"/>
      <c r="D24" s="43" t="str">
        <f>'Beoordelaar 6'!C7</f>
        <v>Score:</v>
      </c>
      <c r="E24" s="84"/>
      <c r="F24" s="14"/>
      <c r="G24" s="43" t="str">
        <f>'Beoordelaar 6'!F7</f>
        <v>Score:</v>
      </c>
      <c r="H24" s="88"/>
      <c r="I24" s="17"/>
      <c r="J24" s="43" t="str">
        <f>'Beoordelaar 6'!I7</f>
        <v>Score:</v>
      </c>
      <c r="K24" s="88"/>
    </row>
    <row r="25" spans="1:11" ht="20" customHeight="1" x14ac:dyDescent="0.2">
      <c r="A25" s="86" t="s">
        <v>4</v>
      </c>
      <c r="B25" s="87"/>
      <c r="C25" s="13"/>
      <c r="D25" s="45" t="s">
        <v>15</v>
      </c>
      <c r="E25" s="84"/>
      <c r="F25" s="13"/>
      <c r="G25" s="45" t="s">
        <v>15</v>
      </c>
      <c r="H25" s="88"/>
      <c r="I25" s="18"/>
      <c r="J25" s="45" t="s">
        <v>15</v>
      </c>
      <c r="K25" s="88"/>
    </row>
    <row r="26" spans="1:11" ht="20" customHeight="1" x14ac:dyDescent="0.2">
      <c r="A26" s="89"/>
      <c r="B26" s="90"/>
      <c r="C26" s="13"/>
      <c r="D26" s="41" t="str">
        <f>IF(D25="Uitmuntend","€ 6.000",IF(D25="Goed","€ 5.400",IF(D25="Voldoende","€ 0",IF(D25="Matig","-€ 12.000",IF(D25="Onvoldoende","KNOCK OUT"," ")))))</f>
        <v xml:space="preserve"> </v>
      </c>
      <c r="E26" s="85"/>
      <c r="F26" s="13"/>
      <c r="G26" s="41" t="str">
        <f>IF(G25="Uitmuntend","€ 6.000",IF(G25="Goed","€ 5.400",IF(G25="Voldoende","€ 0",IF(G25="Matig","-€ 12.000",IF(G25="Onvoldoende","KNOCK OUT"," ")))))</f>
        <v xml:space="preserve"> </v>
      </c>
      <c r="H26" s="88"/>
      <c r="I26" s="18"/>
      <c r="J26" s="41" t="str">
        <f>IF(J25="Uitmuntend","€ 6.000",IF(J25="Goed","€ 5.400",IF(J25="Voldoende","€ 0",IF(J25="Matig","-€ 12.000",IF(J25="Onvoldoende","KNOCK OUT"," ")))))</f>
        <v xml:space="preserve"> </v>
      </c>
      <c r="K26" s="88"/>
    </row>
    <row r="27" spans="1:11" ht="18" customHeight="1" x14ac:dyDescent="0.2">
      <c r="A27" s="81" t="str">
        <f>'Beoordelen open vragen'!A9</f>
        <v xml:space="preserve">OPEN VRAAG 7.1.4	 INVULLING WERKZAAMHEDEN LEIDINGGEVENDE </v>
      </c>
      <c r="B27" s="44" t="str">
        <f t="shared" ref="B27:B32" si="2">B19</f>
        <v>Beoordelaar 1</v>
      </c>
      <c r="C27" s="14"/>
      <c r="D27" s="42" t="str">
        <f>'Beoordelaar 1'!C9</f>
        <v>Score:</v>
      </c>
      <c r="E27" s="84" t="s">
        <v>29</v>
      </c>
      <c r="F27" s="14"/>
      <c r="G27" s="42" t="str">
        <f>'Beoordelaar 1'!F9</f>
        <v>Score:</v>
      </c>
      <c r="H27" s="88" t="s">
        <v>29</v>
      </c>
      <c r="I27" s="17"/>
      <c r="J27" s="42" t="str">
        <f>'Beoordelaar 1'!I9</f>
        <v>Score:</v>
      </c>
      <c r="K27" s="88" t="s">
        <v>29</v>
      </c>
    </row>
    <row r="28" spans="1:11" ht="18" customHeight="1" x14ac:dyDescent="0.2">
      <c r="A28" s="82"/>
      <c r="B28" s="44" t="str">
        <f t="shared" si="2"/>
        <v>Beoordelaar 2</v>
      </c>
      <c r="C28" s="14"/>
      <c r="D28" s="42" t="str">
        <f>'Beoordelaar 2'!C9</f>
        <v>Score:</v>
      </c>
      <c r="E28" s="84"/>
      <c r="F28" s="14"/>
      <c r="G28" s="42" t="str">
        <f>'Beoordelaar 2'!F9</f>
        <v>Score:</v>
      </c>
      <c r="H28" s="88"/>
      <c r="I28" s="17"/>
      <c r="J28" s="42" t="str">
        <f>'Beoordelaar 2'!I9</f>
        <v>Score:</v>
      </c>
      <c r="K28" s="88"/>
    </row>
    <row r="29" spans="1:11" ht="18" customHeight="1" x14ac:dyDescent="0.2">
      <c r="A29" s="82"/>
      <c r="B29" s="44" t="str">
        <f t="shared" si="2"/>
        <v>Beoordelaar 3</v>
      </c>
      <c r="C29" s="14"/>
      <c r="D29" s="42" t="str">
        <f>'Beoordelaar 3'!C9</f>
        <v>Score:</v>
      </c>
      <c r="E29" s="84"/>
      <c r="F29" s="14"/>
      <c r="G29" s="42" t="str">
        <f>'Beoordelaar 3'!F9</f>
        <v>Score:</v>
      </c>
      <c r="H29" s="88"/>
      <c r="I29" s="17"/>
      <c r="J29" s="42" t="str">
        <f>'Beoordelaar 3'!I9</f>
        <v>Score:</v>
      </c>
      <c r="K29" s="88"/>
    </row>
    <row r="30" spans="1:11" ht="18" customHeight="1" x14ac:dyDescent="0.2">
      <c r="A30" s="82"/>
      <c r="B30" s="44" t="str">
        <f t="shared" si="2"/>
        <v>Beoordelaar 4</v>
      </c>
      <c r="C30" s="14"/>
      <c r="D30" s="43" t="str">
        <f>'Beoordelaar 4'!C9</f>
        <v>Score:</v>
      </c>
      <c r="E30" s="84"/>
      <c r="F30" s="14"/>
      <c r="G30" s="43" t="str">
        <f>'Beoordelaar 4'!F9</f>
        <v>Score:</v>
      </c>
      <c r="H30" s="88"/>
      <c r="I30" s="17"/>
      <c r="J30" s="43" t="str">
        <f>'Beoordelaar 4'!I9</f>
        <v>Score:</v>
      </c>
      <c r="K30" s="88"/>
    </row>
    <row r="31" spans="1:11" ht="18" customHeight="1" x14ac:dyDescent="0.2">
      <c r="A31" s="82"/>
      <c r="B31" s="44" t="str">
        <f t="shared" si="2"/>
        <v>Beoordelaar 5</v>
      </c>
      <c r="C31" s="14"/>
      <c r="D31" s="43" t="str">
        <f>'Beoordelaar 5'!C9</f>
        <v>Score:</v>
      </c>
      <c r="E31" s="84"/>
      <c r="F31" s="14"/>
      <c r="G31" s="43" t="str">
        <f>'Beoordelaar 5'!F9</f>
        <v>Score:</v>
      </c>
      <c r="H31" s="88"/>
      <c r="I31" s="17"/>
      <c r="J31" s="43" t="str">
        <f>'Beoordelaar 5'!I9</f>
        <v>Score:</v>
      </c>
      <c r="K31" s="88"/>
    </row>
    <row r="32" spans="1:11" ht="18" customHeight="1" x14ac:dyDescent="0.2">
      <c r="A32" s="82"/>
      <c r="B32" s="44" t="str">
        <f t="shared" si="2"/>
        <v>Beoordelaar 6</v>
      </c>
      <c r="C32" s="14"/>
      <c r="D32" s="43" t="str">
        <f>'Beoordelaar 6'!C9</f>
        <v>Score:</v>
      </c>
      <c r="E32" s="84"/>
      <c r="F32" s="14"/>
      <c r="G32" s="43" t="str">
        <f>'Beoordelaar 6'!F9</f>
        <v>Score:</v>
      </c>
      <c r="H32" s="88"/>
      <c r="I32" s="17"/>
      <c r="J32" s="43" t="str">
        <f>'Beoordelaar 6'!I9</f>
        <v>Score:</v>
      </c>
      <c r="K32" s="88"/>
    </row>
    <row r="33" spans="1:11" ht="20" customHeight="1" x14ac:dyDescent="0.2">
      <c r="A33" s="86" t="s">
        <v>4</v>
      </c>
      <c r="B33" s="87"/>
      <c r="C33" s="13"/>
      <c r="D33" s="45" t="s">
        <v>15</v>
      </c>
      <c r="E33" s="84"/>
      <c r="F33" s="13"/>
      <c r="G33" s="45" t="s">
        <v>15</v>
      </c>
      <c r="H33" s="88"/>
      <c r="I33" s="18"/>
      <c r="J33" s="45" t="s">
        <v>15</v>
      </c>
      <c r="K33" s="88"/>
    </row>
    <row r="34" spans="1:11" ht="20" customHeight="1" x14ac:dyDescent="0.2">
      <c r="A34" s="95"/>
      <c r="B34" s="90"/>
      <c r="C34" s="13"/>
      <c r="D34" s="41" t="str">
        <f>IF(D33="Uitmuntend","€ 30.000",IF(D33="Goed","€27.000",IF(D33="Voldoende","€ 0",IF(D33="Matig","-€ 60.000",IF(D33="Onvoldoende","-€ 120.000"," ")))))</f>
        <v xml:space="preserve"> </v>
      </c>
      <c r="E34" s="85"/>
      <c r="F34" s="13"/>
      <c r="G34" s="41" t="str">
        <f>IF(G33="Uitmuntend","€ 30.000",IF(G33="Goed","€27.000",IF(G33="Voldoende","€ 0",IF(G33="Matig","-€ 60.000",IF(G33="Onvoldoende","-€ 120.000"," ")))))</f>
        <v xml:space="preserve"> </v>
      </c>
      <c r="H34" s="88"/>
      <c r="I34" s="18"/>
      <c r="J34" s="41" t="str">
        <f>IF(J33="Uitmuntend","€ 30.000",IF(J33="Goed","€27.000",IF(J33="Voldoende","€ 0",IF(J33="Matig","-€ 60.000",IF(J33="Onvoldoende","-€ 120.000"," ")))))</f>
        <v xml:space="preserve"> </v>
      </c>
      <c r="K34" s="88"/>
    </row>
    <row r="35" spans="1:11" ht="18" customHeight="1" x14ac:dyDescent="0.2">
      <c r="A35" s="81" t="str">
        <f>'Beoordelen open vragen'!A11</f>
        <v>OPEN VRAAG 7.1.5 KWALITEITSVERBETERING</v>
      </c>
      <c r="B35" s="44" t="str">
        <f t="shared" ref="B35:B40" si="3">B27</f>
        <v>Beoordelaar 1</v>
      </c>
      <c r="C35" s="14"/>
      <c r="D35" s="42" t="str">
        <f>'Beoordelaar 1'!C11</f>
        <v>Score:</v>
      </c>
      <c r="E35" s="84" t="s">
        <v>29</v>
      </c>
      <c r="F35" s="14"/>
      <c r="G35" s="42" t="str">
        <f>'Beoordelaar 1'!F11</f>
        <v>Score:</v>
      </c>
      <c r="H35" s="88" t="s">
        <v>29</v>
      </c>
      <c r="I35" s="17"/>
      <c r="J35" s="42" t="str">
        <f>'Beoordelaar 1'!I11</f>
        <v>Score:</v>
      </c>
      <c r="K35" s="88" t="s">
        <v>29</v>
      </c>
    </row>
    <row r="36" spans="1:11" ht="18" customHeight="1" x14ac:dyDescent="0.2">
      <c r="A36" s="82"/>
      <c r="B36" s="44" t="str">
        <f t="shared" si="3"/>
        <v>Beoordelaar 2</v>
      </c>
      <c r="C36" s="14"/>
      <c r="D36" s="42" t="str">
        <f>'Beoordelaar 2'!C11</f>
        <v>Score:</v>
      </c>
      <c r="E36" s="84"/>
      <c r="F36" s="14"/>
      <c r="G36" s="42" t="str">
        <f>'Beoordelaar 2'!F11</f>
        <v>Score:</v>
      </c>
      <c r="H36" s="88"/>
      <c r="I36" s="17"/>
      <c r="J36" s="42" t="str">
        <f>'Beoordelaar 2'!I11</f>
        <v>Score:</v>
      </c>
      <c r="K36" s="88"/>
    </row>
    <row r="37" spans="1:11" ht="18" customHeight="1" x14ac:dyDescent="0.2">
      <c r="A37" s="82"/>
      <c r="B37" s="44" t="str">
        <f t="shared" si="3"/>
        <v>Beoordelaar 3</v>
      </c>
      <c r="C37" s="14"/>
      <c r="D37" s="42" t="str">
        <f>'Beoordelaar 3'!C11</f>
        <v>Score:</v>
      </c>
      <c r="E37" s="84"/>
      <c r="F37" s="14"/>
      <c r="G37" s="42" t="str">
        <f>'Beoordelaar 3'!F11</f>
        <v>Score:</v>
      </c>
      <c r="H37" s="88"/>
      <c r="I37" s="17"/>
      <c r="J37" s="42" t="str">
        <f>'Beoordelaar 3'!I11</f>
        <v>Score:</v>
      </c>
      <c r="K37" s="88"/>
    </row>
    <row r="38" spans="1:11" ht="18" customHeight="1" x14ac:dyDescent="0.2">
      <c r="A38" s="82"/>
      <c r="B38" s="44" t="str">
        <f t="shared" si="3"/>
        <v>Beoordelaar 4</v>
      </c>
      <c r="C38" s="14"/>
      <c r="D38" s="43" t="str">
        <f>'Beoordelaar 4'!C11</f>
        <v>Score:</v>
      </c>
      <c r="E38" s="84"/>
      <c r="F38" s="14"/>
      <c r="G38" s="43" t="str">
        <f>'Beoordelaar 4'!F11</f>
        <v>Score:</v>
      </c>
      <c r="H38" s="88"/>
      <c r="I38" s="17"/>
      <c r="J38" s="43" t="str">
        <f>'Beoordelaar 4'!I11</f>
        <v>Score:</v>
      </c>
      <c r="K38" s="88"/>
    </row>
    <row r="39" spans="1:11" ht="18" customHeight="1" x14ac:dyDescent="0.2">
      <c r="A39" s="82"/>
      <c r="B39" s="44" t="str">
        <f t="shared" si="3"/>
        <v>Beoordelaar 5</v>
      </c>
      <c r="C39" s="14"/>
      <c r="D39" s="43" t="str">
        <f>'Beoordelaar 5'!C11</f>
        <v>Score:</v>
      </c>
      <c r="E39" s="84"/>
      <c r="F39" s="14"/>
      <c r="G39" s="43" t="str">
        <f>'Beoordelaar 5'!F11</f>
        <v>Score:</v>
      </c>
      <c r="H39" s="88"/>
      <c r="I39" s="17"/>
      <c r="J39" s="43" t="str">
        <f>'Beoordelaar 5'!I11</f>
        <v>Score:</v>
      </c>
      <c r="K39" s="88"/>
    </row>
    <row r="40" spans="1:11" ht="18" customHeight="1" x14ac:dyDescent="0.2">
      <c r="A40" s="82"/>
      <c r="B40" s="44" t="str">
        <f t="shared" si="3"/>
        <v>Beoordelaar 6</v>
      </c>
      <c r="C40" s="14"/>
      <c r="D40" s="43" t="str">
        <f>'Beoordelaar 6'!C11</f>
        <v>Score:</v>
      </c>
      <c r="E40" s="84"/>
      <c r="F40" s="14"/>
      <c r="G40" s="43" t="str">
        <f>'Beoordelaar 6'!F11</f>
        <v>Score:</v>
      </c>
      <c r="H40" s="88"/>
      <c r="I40" s="17"/>
      <c r="J40" s="43" t="str">
        <f>'Beoordelaar 6'!I11</f>
        <v>Score:</v>
      </c>
      <c r="K40" s="88"/>
    </row>
    <row r="41" spans="1:11" ht="19.5" customHeight="1" x14ac:dyDescent="0.2">
      <c r="A41" s="86" t="s">
        <v>4</v>
      </c>
      <c r="B41" s="87"/>
      <c r="C41" s="13"/>
      <c r="D41" s="45" t="s">
        <v>15</v>
      </c>
      <c r="E41" s="84"/>
      <c r="F41" s="13"/>
      <c r="G41" s="45" t="s">
        <v>15</v>
      </c>
      <c r="H41" s="88"/>
      <c r="I41" s="18"/>
      <c r="J41" s="45" t="s">
        <v>15</v>
      </c>
      <c r="K41" s="88"/>
    </row>
    <row r="42" spans="1:11" ht="20" customHeight="1" x14ac:dyDescent="0.2">
      <c r="A42" s="95"/>
      <c r="B42" s="90"/>
      <c r="C42" s="13"/>
      <c r="D42" s="41" t="str">
        <f>IF(D41="Uitmuntend","€ 30.000",IF(D41="Goed","€27.000",IF(D41="Voldoende","€ 0",IF(D41="Matig","-€ 60.000",IF(D41="Onvoldoende","KNOCK OUT"," ")))))</f>
        <v xml:space="preserve"> </v>
      </c>
      <c r="E42" s="85"/>
      <c r="F42" s="13"/>
      <c r="G42" s="41" t="str">
        <f>IF(G41="Uitmuntend","€ 30.000",IF(G41="Goed","€27.000",IF(G41="Voldoende","€ 0",IF(G41="Matig","-€ 60.000",IF(G41="Onvoldoende","KNOCK OUT"," ")))))</f>
        <v xml:space="preserve"> </v>
      </c>
      <c r="H42" s="88"/>
      <c r="I42" s="18"/>
      <c r="J42" s="41" t="str">
        <f>IF(J41="Uitmuntend","€ 30.000",IF(J41="Goed","€27.000",IF(J41="Voldoende","€ 0",IF(J41="Matig","-€ 60.000",IF(J41="Onvoldoende","KNOCK OUT"," ")))))</f>
        <v xml:space="preserve"> </v>
      </c>
      <c r="K42" s="88"/>
    </row>
    <row r="43" spans="1:11" ht="18" customHeight="1" x14ac:dyDescent="0.2">
      <c r="A43" s="81" t="str">
        <f>'Beoordelen open vragen'!A13</f>
        <v>OPEN VRAAG 7.1.6 MILIEU EN DUURZAAMHEID</v>
      </c>
      <c r="B43" s="44" t="str">
        <f t="shared" ref="B43:B48" si="4">B35</f>
        <v>Beoordelaar 1</v>
      </c>
      <c r="C43" s="14"/>
      <c r="D43" s="42" t="str">
        <f>'Beoordelaar 1'!C13</f>
        <v>Score:</v>
      </c>
      <c r="E43" s="83" t="s">
        <v>29</v>
      </c>
      <c r="F43" s="14"/>
      <c r="G43" s="42" t="str">
        <f>'Beoordelaar 1'!F13</f>
        <v>Score:</v>
      </c>
      <c r="H43" s="88" t="s">
        <v>29</v>
      </c>
      <c r="I43" s="17"/>
      <c r="J43" s="42" t="str">
        <f>'Beoordelaar 1'!I13</f>
        <v>Score:</v>
      </c>
      <c r="K43" s="88" t="s">
        <v>29</v>
      </c>
    </row>
    <row r="44" spans="1:11" ht="18" customHeight="1" x14ac:dyDescent="0.2">
      <c r="A44" s="82"/>
      <c r="B44" s="44" t="str">
        <f t="shared" si="4"/>
        <v>Beoordelaar 2</v>
      </c>
      <c r="C44" s="14"/>
      <c r="D44" s="42" t="str">
        <f>'Beoordelaar 2'!C13</f>
        <v>Score:</v>
      </c>
      <c r="E44" s="84"/>
      <c r="F44" s="14"/>
      <c r="G44" s="42" t="str">
        <f>'Beoordelaar 2'!F13</f>
        <v>Score:</v>
      </c>
      <c r="H44" s="88"/>
      <c r="I44" s="17"/>
      <c r="J44" s="42" t="str">
        <f>'Beoordelaar 2'!I13</f>
        <v>Score:</v>
      </c>
      <c r="K44" s="88"/>
    </row>
    <row r="45" spans="1:11" ht="18" customHeight="1" x14ac:dyDescent="0.2">
      <c r="A45" s="82"/>
      <c r="B45" s="44" t="str">
        <f t="shared" si="4"/>
        <v>Beoordelaar 3</v>
      </c>
      <c r="C45" s="14"/>
      <c r="D45" s="42" t="str">
        <f>'Beoordelaar 3'!C13</f>
        <v>Score:</v>
      </c>
      <c r="E45" s="84"/>
      <c r="F45" s="14"/>
      <c r="G45" s="42" t="str">
        <f>'Beoordelaar 3'!F13</f>
        <v>Score:</v>
      </c>
      <c r="H45" s="88"/>
      <c r="I45" s="17"/>
      <c r="J45" s="42" t="str">
        <f>'Beoordelaar 3'!I13</f>
        <v>Score:</v>
      </c>
      <c r="K45" s="88"/>
    </row>
    <row r="46" spans="1:11" ht="18" customHeight="1" x14ac:dyDescent="0.2">
      <c r="A46" s="82"/>
      <c r="B46" s="44" t="str">
        <f t="shared" si="4"/>
        <v>Beoordelaar 4</v>
      </c>
      <c r="C46" s="14"/>
      <c r="D46" s="43" t="str">
        <f>'Beoordelaar 4'!C13</f>
        <v>Score:</v>
      </c>
      <c r="E46" s="84"/>
      <c r="F46" s="14"/>
      <c r="G46" s="43" t="str">
        <f>'Beoordelaar 4'!F13</f>
        <v>Score:</v>
      </c>
      <c r="H46" s="88"/>
      <c r="I46" s="17"/>
      <c r="J46" s="43" t="str">
        <f>'Beoordelaar 4'!I13</f>
        <v>Score:</v>
      </c>
      <c r="K46" s="88"/>
    </row>
    <row r="47" spans="1:11" ht="18" customHeight="1" x14ac:dyDescent="0.2">
      <c r="A47" s="82"/>
      <c r="B47" s="44" t="str">
        <f t="shared" si="4"/>
        <v>Beoordelaar 5</v>
      </c>
      <c r="C47" s="14"/>
      <c r="D47" s="43" t="str">
        <f>'Beoordelaar 5'!C13</f>
        <v>Score:</v>
      </c>
      <c r="E47" s="84"/>
      <c r="F47" s="14"/>
      <c r="G47" s="43" t="str">
        <f>'Beoordelaar 5'!F13</f>
        <v>Score:</v>
      </c>
      <c r="H47" s="88"/>
      <c r="I47" s="17"/>
      <c r="J47" s="43" t="str">
        <f>'Beoordelaar 5'!I13</f>
        <v>Score:</v>
      </c>
      <c r="K47" s="88"/>
    </row>
    <row r="48" spans="1:11" ht="18" customHeight="1" x14ac:dyDescent="0.2">
      <c r="A48" s="82"/>
      <c r="B48" s="44" t="str">
        <f t="shared" si="4"/>
        <v>Beoordelaar 6</v>
      </c>
      <c r="C48" s="14"/>
      <c r="D48" s="43" t="str">
        <f>'Beoordelaar 6'!C13</f>
        <v>Score:</v>
      </c>
      <c r="E48" s="84"/>
      <c r="F48" s="14"/>
      <c r="G48" s="43" t="str">
        <f>'Beoordelaar 6'!F13</f>
        <v>Score:</v>
      </c>
      <c r="H48" s="88"/>
      <c r="I48" s="17"/>
      <c r="J48" s="43" t="str">
        <f>'Beoordelaar 6'!I13</f>
        <v>Score:</v>
      </c>
      <c r="K48" s="88"/>
    </row>
    <row r="49" spans="1:11" ht="20" customHeight="1" x14ac:dyDescent="0.2">
      <c r="A49" s="86" t="s">
        <v>4</v>
      </c>
      <c r="B49" s="87"/>
      <c r="C49" s="13"/>
      <c r="D49" s="45" t="s">
        <v>15</v>
      </c>
      <c r="E49" s="84"/>
      <c r="F49" s="13"/>
      <c r="G49" s="45" t="s">
        <v>15</v>
      </c>
      <c r="H49" s="88"/>
      <c r="I49" s="18"/>
      <c r="J49" s="45" t="s">
        <v>15</v>
      </c>
      <c r="K49" s="88"/>
    </row>
    <row r="50" spans="1:11" ht="20" customHeight="1" x14ac:dyDescent="0.2">
      <c r="A50" s="95"/>
      <c r="B50" s="90"/>
      <c r="C50" s="13"/>
      <c r="D50" s="41" t="str">
        <f>IF(D49="Uitmuntend","€ 6.000",IF(D49="Goed","€ 5.400",IF(D49="Voldoende","€ 0",IF(D49="Matig","-€ 12.000",IF(D49="Onvoldoende","-€ 24.000"," ")))))</f>
        <v xml:space="preserve"> </v>
      </c>
      <c r="E50" s="85"/>
      <c r="F50" s="13"/>
      <c r="G50" s="41" t="str">
        <f>IF(G49="Uitmuntend","€ 6.000",IF(G49="Goed","€ 5.400",IF(G49="Voldoende","€ 0",IF(G49="Matig","-€ 12.000",IF(G49="Onvoldoende","-€ 24.000"," ")))))</f>
        <v xml:space="preserve"> </v>
      </c>
      <c r="H50" s="88"/>
      <c r="I50" s="18"/>
      <c r="J50" s="41" t="str">
        <f>IF(J49="Uitmuntend","€ 6.000",IF(J49="Goed","€ 5.400",IF(J49="Voldoende","€ 0",IF(J49="Matig","-€ 12.000",IF(J49="Onvoldoende","-€ 24.000"," ")))))</f>
        <v xml:space="preserve"> </v>
      </c>
      <c r="K50" s="88"/>
    </row>
    <row r="51" spans="1:11" ht="18" customHeight="1" x14ac:dyDescent="0.2">
      <c r="A51" s="81" t="str">
        <f>'Beoordelen open vragen'!A15</f>
        <v xml:space="preserve">OPEN VRAAG 7.1.7 MAATSCHAPPELIJK VERANTWOORD ONDERNEMEN </v>
      </c>
      <c r="B51" s="44" t="str">
        <f t="shared" ref="B51:B56" si="5">B43</f>
        <v>Beoordelaar 1</v>
      </c>
      <c r="C51" s="14"/>
      <c r="D51" s="42" t="str">
        <f>'Beoordelaar 1'!C15</f>
        <v>Score:</v>
      </c>
      <c r="E51" s="83" t="s">
        <v>29</v>
      </c>
      <c r="F51" s="14"/>
      <c r="G51" s="42" t="str">
        <f>'Beoordelaar 1'!F15</f>
        <v>Score:</v>
      </c>
      <c r="H51" s="83" t="s">
        <v>29</v>
      </c>
      <c r="I51" s="17"/>
      <c r="J51" s="42" t="str">
        <f>'Beoordelaar 1'!I15</f>
        <v>Score:</v>
      </c>
      <c r="K51" s="83" t="s">
        <v>29</v>
      </c>
    </row>
    <row r="52" spans="1:11" ht="18" customHeight="1" x14ac:dyDescent="0.2">
      <c r="A52" s="82"/>
      <c r="B52" s="44" t="str">
        <f t="shared" si="5"/>
        <v>Beoordelaar 2</v>
      </c>
      <c r="C52" s="14"/>
      <c r="D52" s="42" t="str">
        <f>'Beoordelaar 2'!C15</f>
        <v>Score:</v>
      </c>
      <c r="E52" s="84"/>
      <c r="F52" s="14"/>
      <c r="G52" s="42" t="str">
        <f>'Beoordelaar 2'!F15</f>
        <v>Score:</v>
      </c>
      <c r="H52" s="84"/>
      <c r="I52" s="17"/>
      <c r="J52" s="42" t="str">
        <f>'Beoordelaar 2'!I15</f>
        <v>Score:</v>
      </c>
      <c r="K52" s="84"/>
    </row>
    <row r="53" spans="1:11" ht="18" customHeight="1" x14ac:dyDescent="0.2">
      <c r="A53" s="82"/>
      <c r="B53" s="44" t="str">
        <f t="shared" si="5"/>
        <v>Beoordelaar 3</v>
      </c>
      <c r="C53" s="14"/>
      <c r="D53" s="42" t="str">
        <f>'Beoordelaar 3'!C15</f>
        <v>Score:</v>
      </c>
      <c r="E53" s="84"/>
      <c r="F53" s="14"/>
      <c r="G53" s="42" t="str">
        <f>'Beoordelaar 3'!F15</f>
        <v>Score:</v>
      </c>
      <c r="H53" s="84"/>
      <c r="I53" s="17"/>
      <c r="J53" s="42" t="str">
        <f>'Beoordelaar 3'!I15</f>
        <v>Score:</v>
      </c>
      <c r="K53" s="84"/>
    </row>
    <row r="54" spans="1:11" ht="18" customHeight="1" x14ac:dyDescent="0.2">
      <c r="A54" s="82"/>
      <c r="B54" s="44" t="str">
        <f t="shared" si="5"/>
        <v>Beoordelaar 4</v>
      </c>
      <c r="C54" s="14"/>
      <c r="D54" s="43" t="str">
        <f>'Beoordelaar 4'!C15</f>
        <v>Score:</v>
      </c>
      <c r="E54" s="84"/>
      <c r="F54" s="14"/>
      <c r="G54" s="43" t="str">
        <f>'Beoordelaar 4'!F15</f>
        <v>Score:</v>
      </c>
      <c r="H54" s="84"/>
      <c r="I54" s="17"/>
      <c r="J54" s="43" t="str">
        <f>'Beoordelaar 4'!I15</f>
        <v>Score:</v>
      </c>
      <c r="K54" s="84"/>
    </row>
    <row r="55" spans="1:11" ht="18" customHeight="1" x14ac:dyDescent="0.2">
      <c r="A55" s="82"/>
      <c r="B55" s="44" t="str">
        <f t="shared" si="5"/>
        <v>Beoordelaar 5</v>
      </c>
      <c r="C55" s="14"/>
      <c r="D55" s="43" t="str">
        <f>'Beoordelaar 5'!C15</f>
        <v>Score:</v>
      </c>
      <c r="E55" s="84"/>
      <c r="F55" s="14"/>
      <c r="G55" s="43" t="str">
        <f>'Beoordelaar 5'!F15</f>
        <v>Score:</v>
      </c>
      <c r="H55" s="84"/>
      <c r="I55" s="17"/>
      <c r="J55" s="43" t="str">
        <f>'Beoordelaar 5'!I15</f>
        <v>Score:</v>
      </c>
      <c r="K55" s="84"/>
    </row>
    <row r="56" spans="1:11" ht="18" customHeight="1" x14ac:dyDescent="0.2">
      <c r="A56" s="82"/>
      <c r="B56" s="44" t="str">
        <f t="shared" si="5"/>
        <v>Beoordelaar 6</v>
      </c>
      <c r="C56" s="14"/>
      <c r="D56" s="43" t="str">
        <f>'Beoordelaar 6'!C15</f>
        <v>Score:</v>
      </c>
      <c r="E56" s="84"/>
      <c r="F56" s="14"/>
      <c r="G56" s="43" t="str">
        <f>'Beoordelaar 6'!F15</f>
        <v>Score:</v>
      </c>
      <c r="H56" s="84"/>
      <c r="I56" s="17"/>
      <c r="J56" s="43" t="str">
        <f>'Beoordelaar 6'!I15</f>
        <v>Score:</v>
      </c>
      <c r="K56" s="84"/>
    </row>
    <row r="57" spans="1:11" ht="20" customHeight="1" x14ac:dyDescent="0.2">
      <c r="A57" s="86" t="s">
        <v>4</v>
      </c>
      <c r="B57" s="87"/>
      <c r="C57" s="13"/>
      <c r="D57" s="45" t="s">
        <v>15</v>
      </c>
      <c r="E57" s="84"/>
      <c r="F57" s="13"/>
      <c r="G57" s="45" t="s">
        <v>15</v>
      </c>
      <c r="H57" s="84"/>
      <c r="I57" s="18"/>
      <c r="J57" s="45" t="s">
        <v>15</v>
      </c>
      <c r="K57" s="84"/>
    </row>
    <row r="58" spans="1:11" ht="20" customHeight="1" x14ac:dyDescent="0.2">
      <c r="A58" s="57"/>
      <c r="B58" s="56"/>
      <c r="C58" s="13"/>
      <c r="D58" s="41" t="str">
        <f>IF(D57="Uitmuntend","€ 6.000",IF(D57="Goed","€ 5.400",IF(D57="Voldoende","€ 0",IF(D57="Matig","-€ 12.000",IF(D57="Onvoldoende","-€ 24.000"," ")))))</f>
        <v xml:space="preserve"> </v>
      </c>
      <c r="E58" s="85"/>
      <c r="F58" s="13"/>
      <c r="G58" s="41" t="str">
        <f>IF(G57="Uitmuntend","€ 6.000",IF(G57="Goed","€ 5.400",IF(G57="Voldoende","€ 0",IF(G57="Matig","-€ 12.000",IF(G57="Onvoldoende","-€ 24.000"," ")))))</f>
        <v xml:space="preserve"> </v>
      </c>
      <c r="H58" s="85"/>
      <c r="I58" s="18"/>
      <c r="J58" s="41" t="str">
        <f>IF(J57="Uitmuntend","€ 6.000",IF(J57="Goed","€ 5.400",IF(J57="Voldoende","€ 0",IF(J57="Matig","-€ 12.000",IF(J57="Onvoldoende","-€ 24.000"," ")))))</f>
        <v xml:space="preserve"> </v>
      </c>
      <c r="K58" s="85"/>
    </row>
    <row r="59" spans="1:11" ht="18" customHeight="1" x14ac:dyDescent="0.2">
      <c r="A59" s="81" t="str">
        <f>'Beoordelen open vragen'!A17</f>
        <v>OPEN VRAAG 7.1.8 WIJZE VAN RAPPORTEREN</v>
      </c>
      <c r="B59" s="44" t="str">
        <f t="shared" ref="B59:B64" si="6">B51</f>
        <v>Beoordelaar 1</v>
      </c>
      <c r="C59" s="14"/>
      <c r="D59" s="42" t="str">
        <f>'Beoordelaar 1'!C17</f>
        <v>Score:</v>
      </c>
      <c r="E59" s="84" t="s">
        <v>29</v>
      </c>
      <c r="F59" s="14"/>
      <c r="G59" s="42" t="str">
        <f>'Beoordelaar 1'!F17</f>
        <v>Score:</v>
      </c>
      <c r="H59" s="88" t="s">
        <v>29</v>
      </c>
      <c r="I59" s="17"/>
      <c r="J59" s="42" t="str">
        <f>'Beoordelaar 1'!I17</f>
        <v>Score:</v>
      </c>
      <c r="K59" s="88" t="s">
        <v>29</v>
      </c>
    </row>
    <row r="60" spans="1:11" ht="18" customHeight="1" x14ac:dyDescent="0.2">
      <c r="A60" s="82"/>
      <c r="B60" s="44" t="str">
        <f t="shared" si="6"/>
        <v>Beoordelaar 2</v>
      </c>
      <c r="C60" s="14"/>
      <c r="D60" s="42" t="str">
        <f>'Beoordelaar 2'!C17</f>
        <v>Score:</v>
      </c>
      <c r="E60" s="84"/>
      <c r="F60" s="14"/>
      <c r="G60" s="42" t="str">
        <f>'Beoordelaar 2'!F17</f>
        <v>Score:</v>
      </c>
      <c r="H60" s="88"/>
      <c r="I60" s="17"/>
      <c r="J60" s="42" t="str">
        <f>'Beoordelaar 2'!I17</f>
        <v>Score:</v>
      </c>
      <c r="K60" s="88"/>
    </row>
    <row r="61" spans="1:11" ht="18" customHeight="1" x14ac:dyDescent="0.2">
      <c r="A61" s="82"/>
      <c r="B61" s="44" t="str">
        <f t="shared" si="6"/>
        <v>Beoordelaar 3</v>
      </c>
      <c r="C61" s="14"/>
      <c r="D61" s="42" t="str">
        <f>'Beoordelaar 3'!C17</f>
        <v>Score:</v>
      </c>
      <c r="E61" s="84"/>
      <c r="F61" s="14"/>
      <c r="G61" s="42" t="str">
        <f>'Beoordelaar 3'!F17</f>
        <v>Score:</v>
      </c>
      <c r="H61" s="88"/>
      <c r="I61" s="17"/>
      <c r="J61" s="42" t="str">
        <f>'Beoordelaar 3'!I17</f>
        <v>Score:</v>
      </c>
      <c r="K61" s="88"/>
    </row>
    <row r="62" spans="1:11" ht="18" customHeight="1" x14ac:dyDescent="0.2">
      <c r="A62" s="82"/>
      <c r="B62" s="44" t="str">
        <f t="shared" si="6"/>
        <v>Beoordelaar 4</v>
      </c>
      <c r="C62" s="14"/>
      <c r="D62" s="43" t="str">
        <f>'Beoordelaar 4'!C17</f>
        <v>Score:</v>
      </c>
      <c r="E62" s="84"/>
      <c r="F62" s="14"/>
      <c r="G62" s="43" t="str">
        <f>'Beoordelaar 4'!F17</f>
        <v>Score:</v>
      </c>
      <c r="H62" s="88"/>
      <c r="I62" s="17"/>
      <c r="J62" s="43" t="str">
        <f>'Beoordelaar 4'!I17</f>
        <v>Score:</v>
      </c>
      <c r="K62" s="88"/>
    </row>
    <row r="63" spans="1:11" ht="18" customHeight="1" x14ac:dyDescent="0.2">
      <c r="A63" s="82"/>
      <c r="B63" s="44" t="str">
        <f t="shared" si="6"/>
        <v>Beoordelaar 5</v>
      </c>
      <c r="C63" s="14"/>
      <c r="D63" s="43" t="str">
        <f>'Beoordelaar 5'!C17</f>
        <v>Score:</v>
      </c>
      <c r="E63" s="84"/>
      <c r="F63" s="14"/>
      <c r="G63" s="43" t="str">
        <f>'Beoordelaar 5'!F17</f>
        <v>Score:</v>
      </c>
      <c r="H63" s="88"/>
      <c r="I63" s="17"/>
      <c r="J63" s="43" t="str">
        <f>'Beoordelaar 5'!I17</f>
        <v>Score:</v>
      </c>
      <c r="K63" s="88"/>
    </row>
    <row r="64" spans="1:11" ht="18" customHeight="1" x14ac:dyDescent="0.2">
      <c r="A64" s="82"/>
      <c r="B64" s="44" t="str">
        <f t="shared" si="6"/>
        <v>Beoordelaar 6</v>
      </c>
      <c r="C64" s="14"/>
      <c r="D64" s="43" t="str">
        <f>'Beoordelaar 6'!C17</f>
        <v>Score:</v>
      </c>
      <c r="E64" s="84"/>
      <c r="F64" s="14"/>
      <c r="G64" s="43" t="str">
        <f>'Beoordelaar 6'!F17</f>
        <v>Score:</v>
      </c>
      <c r="H64" s="88"/>
      <c r="I64" s="17"/>
      <c r="J64" s="43" t="str">
        <f>'Beoordelaar 6'!I17</f>
        <v>Score:</v>
      </c>
      <c r="K64" s="88"/>
    </row>
    <row r="65" spans="1:11" ht="20" customHeight="1" x14ac:dyDescent="0.2">
      <c r="A65" s="86" t="s">
        <v>4</v>
      </c>
      <c r="B65" s="87"/>
      <c r="C65" s="13"/>
      <c r="D65" s="45" t="s">
        <v>15</v>
      </c>
      <c r="E65" s="84"/>
      <c r="F65" s="13"/>
      <c r="G65" s="45" t="s">
        <v>15</v>
      </c>
      <c r="H65" s="88"/>
      <c r="I65" s="18"/>
      <c r="J65" s="45" t="s">
        <v>15</v>
      </c>
      <c r="K65" s="88"/>
    </row>
    <row r="66" spans="1:11" ht="20" customHeight="1" x14ac:dyDescent="0.2">
      <c r="A66" s="95"/>
      <c r="B66" s="90"/>
      <c r="C66" s="13"/>
      <c r="D66" s="41" t="str">
        <f>IF(D65="Uitmuntend","€ 12.000",IF(D65="Goed","€ 10.800",IF(D65="Voldoende","€ 0",IF(D65="Matig","-€ 24.000",IF(D65="Onvoldoende","-€ 48.000"," ")))))</f>
        <v xml:space="preserve"> </v>
      </c>
      <c r="E66" s="85"/>
      <c r="F66" s="13"/>
      <c r="G66" s="41" t="str">
        <f>IF(G65="Uitmuntend","€ 12.000",IF(G65="Goed","€ 10.800",IF(G65="Voldoende","€ 0",IF(G65="Matig","-€ 24.000",IF(G65="Onvoldoende","-€ 48.000"," ")))))</f>
        <v xml:space="preserve"> </v>
      </c>
      <c r="H66" s="88"/>
      <c r="I66" s="18"/>
      <c r="J66" s="41" t="str">
        <f>IF(J65="Uitmuntend","€ 12.000",IF(J65="Goed","€ 10.800",IF(J65="Voldoende","€ 0",IF(J65="Matig","-€ 24.000",IF(J65="Onvoldoende","-€ 48.000"," ")))))</f>
        <v xml:space="preserve"> </v>
      </c>
      <c r="K66" s="88"/>
    </row>
    <row r="67" spans="1:11" ht="20" customHeight="1" x14ac:dyDescent="0.2">
      <c r="A67" s="20"/>
      <c r="B67" s="20"/>
      <c r="C67" s="21"/>
      <c r="D67" s="21"/>
      <c r="E67" s="21"/>
      <c r="F67" s="21"/>
      <c r="G67" s="21"/>
      <c r="H67" s="21"/>
      <c r="I67" s="21"/>
      <c r="J67" s="21"/>
      <c r="K67" s="21"/>
    </row>
    <row r="68" spans="1:11" s="9" customFormat="1" ht="28" customHeight="1" x14ac:dyDescent="0.2">
      <c r="A68" s="93" t="s">
        <v>14</v>
      </c>
      <c r="B68" s="94"/>
      <c r="C68" s="13"/>
      <c r="D68" s="54" t="e">
        <f>D66+D58+D50+D42+D34+D26+D18+D10</f>
        <v>#VALUE!</v>
      </c>
      <c r="E68" s="55"/>
      <c r="F68" s="13"/>
      <c r="G68" s="54" t="e">
        <f>G66+G58+G50+G42+G34+G26+G18+G10</f>
        <v>#VALUE!</v>
      </c>
      <c r="H68" s="55"/>
      <c r="I68" s="18"/>
      <c r="J68" s="54" t="e">
        <f>J66+J58+J50+J42+J34+J26+J18+J10</f>
        <v>#VALUE!</v>
      </c>
      <c r="K68" s="55"/>
    </row>
  </sheetData>
  <sheetProtection algorithmName="SHA-512" hashValue="6CCuyidge7Av8qMz8LeBTrbX6jUzKclqMcQrxccD7lZSZY3/+qxhW+cQBSfUVss8/CyaZA8GB+mHrT1EtIiW+Q==" saltValue="6I18P7cEyC6HS0hXJ+me4Q==" spinCount="100000" sheet="1" objects="1" scenarios="1"/>
  <mergeCells count="53">
    <mergeCell ref="K3:K10"/>
    <mergeCell ref="K11:K18"/>
    <mergeCell ref="K19:K26"/>
    <mergeCell ref="K27:K34"/>
    <mergeCell ref="K35:K42"/>
    <mergeCell ref="E27:E34"/>
    <mergeCell ref="E35:E42"/>
    <mergeCell ref="E43:E50"/>
    <mergeCell ref="E59:E66"/>
    <mergeCell ref="H27:H34"/>
    <mergeCell ref="H35:H42"/>
    <mergeCell ref="H43:H50"/>
    <mergeCell ref="H59:H66"/>
    <mergeCell ref="A1:B1"/>
    <mergeCell ref="D1:E1"/>
    <mergeCell ref="E3:E10"/>
    <mergeCell ref="E11:E18"/>
    <mergeCell ref="E19:E26"/>
    <mergeCell ref="A3:A8"/>
    <mergeCell ref="A11:A16"/>
    <mergeCell ref="A19:A24"/>
    <mergeCell ref="J1:K1"/>
    <mergeCell ref="G1:H1"/>
    <mergeCell ref="H3:H10"/>
    <mergeCell ref="A68:B68"/>
    <mergeCell ref="A41:B41"/>
    <mergeCell ref="A33:B33"/>
    <mergeCell ref="A34:B34"/>
    <mergeCell ref="A49:B49"/>
    <mergeCell ref="A50:B50"/>
    <mergeCell ref="A65:B65"/>
    <mergeCell ref="A66:B66"/>
    <mergeCell ref="A42:B42"/>
    <mergeCell ref="A26:B26"/>
    <mergeCell ref="A2:B2"/>
    <mergeCell ref="H11:H18"/>
    <mergeCell ref="H19:H26"/>
    <mergeCell ref="A27:A32"/>
    <mergeCell ref="A35:A40"/>
    <mergeCell ref="A9:B9"/>
    <mergeCell ref="A25:B25"/>
    <mergeCell ref="A17:B17"/>
    <mergeCell ref="A18:B18"/>
    <mergeCell ref="A10:B10"/>
    <mergeCell ref="A59:A64"/>
    <mergeCell ref="E51:E58"/>
    <mergeCell ref="H51:H58"/>
    <mergeCell ref="K51:K58"/>
    <mergeCell ref="A43:A48"/>
    <mergeCell ref="A51:A56"/>
    <mergeCell ref="A57:B57"/>
    <mergeCell ref="K43:K50"/>
    <mergeCell ref="K59:K66"/>
  </mergeCells>
  <dataValidations count="1">
    <dataValidation type="list" errorStyle="warning" allowBlank="1" showErrorMessage="1" sqref="I9:J9 I41:J41 D65 I25:J25 F65:G65 F41:G41 F25:G25 F17:G17 I17:J17 I49:J49 F49:G49 I33:J33 F9:G9 F33:G33 D9 D17 D25 D33 D41 D49 I65:J65 I57:J57 F57:G57 D57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7024-C0F0-B44E-941B-87D79D3F4AD4}">
  <dimension ref="A1:G18"/>
  <sheetViews>
    <sheetView showGridLines="0" zoomScale="90" zoomScaleNormal="90" workbookViewId="0">
      <selection activeCell="D8" sqref="D8"/>
    </sheetView>
  </sheetViews>
  <sheetFormatPr baseColWidth="10" defaultRowHeight="15" x14ac:dyDescent="0.2"/>
  <cols>
    <col min="1" max="1" width="96.5" customWidth="1"/>
    <col min="2" max="2" width="2.83203125" customWidth="1"/>
    <col min="3" max="3" width="28.83203125" customWidth="1"/>
    <col min="4" max="4" width="2.83203125" customWidth="1"/>
    <col min="5" max="5" width="28.83203125" customWidth="1"/>
    <col min="6" max="6" width="2.83203125" customWidth="1"/>
    <col min="7" max="7" width="28.83203125" customWidth="1"/>
  </cols>
  <sheetData>
    <row r="1" spans="1:7" ht="30" customHeight="1" x14ac:dyDescent="0.2">
      <c r="A1" s="29" t="s">
        <v>22</v>
      </c>
      <c r="B1" s="26"/>
      <c r="C1" s="30"/>
      <c r="D1" s="26"/>
      <c r="E1" s="30"/>
      <c r="F1" s="26"/>
      <c r="G1" s="30"/>
    </row>
    <row r="2" spans="1:7" ht="30" customHeight="1" x14ac:dyDescent="0.2">
      <c r="A2" s="33" t="s">
        <v>23</v>
      </c>
      <c r="B2" s="26"/>
      <c r="C2" s="34" t="str">
        <f>'Beoordelaar 1'!C1:D1</f>
        <v>Inschrijver 1</v>
      </c>
      <c r="D2" s="27"/>
      <c r="E2" s="34" t="str">
        <f>'Beoordelaar 1'!F1</f>
        <v>Inschrijver 2</v>
      </c>
      <c r="F2" s="27"/>
      <c r="G2" s="34" t="str">
        <f>'Beoordelaar 1'!I1</f>
        <v>Inschrijver 3</v>
      </c>
    </row>
    <row r="3" spans="1:7" s="1" customFormat="1" ht="35" customHeight="1" x14ac:dyDescent="0.2">
      <c r="A3" s="39" t="s">
        <v>27</v>
      </c>
      <c r="B3" s="26"/>
      <c r="C3" s="40" t="e">
        <f>Consensus!D68</f>
        <v>#VALUE!</v>
      </c>
      <c r="D3" s="27"/>
      <c r="E3" s="40" t="e">
        <f>Consensus!G68</f>
        <v>#VALUE!</v>
      </c>
      <c r="F3" s="27"/>
      <c r="G3" s="40" t="e">
        <f>Consensus!J68</f>
        <v>#VALUE!</v>
      </c>
    </row>
    <row r="4" spans="1:7" ht="30" customHeight="1" x14ac:dyDescent="0.2">
      <c r="A4" s="36" t="s">
        <v>24</v>
      </c>
      <c r="B4" s="26"/>
      <c r="C4" s="35" t="e">
        <f>C3</f>
        <v>#VALUE!</v>
      </c>
      <c r="D4" s="27"/>
      <c r="E4" s="35" t="e">
        <f>E3</f>
        <v>#VALUE!</v>
      </c>
      <c r="F4" s="27"/>
      <c r="G4" s="35" t="e">
        <f>G3</f>
        <v>#VALUE!</v>
      </c>
    </row>
    <row r="5" spans="1:7" ht="15" customHeight="1" x14ac:dyDescent="0.2"/>
    <row r="6" spans="1:7" ht="30" customHeight="1" x14ac:dyDescent="0.2">
      <c r="A6" s="37" t="s">
        <v>25</v>
      </c>
      <c r="B6" s="26"/>
      <c r="C6" s="38">
        <v>0</v>
      </c>
      <c r="D6" s="27"/>
      <c r="E6" s="38">
        <v>0</v>
      </c>
      <c r="F6" s="27"/>
      <c r="G6" s="38">
        <v>0</v>
      </c>
    </row>
    <row r="8" spans="1:7" ht="30" customHeight="1" x14ac:dyDescent="0.2">
      <c r="A8" s="31" t="s">
        <v>26</v>
      </c>
      <c r="B8" s="26"/>
      <c r="C8" s="32" t="e">
        <f>C6-C4</f>
        <v>#VALUE!</v>
      </c>
      <c r="D8" s="28"/>
      <c r="E8" s="32" t="e">
        <f>E6-E4</f>
        <v>#VALUE!</v>
      </c>
      <c r="F8" s="28"/>
      <c r="G8" s="32" t="e">
        <f>G6-G4</f>
        <v>#VALUE!</v>
      </c>
    </row>
    <row r="15" spans="1:7" ht="16" x14ac:dyDescent="0.2">
      <c r="C15" s="23"/>
    </row>
    <row r="16" spans="1:7" ht="16" x14ac:dyDescent="0.2">
      <c r="C16" s="23"/>
    </row>
    <row r="17" spans="3:3" ht="16" x14ac:dyDescent="0.2">
      <c r="C17" s="23"/>
    </row>
    <row r="18" spans="3:3" ht="16" x14ac:dyDescent="0.2">
      <c r="C18" s="23"/>
    </row>
  </sheetData>
  <sheetProtection algorithmName="SHA-512" hashValue="MbGpRRSyqhMcymUZ4kyvK3mDj99KT1BemGc4wJBHJnJNKXS57nXobSiEXKHxG07kzfdz/QaL8eRN1ygvMUQWJg==" saltValue="2uH5XJK7ClUXqT5qy7IvU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Beoordelen open vragen</vt:lpstr>
      <vt:lpstr>Beoordelaar 1</vt:lpstr>
      <vt:lpstr>Beoordelaar 2</vt:lpstr>
      <vt:lpstr>Beoordelaar 3</vt:lpstr>
      <vt:lpstr>Beoordelaar 4</vt:lpstr>
      <vt:lpstr>Beoordelaar 5</vt:lpstr>
      <vt:lpstr>Beoordelaar 6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</dc:description>
  <cp:lastModifiedBy/>
  <dcterms:created xsi:type="dcterms:W3CDTF">2006-09-16T00:00:00Z</dcterms:created>
  <dcterms:modified xsi:type="dcterms:W3CDTF">2023-04-05T11:05:10Z</dcterms:modified>
  <cp:category/>
</cp:coreProperties>
</file>