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buas.sharepoint.com/teams/AanbestedingonderhoudW-installaties2022/Shared Documents/General/2. Aanbestedingsdocumenten/1. Aanbestedingsdocumenten definitief/"/>
    </mc:Choice>
  </mc:AlternateContent>
  <xr:revisionPtr revIDLastSave="4" documentId="14_{6AD368BC-B2BC-4642-AFC8-8A394934DD66}" xr6:coauthVersionLast="47" xr6:coauthVersionMax="47" xr10:uidLastSave="{5004B94C-AAB1-4F2A-BA03-BF2978B99BC8}"/>
  <bookViews>
    <workbookView xWindow="-110" yWindow="-110" windowWidth="19420" windowHeight="10420" tabRatio="708" xr2:uid="{633AE08B-8427-4473-A5CF-9C0F729FF4AF}"/>
  </bookViews>
  <sheets>
    <sheet name="Toelichting" sheetId="3" r:id="rId1"/>
    <sheet name="Prijzenblad" sheetId="1" r:id="rId2"/>
    <sheet name="filters en V-snaren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  <c r="G14" i="1" s="1"/>
  <c r="F23" i="1"/>
  <c r="F22" i="1"/>
  <c r="H22" i="1" s="1"/>
  <c r="G28" i="1"/>
  <c r="F15" i="1"/>
  <c r="F16" i="1"/>
  <c r="F17" i="1"/>
  <c r="F18" i="1"/>
  <c r="F19" i="1"/>
  <c r="F20" i="1"/>
  <c r="F21" i="1"/>
  <c r="F24" i="1"/>
  <c r="F25" i="1"/>
  <c r="F10" i="1"/>
  <c r="E37" i="2"/>
  <c r="E32" i="2"/>
  <c r="E31" i="2"/>
  <c r="E34" i="2"/>
  <c r="E33" i="2"/>
  <c r="H14" i="1" l="1"/>
  <c r="H25" i="1"/>
  <c r="H24" i="1"/>
  <c r="H21" i="1"/>
  <c r="H20" i="1"/>
  <c r="H19" i="1"/>
  <c r="H18" i="1"/>
  <c r="H17" i="1"/>
  <c r="H16" i="1"/>
  <c r="H15" i="1"/>
  <c r="E36" i="2" l="1"/>
  <c r="E35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D38" i="2"/>
  <c r="H40" i="1" l="1"/>
  <c r="E38" i="2"/>
  <c r="D11" i="1" s="1"/>
  <c r="F11" i="1" s="1"/>
  <c r="G10" i="1" l="1"/>
  <c r="H11" i="1"/>
  <c r="G40" i="1" l="1"/>
  <c r="H10" i="1"/>
</calcChain>
</file>

<file path=xl/sharedStrings.xml><?xml version="1.0" encoding="utf-8"?>
<sst xmlns="http://schemas.openxmlformats.org/spreadsheetml/2006/main" count="164" uniqueCount="119">
  <si>
    <t>Tabblad 1 van 3</t>
  </si>
  <si>
    <t>Breda University of Applied Sciences</t>
  </si>
  <si>
    <t>Spelregels:</t>
  </si>
  <si>
    <t>Manier van lezen en vragen:</t>
  </si>
  <si>
    <t>* In tabblad "Prijzenblad" staat een opsomming van de afzonderlijke eenheden vermeld. De vergelijkingsprijs op dit blad zal in de beoordeling worden meegenomen.</t>
  </si>
  <si>
    <t xml:space="preserve">* Begrippendefinities zijn voor zover noodzakelijk vermeld in het aanbestedingsdocument. </t>
  </si>
  <si>
    <t>Wijze van invullen en indienen:</t>
  </si>
  <si>
    <t>* Inschrijver dient alle groen gemarkeerde velden in te vullen. Het wijzigen, in welke vorm dan ook, van de andere velden leidt tot uitsluiting. U kunt dan niet meer in aanmerking komen voor gunning.</t>
  </si>
  <si>
    <t>* Inschrijver is zelf verantwoordelijk voor het juist invullen van de tarieven om te komen tot een totaalbedrag. Optelfouten zijn voor risico van de Inschrijver.</t>
  </si>
  <si>
    <t>* Indien u geen kosten doorberekent en/of een laag tarief wil hanteren dient u hier tenminste € 0,01 of 0,01 uren in de betreffende cel aan te geven.</t>
  </si>
  <si>
    <t>* U dient dit gepubliceerde en door u ingevulde Excel bestand in een bewerkbaar Excel-format en PDF-format bij uw Inschrijving te voegen.</t>
  </si>
  <si>
    <t xml:space="preserve">* Dit Standaardformulier bevat 3 tabbladen, u dient tabblad "Prijzenblad" en "Filters en V-snaren" bij uw inschrijving te voegen. </t>
  </si>
  <si>
    <t>* Inschrijver dient de tarieven (in Euro's) exclusief btw op te geven.</t>
  </si>
  <si>
    <t>* Aanvullende voorwaarden zijn gesteld in het aanbestedingsdocument en het programma van eisen.</t>
  </si>
  <si>
    <t xml:space="preserve">* De relevante opmerkingen in de nota van inlichtingen (1ste en/of 2de) zijn ook van toepassing op dit Standaardformulier.  </t>
  </si>
  <si>
    <t>* Opgegeven tarieven bij onderdeel 2 zijn onafhankelijk van de aantallen. Inschrijver kan hieraan geen rechten ontlenen. Indien gewenst kan BUas voor dezelfde opgegeven stuksprijs andere aantallen bestellen en/of afnemen.</t>
  </si>
  <si>
    <t>* Opgegeven tarieven zijn onafhankelijk van elkaar en zijn indien gewenst door BUas afzonderlijk op te dragen.</t>
  </si>
  <si>
    <t>Beoordeling:</t>
  </si>
  <si>
    <t>* De ingevulde tarieven worden beoordeeld op volledigheid en op vormvereisten zoals vermeld in het aanbestedingsdocument.</t>
  </si>
  <si>
    <t>* De ingediende gegevens worden beschouwd op het aspect manipulatief inschrijven. Manipulatief inschrijven leidt tot uitsluiting.</t>
  </si>
  <si>
    <t>* De prijs wordt beoordeeld aan de hand van de in het aanbestedingsdocument aangegeven beoordelingsmethodiek (zie hoofdstuk 6).</t>
  </si>
  <si>
    <t>Tabblad 2 van 3</t>
  </si>
  <si>
    <t>Tabblad 2 van 6</t>
  </si>
  <si>
    <t>Uitleg kleurmarkering cellen:</t>
  </si>
  <si>
    <t>U dient de groene vlakken in te vullen</t>
  </si>
  <si>
    <t>Is de totaal te beoordelen vergelijkingsprijs</t>
  </si>
  <si>
    <t>Resultaat van ingevulde gegevens</t>
  </si>
  <si>
    <t>Onderdeel</t>
  </si>
  <si>
    <t>Omschrijving</t>
  </si>
  <si>
    <r>
      <t xml:space="preserve">Prijs per jaar </t>
    </r>
    <r>
      <rPr>
        <b/>
        <sz val="10"/>
        <color theme="1"/>
        <rFont val="Calibri"/>
        <family val="2"/>
      </rPr>
      <t>€</t>
    </r>
    <r>
      <rPr>
        <b/>
        <sz val="10"/>
        <color theme="1"/>
        <rFont val="Open Sans"/>
        <family val="2"/>
      </rPr>
      <t xml:space="preserve"> exclusief BTW</t>
    </r>
  </si>
  <si>
    <t>Aantal jaar (vaste contractduur)</t>
  </si>
  <si>
    <t>Totaalbedrag</t>
  </si>
  <si>
    <t>Som Totaalbedrag</t>
  </si>
  <si>
    <t>bedrag per 4  jaar</t>
  </si>
  <si>
    <t xml:space="preserve">1. </t>
  </si>
  <si>
    <t>Preventief onderhoud</t>
  </si>
  <si>
    <t xml:space="preserve">Plegen preventief onderhoud W-installaties alle gebouwen (excl. filters en V-snaren) </t>
  </si>
  <si>
    <t>Vervangen 1 keer per jaar filters en V-snaren</t>
  </si>
  <si>
    <t xml:space="preserve">Omschrijving </t>
  </si>
  <si>
    <t>Prijs per uur € exclusief BTW</t>
  </si>
  <si>
    <t>Indicatief aantal uur vaste contractduur (4 jaar)</t>
  </si>
  <si>
    <t xml:space="preserve">Totaalbedrag </t>
  </si>
  <si>
    <t xml:space="preserve">2. </t>
  </si>
  <si>
    <t>correctief onderhoud</t>
  </si>
  <si>
    <t xml:space="preserve">Servicetechnicus binnen kantooruren </t>
  </si>
  <si>
    <t xml:space="preserve">Servicetechnicus buiten kantooruren </t>
  </si>
  <si>
    <t xml:space="preserve">Projectleider binnen kantooruren </t>
  </si>
  <si>
    <t xml:space="preserve">Werkvoorbereider binnen kantooruren </t>
  </si>
  <si>
    <t xml:space="preserve">Technicus meet- en regeltechniek (gebouwbeheersysteem) binnen kantooruren </t>
  </si>
  <si>
    <t xml:space="preserve">Technicus meet- en regeltechniek (gebouwbeheersysteem) buiten kantooruren </t>
  </si>
  <si>
    <t xml:space="preserve">Servicemonteur binnen kantooruren </t>
  </si>
  <si>
    <t xml:space="preserve">Servicemonteur buiten kantooruren </t>
  </si>
  <si>
    <t>Service engineer koeltechniek binnen kantooruren</t>
  </si>
  <si>
    <t>Service engineer koeltechniek buiten kantooruren</t>
  </si>
  <si>
    <t xml:space="preserve">Hulpmonteur binnen kantooruren </t>
  </si>
  <si>
    <t xml:space="preserve">Hulpmonteur buiten kantooruren </t>
  </si>
  <si>
    <t xml:space="preserve">Totaalprijs </t>
  </si>
  <si>
    <t>Som totaalbedrag</t>
  </si>
  <si>
    <t xml:space="preserve">3. </t>
  </si>
  <si>
    <t xml:space="preserve">Vervangingen </t>
  </si>
  <si>
    <r>
      <t xml:space="preserve">Vervangen 6 stuks klepafsluiter warmtedistributie 5/4"-2"; </t>
    </r>
    <r>
      <rPr>
        <i/>
        <sz val="10"/>
        <color theme="1"/>
        <rFont val="Open Sans"/>
        <family val="2"/>
      </rPr>
      <t>zie regel F54 in MJOP</t>
    </r>
  </si>
  <si>
    <r>
      <t>Vervangen 2 stuks expansievaten stadsverwarming;</t>
    </r>
    <r>
      <rPr>
        <i/>
        <sz val="10"/>
        <color theme="1"/>
        <rFont val="Open Sans"/>
        <family val="2"/>
      </rPr>
      <t xml:space="preserve"> zie regel F31 in MJOP</t>
    </r>
  </si>
  <si>
    <r>
      <t xml:space="preserve">Vervangen 1 stuks luchtafscheider; </t>
    </r>
    <r>
      <rPr>
        <i/>
        <sz val="10"/>
        <color theme="1"/>
        <rFont val="Open Sans"/>
        <family val="2"/>
      </rPr>
      <t>zie regel F47 in MJOP</t>
    </r>
  </si>
  <si>
    <r>
      <t xml:space="preserve">Vervangen 5 stuks thermostatische kranen Heimeier t.p.v. radiatoren; </t>
    </r>
    <r>
      <rPr>
        <i/>
        <sz val="10"/>
        <color theme="1"/>
        <rFont val="Open Sans"/>
        <family val="2"/>
      </rPr>
      <t>zie regel F66 in MJOP</t>
    </r>
  </si>
  <si>
    <r>
      <t xml:space="preserve">Vervangen 6 stuks radiator plinten Ocean; </t>
    </r>
    <r>
      <rPr>
        <i/>
        <sz val="10"/>
        <color theme="1"/>
        <rFont val="Open Sans"/>
        <family val="2"/>
      </rPr>
      <t>zie regel O42 in MJOP</t>
    </r>
  </si>
  <si>
    <r>
      <t xml:space="preserve">Fictief: vervangen keerkleppen 1xEA + 1xCA + plaatsen afsluiter + aftapper; </t>
    </r>
    <r>
      <rPr>
        <i/>
        <sz val="10"/>
        <color theme="1"/>
        <rFont val="Open Sans"/>
        <family val="2"/>
      </rPr>
      <t>zie alle rode kruisjes in bijlage X en Y</t>
    </r>
  </si>
  <si>
    <t>Fictief: vervangen 1 stuk(s) fancoilunit in Ocean (ruimte Oc0.010)</t>
  </si>
  <si>
    <t>Fictief: vervangen 1 stuk(s) airco splitsysteem (bi+bu) enkelvoudig 3-6 kW UPS-ruimte Horizon (ruimte Hs3.1715)</t>
  </si>
  <si>
    <t>Fictief: vervangen 1 stuk(s) elektrische boiler Daalderop 15 liter Horizon</t>
  </si>
  <si>
    <t>Fictief: vervangen 1 stuk(s) elektrische boiler Daalderop 120 liter Horizon</t>
  </si>
  <si>
    <t>Fictief: vervangen 1 stuk(s) pomp Grundfos Magna 3</t>
  </si>
  <si>
    <t>TOTAAL vergelijkingsprijs</t>
  </si>
  <si>
    <t>Inschrijver:</t>
  </si>
  <si>
    <t>Naam en functie rechtsgeldig  vertegenwoordiger:</t>
  </si>
  <si>
    <t>Handtekening:</t>
  </si>
  <si>
    <t>Datum:</t>
  </si>
  <si>
    <t>Tabblad 3 van 3</t>
  </si>
  <si>
    <t>filter / V-snaar</t>
  </si>
  <si>
    <t>afmetingen (mm)</t>
  </si>
  <si>
    <t>stuksprijs</t>
  </si>
  <si>
    <t>(indicatieve) hoeveelheid</t>
  </si>
  <si>
    <t>Totaal (Stuksprijs x hoeveelheid)</t>
  </si>
  <si>
    <t>V-SNAAR SPZ 1562 LW</t>
  </si>
  <si>
    <t>n.v.t.</t>
  </si>
  <si>
    <t>V-SNAAR SPZ 1600 LW</t>
  </si>
  <si>
    <t>V-SNAAR SPZ 1700 LW</t>
  </si>
  <si>
    <t>V-SNAAR SPZ 1800 LW</t>
  </si>
  <si>
    <t>V-SNAAR SPA 3182LW</t>
  </si>
  <si>
    <t>BAGFILTER ISO COARSE 80%</t>
  </si>
  <si>
    <t>592x592x360</t>
  </si>
  <si>
    <t>287x287x600</t>
  </si>
  <si>
    <t>287x592x600</t>
  </si>
  <si>
    <t>592x490x600</t>
  </si>
  <si>
    <t>592x287x635</t>
  </si>
  <si>
    <t>592x592x635</t>
  </si>
  <si>
    <t>592x287x360</t>
  </si>
  <si>
    <t>GLASS BAGFILTER EPM1 60%</t>
  </si>
  <si>
    <t>287x287x535</t>
  </si>
  <si>
    <t>GLASS BAGFILTER EPM10 70%</t>
  </si>
  <si>
    <t>287x592x535</t>
  </si>
  <si>
    <t>287x592x635</t>
  </si>
  <si>
    <t>287x287x635</t>
  </si>
  <si>
    <t>592x592x535</t>
  </si>
  <si>
    <t>&gt;GLASS BAGFILTER EPM10 70%</t>
  </si>
  <si>
    <t>592x287x535</t>
  </si>
  <si>
    <t>592x490x635</t>
  </si>
  <si>
    <t>CP PANEL EPM1 55%</t>
  </si>
  <si>
    <t>410x750x96</t>
  </si>
  <si>
    <t>CP PANEL EPM10 75%</t>
  </si>
  <si>
    <t>8090129 sandwichpaneelfilter (ruimte Hs3.317)</t>
  </si>
  <si>
    <t>8090148 sandwichpaneelfilter (ruimte Hs3.317)</t>
  </si>
  <si>
    <t>TOTAAL</t>
  </si>
  <si>
    <t xml:space="preserve">Standaardformulier 1: Prijzenblad </t>
  </si>
  <si>
    <t>Kenmerk: 2024/EAonderhoudW/LV</t>
  </si>
  <si>
    <t>Europees openbare aanbesteding onderhoud werktuigbouwkundige installaties gebouwen</t>
  </si>
  <si>
    <t>Referentie: 2024/EAonderhoudW/LV</t>
  </si>
  <si>
    <t>* Vragen over dit document kunt u stellen via Standaardformulier 2, de antwoorden treft u aan in de Nota van Inlichtingen.</t>
  </si>
  <si>
    <t xml:space="preserve">* Benoemde spelregels op dit tabblad gelden voor alle in te leveren Standaardformulieren. </t>
  </si>
  <si>
    <t>Standaardformulier 1: Prijzenblad: Filters en V-snaren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</si>
</sst>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19" x14ac:knownFonts="1">
    <font>
      <sz val="11"/>
      <color theme="1"/>
      <name val="Calibri"/>
      <family val="2"/>
      <scheme val="minor"/>
    </font>
    <font>
      <sz val="10"/>
      <color theme="1"/>
      <name val="Open Sans"/>
      <family val="2"/>
    </font>
    <font>
      <b/>
      <sz val="10"/>
      <color theme="1"/>
      <name val="Open Sans"/>
      <family val="2"/>
    </font>
    <font>
      <b/>
      <i/>
      <sz val="10"/>
      <color theme="1"/>
      <name val="Open Sans"/>
      <family val="2"/>
    </font>
    <font>
      <b/>
      <sz val="9"/>
      <color theme="1"/>
      <name val="Open Sans"/>
      <family val="2"/>
    </font>
    <font>
      <sz val="9"/>
      <color theme="1"/>
      <name val="Open Sans"/>
      <family val="2"/>
    </font>
    <font>
      <sz val="9"/>
      <name val="Open Sans"/>
      <family val="2"/>
    </font>
    <font>
      <sz val="19"/>
      <color rgb="FFED7D31"/>
      <name val="Open Sans"/>
      <family val="2"/>
    </font>
    <font>
      <sz val="11"/>
      <color theme="1"/>
      <name val="Open Sans"/>
      <family val="2"/>
    </font>
    <font>
      <sz val="10"/>
      <name val="Open Sans"/>
      <family val="2"/>
    </font>
    <font>
      <b/>
      <sz val="10"/>
      <color rgb="FF00B0F0"/>
      <name val="Open Sans"/>
      <family val="2"/>
    </font>
    <font>
      <sz val="9"/>
      <color rgb="FF000000"/>
      <name val="Open Sans"/>
      <family val="2"/>
    </font>
    <font>
      <b/>
      <sz val="9"/>
      <color rgb="FF000000"/>
      <name val="Open Sans"/>
      <family val="2"/>
    </font>
    <font>
      <sz val="9"/>
      <color rgb="FFFF0000"/>
      <name val="Open Sans"/>
      <family val="2"/>
    </font>
    <font>
      <i/>
      <sz val="10"/>
      <color theme="1"/>
      <name val="Open Sans"/>
      <family val="2"/>
    </font>
    <font>
      <sz val="8"/>
      <color theme="1"/>
      <name val="Open Sans"/>
      <family val="2"/>
    </font>
    <font>
      <b/>
      <sz val="10"/>
      <name val="Open Sans"/>
      <family val="2"/>
    </font>
    <font>
      <b/>
      <sz val="10"/>
      <color theme="1"/>
      <name val="Calibri"/>
      <family val="2"/>
    </font>
    <font>
      <sz val="10"/>
      <color rgb="FFFF0000"/>
      <name val="Open Sans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/>
    <xf numFmtId="0" fontId="1" fillId="0" borderId="2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0" xfId="0" applyFont="1"/>
    <xf numFmtId="0" fontId="1" fillId="0" borderId="3" xfId="0" applyFont="1" applyBorder="1"/>
    <xf numFmtId="0" fontId="1" fillId="0" borderId="4" xfId="0" applyFont="1" applyBorder="1"/>
    <xf numFmtId="164" fontId="1" fillId="0" borderId="5" xfId="0" applyNumberFormat="1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164" fontId="1" fillId="2" borderId="11" xfId="0" applyNumberFormat="1" applyFont="1" applyFill="1" applyBorder="1"/>
    <xf numFmtId="164" fontId="1" fillId="2" borderId="12" xfId="0" applyNumberFormat="1" applyFont="1" applyFill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12" fillId="4" borderId="0" xfId="0" applyFont="1" applyFill="1" applyAlignment="1">
      <alignment vertical="top"/>
    </xf>
    <xf numFmtId="0" fontId="12" fillId="0" borderId="13" xfId="0" applyFont="1" applyBorder="1" applyAlignment="1">
      <alignment vertical="top"/>
    </xf>
    <xf numFmtId="0" fontId="11" fillId="0" borderId="14" xfId="0" applyFont="1" applyBorder="1" applyAlignment="1">
      <alignment vertical="top"/>
    </xf>
    <xf numFmtId="0" fontId="11" fillId="0" borderId="15" xfId="0" applyFont="1" applyBorder="1" applyAlignment="1">
      <alignment vertical="top"/>
    </xf>
    <xf numFmtId="0" fontId="6" fillId="0" borderId="16" xfId="0" applyFont="1" applyBorder="1" applyAlignment="1">
      <alignment vertical="top"/>
    </xf>
    <xf numFmtId="0" fontId="11" fillId="0" borderId="17" xfId="0" applyFont="1" applyBorder="1" applyAlignment="1">
      <alignment vertical="top"/>
    </xf>
    <xf numFmtId="0" fontId="11" fillId="4" borderId="0" xfId="0" applyFont="1" applyFill="1" applyAlignment="1">
      <alignment vertical="top"/>
    </xf>
    <xf numFmtId="0" fontId="6" fillId="0" borderId="16" xfId="0" applyFont="1" applyBorder="1"/>
    <xf numFmtId="0" fontId="11" fillId="0" borderId="16" xfId="0" applyFont="1" applyBorder="1" applyAlignment="1">
      <alignment vertical="top"/>
    </xf>
    <xf numFmtId="0" fontId="12" fillId="0" borderId="16" xfId="0" applyFont="1" applyBorder="1" applyAlignment="1">
      <alignment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0" fontId="13" fillId="0" borderId="17" xfId="0" applyFont="1" applyBorder="1" applyAlignment="1">
      <alignment vertical="top"/>
    </xf>
    <xf numFmtId="0" fontId="6" fillId="0" borderId="18" xfId="0" applyFont="1" applyBorder="1" applyAlignment="1">
      <alignment vertical="top"/>
    </xf>
    <xf numFmtId="0" fontId="11" fillId="0" borderId="19" xfId="0" applyFont="1" applyBorder="1" applyAlignment="1">
      <alignment vertical="top"/>
    </xf>
    <xf numFmtId="0" fontId="11" fillId="0" borderId="20" xfId="0" applyFont="1" applyBorder="1" applyAlignment="1">
      <alignment vertical="top"/>
    </xf>
    <xf numFmtId="0" fontId="9" fillId="0" borderId="0" xfId="0" applyFont="1" applyAlignment="1">
      <alignment horizontal="right" vertical="top"/>
    </xf>
    <xf numFmtId="0" fontId="1" fillId="0" borderId="0" xfId="0" applyFont="1" applyAlignment="1">
      <alignment horizontal="right"/>
    </xf>
    <xf numFmtId="164" fontId="1" fillId="2" borderId="10" xfId="0" applyNumberFormat="1" applyFont="1" applyFill="1" applyBorder="1"/>
    <xf numFmtId="0" fontId="2" fillId="0" borderId="13" xfId="0" applyFont="1" applyBorder="1" applyAlignment="1">
      <alignment horizontal="right"/>
    </xf>
    <xf numFmtId="0" fontId="1" fillId="0" borderId="16" xfId="0" applyFont="1" applyBorder="1" applyAlignment="1">
      <alignment horizontal="right"/>
    </xf>
    <xf numFmtId="0" fontId="3" fillId="0" borderId="17" xfId="0" applyFont="1" applyBorder="1"/>
    <xf numFmtId="0" fontId="1" fillId="0" borderId="17" xfId="0" applyFont="1" applyBorder="1"/>
    <xf numFmtId="0" fontId="1" fillId="0" borderId="18" xfId="0" applyFont="1" applyBorder="1" applyAlignment="1">
      <alignment horizontal="right"/>
    </xf>
    <xf numFmtId="0" fontId="1" fillId="0" borderId="20" xfId="0" applyFont="1" applyBorder="1"/>
    <xf numFmtId="164" fontId="2" fillId="0" borderId="5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0" fontId="1" fillId="0" borderId="5" xfId="0" applyFont="1" applyBorder="1"/>
    <xf numFmtId="0" fontId="14" fillId="0" borderId="0" xfId="0" applyFont="1"/>
    <xf numFmtId="0" fontId="15" fillId="0" borderId="0" xfId="0" applyFont="1" applyAlignment="1">
      <alignment horizontal="right"/>
    </xf>
    <xf numFmtId="0" fontId="2" fillId="0" borderId="15" xfId="0" applyFont="1" applyBorder="1"/>
    <xf numFmtId="0" fontId="1" fillId="0" borderId="1" xfId="0" applyFont="1" applyBorder="1" applyAlignment="1">
      <alignment horizontal="right"/>
    </xf>
    <xf numFmtId="0" fontId="16" fillId="0" borderId="5" xfId="0" applyFont="1" applyBorder="1"/>
    <xf numFmtId="0" fontId="2" fillId="0" borderId="5" xfId="0" applyFont="1" applyBorder="1"/>
    <xf numFmtId="0" fontId="2" fillId="0" borderId="14" xfId="0" applyFont="1" applyBorder="1"/>
    <xf numFmtId="0" fontId="2" fillId="0" borderId="25" xfId="0" applyFont="1" applyBorder="1"/>
    <xf numFmtId="0" fontId="1" fillId="0" borderId="19" xfId="0" applyFont="1" applyBorder="1"/>
    <xf numFmtId="164" fontId="1" fillId="6" borderId="10" xfId="0" applyNumberFormat="1" applyFont="1" applyFill="1" applyBorder="1"/>
    <xf numFmtId="164" fontId="1" fillId="6" borderId="22" xfId="0" applyNumberFormat="1" applyFont="1" applyFill="1" applyBorder="1"/>
    <xf numFmtId="164" fontId="1" fillId="0" borderId="26" xfId="0" applyNumberFormat="1" applyFont="1" applyBorder="1"/>
    <xf numFmtId="164" fontId="1" fillId="0" borderId="23" xfId="0" applyNumberFormat="1" applyFont="1" applyBorder="1"/>
    <xf numFmtId="0" fontId="1" fillId="0" borderId="10" xfId="0" applyFont="1" applyBorder="1"/>
    <xf numFmtId="0" fontId="1" fillId="0" borderId="22" xfId="0" applyFont="1" applyBorder="1"/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left" wrapText="1"/>
    </xf>
    <xf numFmtId="0" fontId="1" fillId="0" borderId="5" xfId="0" applyFont="1" applyBorder="1" applyAlignment="1">
      <alignment horizontal="right"/>
    </xf>
    <xf numFmtId="164" fontId="1" fillId="6" borderId="3" xfId="0" applyNumberFormat="1" applyFont="1" applyFill="1" applyBorder="1"/>
    <xf numFmtId="164" fontId="1" fillId="6" borderId="4" xfId="0" applyNumberFormat="1" applyFont="1" applyFill="1" applyBorder="1"/>
    <xf numFmtId="164" fontId="1" fillId="6" borderId="5" xfId="0" applyNumberFormat="1" applyFont="1" applyFill="1" applyBorder="1"/>
    <xf numFmtId="0" fontId="2" fillId="0" borderId="17" xfId="0" applyFont="1" applyBorder="1"/>
    <xf numFmtId="164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2" fillId="3" borderId="3" xfId="0" applyFont="1" applyFill="1" applyBorder="1"/>
    <xf numFmtId="0" fontId="2" fillId="3" borderId="6" xfId="0" applyFont="1" applyFill="1" applyBorder="1"/>
    <xf numFmtId="0" fontId="2" fillId="3" borderId="10" xfId="0" applyFont="1" applyFill="1" applyBorder="1"/>
    <xf numFmtId="0" fontId="2" fillId="3" borderId="8" xfId="0" applyFont="1" applyFill="1" applyBorder="1"/>
    <xf numFmtId="164" fontId="2" fillId="3" borderId="3" xfId="0" applyNumberFormat="1" applyFont="1" applyFill="1" applyBorder="1" applyAlignment="1">
      <alignment wrapText="1"/>
    </xf>
    <xf numFmtId="0" fontId="2" fillId="0" borderId="30" xfId="0" applyFont="1" applyBorder="1" applyAlignment="1">
      <alignment horizontal="left" vertical="top"/>
    </xf>
    <xf numFmtId="0" fontId="1" fillId="5" borderId="31" xfId="0" applyFont="1" applyFill="1" applyBorder="1" applyAlignment="1" applyProtection="1">
      <alignment vertical="top"/>
      <protection locked="0"/>
    </xf>
    <xf numFmtId="0" fontId="2" fillId="0" borderId="32" xfId="0" applyFont="1" applyBorder="1" applyAlignment="1">
      <alignment horizontal="left" vertical="top" wrapText="1"/>
    </xf>
    <xf numFmtId="0" fontId="1" fillId="5" borderId="33" xfId="0" applyFont="1" applyFill="1" applyBorder="1" applyAlignment="1" applyProtection="1">
      <alignment vertical="top"/>
      <protection locked="0"/>
    </xf>
    <xf numFmtId="0" fontId="2" fillId="0" borderId="32" xfId="0" applyFont="1" applyBorder="1" applyAlignment="1">
      <alignment horizontal="left" vertical="top"/>
    </xf>
    <xf numFmtId="0" fontId="2" fillId="0" borderId="34" xfId="0" applyFont="1" applyBorder="1" applyAlignment="1">
      <alignment horizontal="left" vertical="top"/>
    </xf>
    <xf numFmtId="0" fontId="1" fillId="5" borderId="35" xfId="0" applyFont="1" applyFill="1" applyBorder="1" applyAlignment="1" applyProtection="1">
      <alignment vertical="top"/>
      <protection locked="0"/>
    </xf>
    <xf numFmtId="164" fontId="2" fillId="2" borderId="5" xfId="0" applyNumberFormat="1" applyFont="1" applyFill="1" applyBorder="1"/>
    <xf numFmtId="0" fontId="8" fillId="0" borderId="0" xfId="0" applyFont="1"/>
    <xf numFmtId="0" fontId="18" fillId="0" borderId="0" xfId="0" applyFont="1"/>
    <xf numFmtId="164" fontId="1" fillId="6" borderId="27" xfId="0" applyNumberFormat="1" applyFont="1" applyFill="1" applyBorder="1" applyAlignment="1">
      <alignment horizontal="center"/>
    </xf>
    <xf numFmtId="0" fontId="1" fillId="6" borderId="24" xfId="0" applyFont="1" applyFill="1" applyBorder="1" applyAlignment="1">
      <alignment horizontal="center"/>
    </xf>
    <xf numFmtId="0" fontId="14" fillId="0" borderId="4" xfId="0" applyFont="1" applyBorder="1" applyAlignment="1">
      <alignment horizontal="center" vertical="top" wrapText="1"/>
    </xf>
    <xf numFmtId="0" fontId="1" fillId="5" borderId="6" xfId="0" applyFont="1" applyFill="1" applyBorder="1" applyAlignment="1">
      <alignment horizontal="center" vertical="top"/>
    </xf>
    <xf numFmtId="0" fontId="1" fillId="5" borderId="21" xfId="0" applyFont="1" applyFill="1" applyBorder="1" applyAlignment="1">
      <alignment horizontal="center" vertical="top"/>
    </xf>
    <xf numFmtId="0" fontId="1" fillId="5" borderId="8" xfId="0" applyFont="1" applyFill="1" applyBorder="1" applyAlignment="1">
      <alignment horizontal="center" vertical="top"/>
    </xf>
    <xf numFmtId="0" fontId="9" fillId="2" borderId="6" xfId="0" applyFont="1" applyFill="1" applyBorder="1" applyAlignment="1">
      <alignment horizontal="center" vertical="top"/>
    </xf>
    <xf numFmtId="0" fontId="9" fillId="2" borderId="21" xfId="0" applyFont="1" applyFill="1" applyBorder="1" applyAlignment="1">
      <alignment horizontal="center" vertical="top"/>
    </xf>
    <xf numFmtId="0" fontId="9" fillId="2" borderId="8" xfId="0" applyFont="1" applyFill="1" applyBorder="1" applyAlignment="1">
      <alignment horizontal="center" vertical="top"/>
    </xf>
    <xf numFmtId="0" fontId="9" fillId="6" borderId="6" xfId="0" applyFont="1" applyFill="1" applyBorder="1" applyAlignment="1">
      <alignment horizontal="center" vertical="top"/>
    </xf>
    <xf numFmtId="0" fontId="9" fillId="6" borderId="21" xfId="0" applyFont="1" applyFill="1" applyBorder="1" applyAlignment="1">
      <alignment horizontal="center" vertical="top"/>
    </xf>
    <xf numFmtId="0" fontId="9" fillId="6" borderId="8" xfId="0" applyFont="1" applyFill="1" applyBorder="1" applyAlignment="1">
      <alignment horizontal="center" vertical="top"/>
    </xf>
    <xf numFmtId="164" fontId="1" fillId="6" borderId="25" xfId="0" applyNumberFormat="1" applyFont="1" applyFill="1" applyBorder="1" applyAlignment="1">
      <alignment horizontal="center"/>
    </xf>
    <xf numFmtId="164" fontId="1" fillId="6" borderId="28" xfId="0" applyNumberFormat="1" applyFont="1" applyFill="1" applyBorder="1" applyAlignment="1">
      <alignment horizontal="center"/>
    </xf>
    <xf numFmtId="164" fontId="1" fillId="6" borderId="29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164" fontId="1" fillId="5" borderId="5" xfId="0" applyNumberFormat="1" applyFont="1" applyFill="1" applyBorder="1" applyProtection="1">
      <protection locked="0"/>
    </xf>
    <xf numFmtId="164" fontId="1" fillId="5" borderId="1" xfId="0" applyNumberFormat="1" applyFont="1" applyFill="1" applyBorder="1" applyAlignment="1" applyProtection="1">
      <alignment horizontal="center"/>
      <protection locked="0"/>
    </xf>
    <xf numFmtId="164" fontId="1" fillId="5" borderId="2" xfId="0" applyNumberFormat="1" applyFont="1" applyFill="1" applyBorder="1" applyAlignment="1" applyProtection="1">
      <alignment horizontal="center"/>
      <protection locked="0"/>
    </xf>
    <xf numFmtId="164" fontId="1" fillId="5" borderId="23" xfId="0" applyNumberFormat="1" applyFont="1" applyFill="1" applyBorder="1" applyAlignment="1" applyProtection="1">
      <alignment horizontal="center"/>
      <protection locked="0"/>
    </xf>
    <xf numFmtId="164" fontId="1" fillId="5" borderId="1" xfId="0" applyNumberFormat="1" applyFont="1" applyFill="1" applyBorder="1" applyAlignment="1" applyProtection="1">
      <alignment horizontal="center"/>
      <protection locked="0"/>
    </xf>
    <xf numFmtId="164" fontId="1" fillId="5" borderId="2" xfId="0" applyNumberFormat="1" applyFont="1" applyFill="1" applyBorder="1" applyAlignment="1" applyProtection="1">
      <alignment horizontal="center"/>
      <protection locked="0"/>
    </xf>
    <xf numFmtId="164" fontId="1" fillId="5" borderId="23" xfId="0" applyNumberFormat="1" applyFont="1" applyFill="1" applyBorder="1" applyAlignment="1" applyProtection="1">
      <alignment horizontal="center"/>
      <protection locked="0"/>
    </xf>
    <xf numFmtId="164" fontId="1" fillId="5" borderId="11" xfId="0" applyNumberFormat="1" applyFon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14141-3219-4345-B10F-09FEDD723C11}">
  <dimension ref="A1:Q30"/>
  <sheetViews>
    <sheetView tabSelected="1" zoomScale="85" zoomScaleNormal="85" workbookViewId="0">
      <selection activeCell="D15" sqref="D15"/>
    </sheetView>
  </sheetViews>
  <sheetFormatPr defaultRowHeight="14.5" x14ac:dyDescent="0.35"/>
  <cols>
    <col min="1" max="1" width="9.54296875" customWidth="1"/>
  </cols>
  <sheetData>
    <row r="1" spans="1:17" ht="28" x14ac:dyDescent="0.35">
      <c r="A1" s="18" t="s">
        <v>112</v>
      </c>
      <c r="B1" s="19"/>
      <c r="C1" s="19"/>
      <c r="D1" s="19"/>
      <c r="E1" s="19"/>
      <c r="F1" s="19"/>
      <c r="G1" s="19"/>
      <c r="H1" s="19"/>
      <c r="I1" s="19"/>
      <c r="J1" s="20"/>
      <c r="K1" s="19"/>
      <c r="L1" s="19"/>
      <c r="M1" s="19"/>
      <c r="N1" s="19"/>
      <c r="O1" s="19"/>
      <c r="P1" s="19"/>
      <c r="Q1" s="40" t="s">
        <v>0</v>
      </c>
    </row>
    <row r="2" spans="1:17" ht="16.5" x14ac:dyDescent="0.3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ht="16.5" x14ac:dyDescent="0.35">
      <c r="A3" s="21" t="s">
        <v>114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7" ht="16.5" x14ac:dyDescent="0.35">
      <c r="A4" s="22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</row>
    <row r="5" spans="1:17" ht="16.5" x14ac:dyDescent="0.35">
      <c r="A5" s="22" t="s">
        <v>115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</row>
    <row r="6" spans="1:17" ht="16.5" x14ac:dyDescent="0.35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7" spans="1:17" ht="15" thickBot="1" x14ac:dyDescent="0.4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</row>
    <row r="8" spans="1:17" x14ac:dyDescent="0.35">
      <c r="A8" s="24" t="s">
        <v>2</v>
      </c>
      <c r="B8" s="25" t="s">
        <v>3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7"/>
    </row>
    <row r="9" spans="1:17" x14ac:dyDescent="0.35">
      <c r="A9" s="24"/>
      <c r="B9" s="28" t="s">
        <v>4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9"/>
    </row>
    <row r="10" spans="1:17" x14ac:dyDescent="0.35">
      <c r="A10" s="30"/>
      <c r="B10" s="28" t="s">
        <v>5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9"/>
    </row>
    <row r="11" spans="1:17" x14ac:dyDescent="0.35">
      <c r="A11" s="30"/>
      <c r="B11" s="28" t="s">
        <v>116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9"/>
    </row>
    <row r="12" spans="1:17" x14ac:dyDescent="0.35">
      <c r="A12" s="30"/>
      <c r="B12" s="28" t="s">
        <v>117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9"/>
    </row>
    <row r="13" spans="1:17" x14ac:dyDescent="0.35">
      <c r="A13" s="30"/>
      <c r="B13" s="3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</row>
    <row r="14" spans="1:17" x14ac:dyDescent="0.35">
      <c r="A14" s="30"/>
      <c r="B14" s="32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</row>
    <row r="15" spans="1:17" x14ac:dyDescent="0.35">
      <c r="A15" s="30"/>
      <c r="B15" s="33" t="s">
        <v>6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9"/>
    </row>
    <row r="16" spans="1:17" x14ac:dyDescent="0.35">
      <c r="A16" s="30"/>
      <c r="B16" s="28" t="s">
        <v>7</v>
      </c>
      <c r="C16" s="34"/>
      <c r="D16" s="35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6"/>
    </row>
    <row r="17" spans="1:17" x14ac:dyDescent="0.35">
      <c r="A17" s="30"/>
      <c r="B17" s="28" t="s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6"/>
    </row>
    <row r="18" spans="1:17" x14ac:dyDescent="0.35">
      <c r="A18" s="30"/>
      <c r="B18" s="28" t="s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6"/>
    </row>
    <row r="19" spans="1:17" x14ac:dyDescent="0.35">
      <c r="A19" s="30"/>
      <c r="B19" s="28" t="s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6"/>
    </row>
    <row r="20" spans="1:17" x14ac:dyDescent="0.35">
      <c r="A20" s="30"/>
      <c r="B20" s="28" t="s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6"/>
    </row>
    <row r="21" spans="1:17" x14ac:dyDescent="0.35">
      <c r="A21" s="30"/>
      <c r="B21" s="28" t="s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6"/>
    </row>
    <row r="22" spans="1:17" x14ac:dyDescent="0.35">
      <c r="A22" s="30"/>
      <c r="B22" s="28" t="s">
        <v>13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6"/>
    </row>
    <row r="23" spans="1:17" x14ac:dyDescent="0.35">
      <c r="A23" s="30"/>
      <c r="B23" s="28" t="s">
        <v>14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6"/>
    </row>
    <row r="24" spans="1:17" x14ac:dyDescent="0.35">
      <c r="A24" s="23"/>
      <c r="B24" s="28" t="s">
        <v>15</v>
      </c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6"/>
    </row>
    <row r="25" spans="1:17" x14ac:dyDescent="0.35">
      <c r="A25" s="30"/>
      <c r="B25" s="28" t="s">
        <v>16</v>
      </c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6"/>
    </row>
    <row r="26" spans="1:17" x14ac:dyDescent="0.35">
      <c r="A26" s="30"/>
      <c r="B26" s="32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9"/>
    </row>
    <row r="27" spans="1:17" x14ac:dyDescent="0.35">
      <c r="A27" s="30"/>
      <c r="B27" s="33" t="s">
        <v>17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9"/>
    </row>
    <row r="28" spans="1:17" x14ac:dyDescent="0.35">
      <c r="A28" s="30"/>
      <c r="B28" s="28" t="s">
        <v>18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9"/>
    </row>
    <row r="29" spans="1:17" x14ac:dyDescent="0.35">
      <c r="A29" s="30"/>
      <c r="B29" s="28" t="s">
        <v>19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9"/>
    </row>
    <row r="30" spans="1:17" ht="15" thickBot="1" x14ac:dyDescent="0.4">
      <c r="A30" s="30"/>
      <c r="B30" s="37" t="s">
        <v>20</v>
      </c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9"/>
    </row>
  </sheetData>
  <sheetProtection algorithmName="SHA-512" hashValue="B9D/5zJ9wUt4qmhz6PgRh3yvXOKxciyFkiFiFq+cMhwQVnpFwAX2tXuan2d9hQNfBtCZmiyD93ZAZX3PSEl4gw==" saltValue="srhtE8/ELa6Wdw7G81jyXQ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1E1AE-7CCA-4DB2-87FE-AC303702F801}">
  <sheetPr>
    <pageSetUpPr fitToPage="1"/>
  </sheetPr>
  <dimension ref="A1:M45"/>
  <sheetViews>
    <sheetView zoomScale="70" zoomScaleNormal="70" workbookViewId="0">
      <selection activeCell="B30" sqref="B30"/>
    </sheetView>
  </sheetViews>
  <sheetFormatPr defaultRowHeight="15" x14ac:dyDescent="0.4"/>
  <cols>
    <col min="1" max="1" width="6.81640625" style="41" customWidth="1"/>
    <col min="2" max="2" width="32.54296875" style="1" customWidth="1"/>
    <col min="3" max="3" width="101.54296875" style="1" customWidth="1"/>
    <col min="4" max="4" width="20.26953125" style="1" customWidth="1"/>
    <col min="5" max="5" width="21.453125" style="1" customWidth="1"/>
    <col min="6" max="6" width="14.54296875" style="1" customWidth="1"/>
    <col min="7" max="7" width="27.1796875" style="1" customWidth="1"/>
    <col min="8" max="8" width="9.453125" style="1" hidden="1" customWidth="1"/>
    <col min="9" max="13" width="8.7265625" style="1"/>
  </cols>
  <sheetData>
    <row r="1" spans="1:11" ht="28" x14ac:dyDescent="0.4">
      <c r="A1" s="18" t="s">
        <v>112</v>
      </c>
      <c r="B1" s="18"/>
      <c r="C1" s="19"/>
      <c r="D1" s="19"/>
      <c r="E1" s="19"/>
      <c r="F1" s="19"/>
      <c r="G1" s="19" t="s">
        <v>21</v>
      </c>
      <c r="H1" s="40" t="s">
        <v>22</v>
      </c>
      <c r="I1" s="19"/>
    </row>
    <row r="2" spans="1:11" x14ac:dyDescent="0.4">
      <c r="A2" s="5"/>
      <c r="B2" s="5"/>
      <c r="G2" s="94" t="s">
        <v>23</v>
      </c>
      <c r="H2" s="94"/>
    </row>
    <row r="3" spans="1:11" ht="16.5" x14ac:dyDescent="0.4">
      <c r="A3" s="21" t="s">
        <v>114</v>
      </c>
      <c r="B3" s="21"/>
      <c r="C3" s="19"/>
      <c r="D3" s="19"/>
      <c r="E3" s="19"/>
      <c r="F3" s="19"/>
      <c r="G3" s="95" t="s">
        <v>24</v>
      </c>
      <c r="H3" s="96"/>
      <c r="I3" s="96"/>
      <c r="J3" s="97"/>
      <c r="K3" s="19"/>
    </row>
    <row r="4" spans="1:11" ht="16.5" x14ac:dyDescent="0.4">
      <c r="A4" s="22" t="s">
        <v>1</v>
      </c>
      <c r="B4" s="22"/>
      <c r="C4" s="19"/>
      <c r="D4" s="19"/>
      <c r="E4" s="19"/>
      <c r="F4" s="19"/>
      <c r="G4" s="98" t="s">
        <v>25</v>
      </c>
      <c r="H4" s="99"/>
      <c r="I4" s="99"/>
      <c r="J4" s="100"/>
      <c r="K4" s="19"/>
    </row>
    <row r="5" spans="1:11" ht="16.5" x14ac:dyDescent="0.4">
      <c r="A5" s="22" t="s">
        <v>113</v>
      </c>
      <c r="B5" s="22"/>
      <c r="C5" s="19"/>
      <c r="D5" s="19"/>
      <c r="E5" s="19"/>
      <c r="F5" s="19"/>
      <c r="G5" s="101" t="s">
        <v>26</v>
      </c>
      <c r="H5" s="102"/>
      <c r="I5" s="102"/>
      <c r="J5" s="103"/>
      <c r="K5" s="19"/>
    </row>
    <row r="6" spans="1:11" x14ac:dyDescent="0.4">
      <c r="B6" s="15"/>
      <c r="C6" s="16"/>
      <c r="G6" s="110"/>
      <c r="H6" s="111"/>
      <c r="I6" s="111"/>
      <c r="J6" s="112"/>
    </row>
    <row r="7" spans="1:11" x14ac:dyDescent="0.4">
      <c r="A7" s="17"/>
      <c r="B7" s="17"/>
      <c r="C7" s="16"/>
    </row>
    <row r="8" spans="1:11" ht="17" thickBot="1" x14ac:dyDescent="0.45">
      <c r="B8" s="17"/>
      <c r="C8" s="16"/>
      <c r="H8" s="19"/>
    </row>
    <row r="9" spans="1:11" ht="29.5" thickBot="1" x14ac:dyDescent="0.45">
      <c r="A9" s="56"/>
      <c r="B9" s="57" t="s">
        <v>27</v>
      </c>
      <c r="C9" s="60" t="s">
        <v>28</v>
      </c>
      <c r="D9" s="68" t="s">
        <v>29</v>
      </c>
      <c r="E9" s="68" t="s">
        <v>30</v>
      </c>
      <c r="F9" s="58" t="s">
        <v>31</v>
      </c>
      <c r="G9" s="55" t="s">
        <v>32</v>
      </c>
      <c r="H9" s="54" t="s">
        <v>33</v>
      </c>
    </row>
    <row r="10" spans="1:11" ht="15.75" customHeight="1" thickBot="1" x14ac:dyDescent="0.45">
      <c r="A10" s="43" t="s">
        <v>34</v>
      </c>
      <c r="B10" s="59" t="s">
        <v>35</v>
      </c>
      <c r="C10" s="66" t="s">
        <v>36</v>
      </c>
      <c r="D10" s="113">
        <v>0</v>
      </c>
      <c r="E10" s="52">
        <v>4</v>
      </c>
      <c r="F10" s="62">
        <f>D10*E10</f>
        <v>0</v>
      </c>
      <c r="G10" s="92">
        <f>F10+F11</f>
        <v>0</v>
      </c>
      <c r="H10" s="64">
        <f>SUM(F10)*G10</f>
        <v>0</v>
      </c>
      <c r="I10" s="53"/>
    </row>
    <row r="11" spans="1:11" ht="15.5" thickBot="1" x14ac:dyDescent="0.45">
      <c r="A11" s="47"/>
      <c r="B11" s="61"/>
      <c r="C11" s="67" t="s">
        <v>37</v>
      </c>
      <c r="D11" s="73">
        <f>'filters en V-snaren'!E38</f>
        <v>0</v>
      </c>
      <c r="E11" s="52">
        <v>4</v>
      </c>
      <c r="F11" s="63">
        <f>D11*E11</f>
        <v>0</v>
      </c>
      <c r="G11" s="93"/>
      <c r="H11" s="65">
        <f>SUM(F11)*G11</f>
        <v>0</v>
      </c>
      <c r="I11" s="53"/>
    </row>
    <row r="12" spans="1:11" ht="19.5" customHeight="1" thickBot="1" x14ac:dyDescent="0.45"/>
    <row r="13" spans="1:11" ht="62.25" customHeight="1" thickBot="1" x14ac:dyDescent="0.45">
      <c r="A13" s="70"/>
      <c r="B13" s="58" t="s">
        <v>27</v>
      </c>
      <c r="C13" s="58" t="s">
        <v>38</v>
      </c>
      <c r="D13" s="68" t="s">
        <v>39</v>
      </c>
      <c r="E13" s="68" t="s">
        <v>40</v>
      </c>
      <c r="F13" s="69" t="s">
        <v>41</v>
      </c>
      <c r="G13" s="68" t="s">
        <v>32</v>
      </c>
    </row>
    <row r="14" spans="1:11" ht="15.5" thickBot="1" x14ac:dyDescent="0.45">
      <c r="A14" s="43" t="s">
        <v>42</v>
      </c>
      <c r="B14" s="55" t="s">
        <v>43</v>
      </c>
      <c r="C14" s="52" t="s">
        <v>44</v>
      </c>
      <c r="D14" s="113">
        <v>0</v>
      </c>
      <c r="E14" s="52">
        <v>80</v>
      </c>
      <c r="F14" s="73">
        <f>D14*E14</f>
        <v>0</v>
      </c>
      <c r="G14" s="104">
        <f>SUM(F14:F25)</f>
        <v>0</v>
      </c>
      <c r="H14" s="50">
        <f t="shared" ref="H14:H25" si="0">SUM(F14)*G14</f>
        <v>0</v>
      </c>
    </row>
    <row r="15" spans="1:11" ht="15.5" thickBot="1" x14ac:dyDescent="0.45">
      <c r="A15" s="44"/>
      <c r="B15" s="46"/>
      <c r="C15" s="52" t="s">
        <v>45</v>
      </c>
      <c r="D15" s="113"/>
      <c r="E15" s="52">
        <v>20</v>
      </c>
      <c r="F15" s="73">
        <f t="shared" ref="F15:F25" si="1">D15*E15</f>
        <v>0</v>
      </c>
      <c r="G15" s="105"/>
      <c r="H15" s="51">
        <f t="shared" si="0"/>
        <v>0</v>
      </c>
    </row>
    <row r="16" spans="1:11" ht="15.5" thickBot="1" x14ac:dyDescent="0.45">
      <c r="A16" s="44"/>
      <c r="B16" s="46"/>
      <c r="C16" s="52" t="s">
        <v>46</v>
      </c>
      <c r="D16" s="113"/>
      <c r="E16" s="52">
        <v>40</v>
      </c>
      <c r="F16" s="73">
        <f t="shared" si="1"/>
        <v>0</v>
      </c>
      <c r="G16" s="105"/>
      <c r="H16" s="51">
        <f t="shared" si="0"/>
        <v>0</v>
      </c>
    </row>
    <row r="17" spans="1:10" ht="15.5" thickBot="1" x14ac:dyDescent="0.45">
      <c r="A17" s="44"/>
      <c r="B17" s="46"/>
      <c r="C17" s="52" t="s">
        <v>47</v>
      </c>
      <c r="D17" s="113"/>
      <c r="E17" s="52">
        <v>40</v>
      </c>
      <c r="F17" s="73">
        <f t="shared" si="1"/>
        <v>0</v>
      </c>
      <c r="G17" s="105"/>
      <c r="H17" s="51">
        <f t="shared" si="0"/>
        <v>0</v>
      </c>
    </row>
    <row r="18" spans="1:10" ht="15.5" thickBot="1" x14ac:dyDescent="0.45">
      <c r="A18" s="44"/>
      <c r="B18" s="46"/>
      <c r="C18" s="52" t="s">
        <v>48</v>
      </c>
      <c r="D18" s="113"/>
      <c r="E18" s="52">
        <v>40</v>
      </c>
      <c r="F18" s="73">
        <f t="shared" si="1"/>
        <v>0</v>
      </c>
      <c r="G18" s="105"/>
      <c r="H18" s="51">
        <f t="shared" si="0"/>
        <v>0</v>
      </c>
    </row>
    <row r="19" spans="1:10" ht="15.5" thickBot="1" x14ac:dyDescent="0.45">
      <c r="A19" s="44"/>
      <c r="B19" s="46"/>
      <c r="C19" s="52" t="s">
        <v>49</v>
      </c>
      <c r="D19" s="113"/>
      <c r="E19" s="52">
        <v>8</v>
      </c>
      <c r="F19" s="73">
        <f t="shared" si="1"/>
        <v>0</v>
      </c>
      <c r="G19" s="105"/>
      <c r="H19" s="51">
        <f t="shared" si="0"/>
        <v>0</v>
      </c>
    </row>
    <row r="20" spans="1:10" ht="15.5" thickBot="1" x14ac:dyDescent="0.45">
      <c r="A20" s="44"/>
      <c r="B20" s="46"/>
      <c r="C20" s="52" t="s">
        <v>50</v>
      </c>
      <c r="D20" s="113"/>
      <c r="E20" s="52">
        <v>100</v>
      </c>
      <c r="F20" s="73">
        <f t="shared" si="1"/>
        <v>0</v>
      </c>
      <c r="G20" s="105"/>
      <c r="H20" s="51">
        <f t="shared" si="0"/>
        <v>0</v>
      </c>
    </row>
    <row r="21" spans="1:10" ht="15.5" thickBot="1" x14ac:dyDescent="0.45">
      <c r="A21" s="44"/>
      <c r="B21" s="46"/>
      <c r="C21" s="52" t="s">
        <v>51</v>
      </c>
      <c r="D21" s="113"/>
      <c r="E21" s="52">
        <v>35</v>
      </c>
      <c r="F21" s="73">
        <f t="shared" si="1"/>
        <v>0</v>
      </c>
      <c r="G21" s="105"/>
      <c r="H21" s="51">
        <f t="shared" si="0"/>
        <v>0</v>
      </c>
    </row>
    <row r="22" spans="1:10" ht="15.5" thickBot="1" x14ac:dyDescent="0.45">
      <c r="A22" s="44"/>
      <c r="B22" s="46"/>
      <c r="C22" s="52" t="s">
        <v>52</v>
      </c>
      <c r="D22" s="113"/>
      <c r="E22" s="52">
        <v>20</v>
      </c>
      <c r="F22" s="73">
        <f t="shared" si="1"/>
        <v>0</v>
      </c>
      <c r="G22" s="105"/>
      <c r="H22" s="51">
        <f t="shared" si="0"/>
        <v>0</v>
      </c>
    </row>
    <row r="23" spans="1:10" ht="15.5" thickBot="1" x14ac:dyDescent="0.45">
      <c r="A23" s="44"/>
      <c r="B23" s="46"/>
      <c r="C23" s="52" t="s">
        <v>53</v>
      </c>
      <c r="D23" s="113"/>
      <c r="E23" s="52">
        <v>5</v>
      </c>
      <c r="F23" s="73">
        <f t="shared" si="1"/>
        <v>0</v>
      </c>
      <c r="G23" s="105"/>
      <c r="H23" s="51"/>
    </row>
    <row r="24" spans="1:10" ht="15.5" thickBot="1" x14ac:dyDescent="0.45">
      <c r="A24" s="44"/>
      <c r="B24" s="46"/>
      <c r="C24" s="52" t="s">
        <v>54</v>
      </c>
      <c r="D24" s="113"/>
      <c r="E24" s="52">
        <v>20</v>
      </c>
      <c r="F24" s="73">
        <f t="shared" si="1"/>
        <v>0</v>
      </c>
      <c r="G24" s="105"/>
      <c r="H24" s="51">
        <f t="shared" si="0"/>
        <v>0</v>
      </c>
    </row>
    <row r="25" spans="1:10" ht="15.5" thickBot="1" x14ac:dyDescent="0.45">
      <c r="A25" s="47"/>
      <c r="B25" s="48"/>
      <c r="C25" s="52" t="s">
        <v>55</v>
      </c>
      <c r="D25" s="113"/>
      <c r="E25" s="52">
        <v>4</v>
      </c>
      <c r="F25" s="73">
        <f t="shared" si="1"/>
        <v>0</v>
      </c>
      <c r="G25" s="106"/>
      <c r="H25" s="51">
        <f t="shared" si="0"/>
        <v>0</v>
      </c>
    </row>
    <row r="26" spans="1:10" ht="15.5" thickBot="1" x14ac:dyDescent="0.45">
      <c r="G26" s="76"/>
      <c r="H26" s="75"/>
    </row>
    <row r="27" spans="1:10" ht="15.5" thickBot="1" x14ac:dyDescent="0.45">
      <c r="A27" s="70"/>
      <c r="B27" s="52"/>
      <c r="C27" s="58" t="s">
        <v>28</v>
      </c>
      <c r="D27" s="107" t="s">
        <v>56</v>
      </c>
      <c r="E27" s="108"/>
      <c r="F27" s="109"/>
      <c r="G27" s="58" t="s">
        <v>57</v>
      </c>
    </row>
    <row r="28" spans="1:10" x14ac:dyDescent="0.4">
      <c r="A28" s="43" t="s">
        <v>58</v>
      </c>
      <c r="B28" s="55" t="s">
        <v>59</v>
      </c>
      <c r="C28" s="52" t="s">
        <v>60</v>
      </c>
      <c r="D28" s="114"/>
      <c r="E28" s="115"/>
      <c r="F28" s="116"/>
      <c r="G28" s="104">
        <f>SUM(D28:F38)</f>
        <v>0</v>
      </c>
      <c r="H28" s="42"/>
      <c r="I28" s="53"/>
      <c r="J28" s="91"/>
    </row>
    <row r="29" spans="1:10" ht="15.5" thickBot="1" x14ac:dyDescent="0.45">
      <c r="A29" s="44"/>
      <c r="B29" s="74"/>
      <c r="C29" s="52" t="s">
        <v>61</v>
      </c>
      <c r="D29" s="114"/>
      <c r="E29" s="115"/>
      <c r="F29" s="116"/>
      <c r="G29" s="105"/>
      <c r="H29" s="13"/>
      <c r="I29" s="53"/>
    </row>
    <row r="30" spans="1:10" ht="15.5" thickBot="1" x14ac:dyDescent="0.45">
      <c r="A30" s="44"/>
      <c r="B30" s="45"/>
      <c r="C30" s="52" t="s">
        <v>62</v>
      </c>
      <c r="D30" s="114"/>
      <c r="E30" s="115"/>
      <c r="F30" s="116"/>
      <c r="G30" s="105"/>
      <c r="H30" s="13"/>
      <c r="I30" s="53"/>
    </row>
    <row r="31" spans="1:10" ht="15.5" thickBot="1" x14ac:dyDescent="0.45">
      <c r="A31" s="44"/>
      <c r="B31" s="45"/>
      <c r="C31" s="52" t="s">
        <v>63</v>
      </c>
      <c r="D31" s="117"/>
      <c r="E31" s="118"/>
      <c r="F31" s="119"/>
      <c r="G31" s="105"/>
      <c r="H31" s="13"/>
      <c r="I31" s="53"/>
    </row>
    <row r="32" spans="1:10" ht="15.5" thickBot="1" x14ac:dyDescent="0.45">
      <c r="A32" s="44"/>
      <c r="B32" s="45"/>
      <c r="C32" s="52" t="s">
        <v>64</v>
      </c>
      <c r="D32" s="114"/>
      <c r="E32" s="115"/>
      <c r="F32" s="116"/>
      <c r="G32" s="105"/>
      <c r="H32" s="13"/>
      <c r="I32" s="53"/>
    </row>
    <row r="33" spans="1:9" ht="15.5" thickBot="1" x14ac:dyDescent="0.45">
      <c r="A33" s="44"/>
      <c r="B33" s="45"/>
      <c r="C33" s="52" t="s">
        <v>65</v>
      </c>
      <c r="D33" s="114"/>
      <c r="E33" s="115"/>
      <c r="F33" s="116"/>
      <c r="G33" s="105"/>
      <c r="H33" s="13"/>
      <c r="I33" s="53"/>
    </row>
    <row r="34" spans="1:9" ht="15.5" thickBot="1" x14ac:dyDescent="0.45">
      <c r="A34" s="44"/>
      <c r="B34" s="45"/>
      <c r="C34" s="52" t="s">
        <v>66</v>
      </c>
      <c r="D34" s="114"/>
      <c r="E34" s="115"/>
      <c r="F34" s="116"/>
      <c r="G34" s="105"/>
      <c r="H34" s="13"/>
      <c r="I34" s="53"/>
    </row>
    <row r="35" spans="1:9" ht="15.5" thickBot="1" x14ac:dyDescent="0.45">
      <c r="A35" s="44"/>
      <c r="B35" s="45"/>
      <c r="C35" s="52" t="s">
        <v>67</v>
      </c>
      <c r="D35" s="117"/>
      <c r="E35" s="118"/>
      <c r="F35" s="119"/>
      <c r="G35" s="105"/>
      <c r="H35" s="13"/>
      <c r="I35" s="53"/>
    </row>
    <row r="36" spans="1:9" ht="15.5" thickBot="1" x14ac:dyDescent="0.45">
      <c r="A36" s="44"/>
      <c r="B36" s="46"/>
      <c r="C36" s="52" t="s">
        <v>68</v>
      </c>
      <c r="D36" s="114"/>
      <c r="E36" s="115"/>
      <c r="F36" s="116"/>
      <c r="G36" s="105"/>
      <c r="H36" s="13"/>
      <c r="I36" s="53"/>
    </row>
    <row r="37" spans="1:9" ht="15.5" thickBot="1" x14ac:dyDescent="0.45">
      <c r="A37" s="44"/>
      <c r="B37" s="46"/>
      <c r="C37" s="52" t="s">
        <v>69</v>
      </c>
      <c r="D37" s="117"/>
      <c r="E37" s="118"/>
      <c r="F37" s="119"/>
      <c r="G37" s="105"/>
      <c r="H37" s="14"/>
      <c r="I37" s="53"/>
    </row>
    <row r="38" spans="1:9" ht="15.5" thickBot="1" x14ac:dyDescent="0.45">
      <c r="A38" s="47"/>
      <c r="B38" s="48"/>
      <c r="C38" s="52" t="s">
        <v>70</v>
      </c>
      <c r="D38" s="114"/>
      <c r="E38" s="115"/>
      <c r="F38" s="116"/>
      <c r="G38" s="106"/>
      <c r="H38" s="14"/>
      <c r="I38" s="53"/>
    </row>
    <row r="39" spans="1:9" ht="15.5" thickBot="1" x14ac:dyDescent="0.45"/>
    <row r="40" spans="1:9" ht="15.5" thickBot="1" x14ac:dyDescent="0.45">
      <c r="C40" s="3" t="s">
        <v>71</v>
      </c>
      <c r="D40" s="4"/>
      <c r="E40" s="4"/>
      <c r="F40" s="4"/>
      <c r="G40" s="89">
        <f>G10+G14+G28</f>
        <v>0</v>
      </c>
      <c r="H40" s="49" t="e">
        <f>SUM(#REF!)+#REF!+#REF!</f>
        <v>#REF!</v>
      </c>
    </row>
    <row r="41" spans="1:9" ht="15.5" thickBot="1" x14ac:dyDescent="0.45"/>
    <row r="42" spans="1:9" x14ac:dyDescent="0.4">
      <c r="B42" s="82" t="s">
        <v>72</v>
      </c>
      <c r="C42" s="83"/>
    </row>
    <row r="43" spans="1:9" ht="29" x14ac:dyDescent="0.4">
      <c r="B43" s="84" t="s">
        <v>73</v>
      </c>
      <c r="C43" s="85"/>
    </row>
    <row r="44" spans="1:9" ht="60" customHeight="1" x14ac:dyDescent="0.4">
      <c r="B44" s="86" t="s">
        <v>74</v>
      </c>
      <c r="C44" s="85"/>
    </row>
    <row r="45" spans="1:9" ht="15.5" thickBot="1" x14ac:dyDescent="0.45">
      <c r="B45" s="87" t="s">
        <v>75</v>
      </c>
      <c r="C45" s="88"/>
    </row>
  </sheetData>
  <sheetProtection algorithmName="SHA-512" hashValue="pcc+HVyE0Hw6Uo2tu5Z5kgJel9yX/OwxlJSHOVZjsf95wwLlpCBMcWMh+Qtkb1Zyqfmf8kEDJcUSk4Cz/MJsgw==" saltValue="TqKCgQxT9rWTDfNeFCKRIg==" spinCount="100000" sheet="1" objects="1" scenarios="1"/>
  <mergeCells count="17">
    <mergeCell ref="D38:F38"/>
    <mergeCell ref="G14:G25"/>
    <mergeCell ref="D28:F28"/>
    <mergeCell ref="D29:F29"/>
    <mergeCell ref="D30:F30"/>
    <mergeCell ref="D27:F27"/>
    <mergeCell ref="G28:G38"/>
    <mergeCell ref="D32:F32"/>
    <mergeCell ref="D33:F33"/>
    <mergeCell ref="D34:F34"/>
    <mergeCell ref="D36:F36"/>
    <mergeCell ref="G10:G11"/>
    <mergeCell ref="G2:H2"/>
    <mergeCell ref="G3:J3"/>
    <mergeCell ref="G4:J4"/>
    <mergeCell ref="G5:J5"/>
    <mergeCell ref="G6:J6"/>
  </mergeCells>
  <pageMargins left="0.7" right="0.7" top="0.75" bottom="0.75" header="0.3" footer="0.3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A9F7A-978E-466D-8615-1E7CB9A78DE9}">
  <dimension ref="A1:F38"/>
  <sheetViews>
    <sheetView zoomScale="80" zoomScaleNormal="80" workbookViewId="0">
      <selection activeCell="K3" sqref="K3"/>
    </sheetView>
  </sheetViews>
  <sheetFormatPr defaultRowHeight="14.5" x14ac:dyDescent="0.35"/>
  <cols>
    <col min="1" max="1" width="40.81640625" customWidth="1"/>
    <col min="2" max="2" width="16.26953125" customWidth="1"/>
    <col min="3" max="3" width="14" customWidth="1"/>
    <col min="4" max="4" width="29.1796875" customWidth="1"/>
    <col min="5" max="5" width="15.81640625" customWidth="1"/>
  </cols>
  <sheetData>
    <row r="1" spans="1:6" ht="35.15" customHeight="1" thickBot="1" x14ac:dyDescent="0.5">
      <c r="A1" s="18" t="s">
        <v>118</v>
      </c>
      <c r="F1" s="90" t="s">
        <v>76</v>
      </c>
    </row>
    <row r="2" spans="1:6" ht="43.5" x14ac:dyDescent="0.4">
      <c r="A2" s="77" t="s">
        <v>77</v>
      </c>
      <c r="B2" s="78" t="s">
        <v>78</v>
      </c>
      <c r="C2" s="79" t="s">
        <v>79</v>
      </c>
      <c r="D2" s="80" t="s">
        <v>80</v>
      </c>
      <c r="E2" s="81" t="s">
        <v>81</v>
      </c>
    </row>
    <row r="3" spans="1:6" ht="15" x14ac:dyDescent="0.4">
      <c r="A3" s="6" t="s">
        <v>82</v>
      </c>
      <c r="B3" s="9" t="s">
        <v>83</v>
      </c>
      <c r="C3" s="120">
        <v>0</v>
      </c>
      <c r="D3" s="11">
        <v>1</v>
      </c>
      <c r="E3" s="71">
        <f>SUM(C3)*D3</f>
        <v>0</v>
      </c>
    </row>
    <row r="4" spans="1:6" ht="15" x14ac:dyDescent="0.4">
      <c r="A4" s="6" t="s">
        <v>84</v>
      </c>
      <c r="B4" s="9" t="s">
        <v>83</v>
      </c>
      <c r="C4" s="120">
        <v>0</v>
      </c>
      <c r="D4" s="11">
        <v>1</v>
      </c>
      <c r="E4" s="71">
        <f t="shared" ref="E4:E37" si="0">SUM(C4)*D4</f>
        <v>0</v>
      </c>
    </row>
    <row r="5" spans="1:6" ht="15" x14ac:dyDescent="0.4">
      <c r="A5" s="6" t="s">
        <v>85</v>
      </c>
      <c r="B5" s="9" t="s">
        <v>83</v>
      </c>
      <c r="C5" s="120">
        <v>0</v>
      </c>
      <c r="D5" s="11">
        <v>3</v>
      </c>
      <c r="E5" s="71">
        <f t="shared" si="0"/>
        <v>0</v>
      </c>
    </row>
    <row r="6" spans="1:6" ht="15" x14ac:dyDescent="0.4">
      <c r="A6" s="6" t="s">
        <v>86</v>
      </c>
      <c r="B6" s="9" t="s">
        <v>83</v>
      </c>
      <c r="C6" s="120">
        <v>0</v>
      </c>
      <c r="D6" s="11">
        <v>3</v>
      </c>
      <c r="E6" s="71">
        <f t="shared" si="0"/>
        <v>0</v>
      </c>
    </row>
    <row r="7" spans="1:6" ht="15" x14ac:dyDescent="0.4">
      <c r="A7" s="6" t="s">
        <v>87</v>
      </c>
      <c r="B7" s="9" t="s">
        <v>83</v>
      </c>
      <c r="C7" s="120">
        <v>0</v>
      </c>
      <c r="D7" s="11">
        <v>3</v>
      </c>
      <c r="E7" s="71">
        <f t="shared" si="0"/>
        <v>0</v>
      </c>
    </row>
    <row r="8" spans="1:6" ht="15" x14ac:dyDescent="0.4">
      <c r="A8" s="6" t="s">
        <v>87</v>
      </c>
      <c r="B8" s="9" t="s">
        <v>83</v>
      </c>
      <c r="C8" s="120">
        <v>0</v>
      </c>
      <c r="D8" s="11">
        <v>2</v>
      </c>
      <c r="E8" s="71">
        <f t="shared" si="0"/>
        <v>0</v>
      </c>
    </row>
    <row r="9" spans="1:6" ht="15" x14ac:dyDescent="0.4">
      <c r="A9" s="6" t="s">
        <v>88</v>
      </c>
      <c r="B9" s="9" t="s">
        <v>89</v>
      </c>
      <c r="C9" s="120">
        <v>0</v>
      </c>
      <c r="D9" s="11">
        <v>2</v>
      </c>
      <c r="E9" s="71">
        <f t="shared" si="0"/>
        <v>0</v>
      </c>
    </row>
    <row r="10" spans="1:6" ht="15" x14ac:dyDescent="0.4">
      <c r="A10" s="6" t="s">
        <v>88</v>
      </c>
      <c r="B10" s="9" t="s">
        <v>90</v>
      </c>
      <c r="C10" s="120">
        <v>0</v>
      </c>
      <c r="D10" s="11">
        <v>2</v>
      </c>
      <c r="E10" s="71">
        <f t="shared" si="0"/>
        <v>0</v>
      </c>
    </row>
    <row r="11" spans="1:6" ht="15" x14ac:dyDescent="0.4">
      <c r="A11" s="6" t="s">
        <v>88</v>
      </c>
      <c r="B11" s="9" t="s">
        <v>91</v>
      </c>
      <c r="C11" s="120">
        <v>0</v>
      </c>
      <c r="D11" s="11">
        <v>9</v>
      </c>
      <c r="E11" s="71">
        <f t="shared" si="0"/>
        <v>0</v>
      </c>
    </row>
    <row r="12" spans="1:6" ht="15" x14ac:dyDescent="0.4">
      <c r="A12" s="6" t="s">
        <v>88</v>
      </c>
      <c r="B12" s="9" t="s">
        <v>92</v>
      </c>
      <c r="C12" s="120">
        <v>0</v>
      </c>
      <c r="D12" s="11">
        <v>1</v>
      </c>
      <c r="E12" s="71">
        <f t="shared" si="0"/>
        <v>0</v>
      </c>
    </row>
    <row r="13" spans="1:6" ht="15" x14ac:dyDescent="0.4">
      <c r="A13" s="6" t="s">
        <v>88</v>
      </c>
      <c r="B13" s="9" t="s">
        <v>93</v>
      </c>
      <c r="C13" s="120">
        <v>0</v>
      </c>
      <c r="D13" s="11">
        <v>11</v>
      </c>
      <c r="E13" s="71">
        <f t="shared" si="0"/>
        <v>0</v>
      </c>
    </row>
    <row r="14" spans="1:6" ht="15" x14ac:dyDescent="0.4">
      <c r="A14" s="6" t="s">
        <v>88</v>
      </c>
      <c r="B14" s="9" t="s">
        <v>94</v>
      </c>
      <c r="C14" s="120">
        <v>0</v>
      </c>
      <c r="D14" s="11">
        <v>29</v>
      </c>
      <c r="E14" s="71">
        <f t="shared" si="0"/>
        <v>0</v>
      </c>
    </row>
    <row r="15" spans="1:6" ht="15" x14ac:dyDescent="0.4">
      <c r="A15" s="6" t="s">
        <v>88</v>
      </c>
      <c r="B15" s="9" t="s">
        <v>95</v>
      </c>
      <c r="C15" s="120">
        <v>0</v>
      </c>
      <c r="D15" s="11">
        <v>2</v>
      </c>
      <c r="E15" s="71">
        <f t="shared" si="0"/>
        <v>0</v>
      </c>
    </row>
    <row r="16" spans="1:6" ht="15" x14ac:dyDescent="0.4">
      <c r="A16" s="6" t="s">
        <v>96</v>
      </c>
      <c r="B16" s="9" t="s">
        <v>97</v>
      </c>
      <c r="C16" s="120">
        <v>0</v>
      </c>
      <c r="D16" s="11">
        <v>1</v>
      </c>
      <c r="E16" s="71">
        <f t="shared" si="0"/>
        <v>0</v>
      </c>
    </row>
    <row r="17" spans="1:5" ht="15" x14ac:dyDescent="0.4">
      <c r="A17" s="6" t="s">
        <v>98</v>
      </c>
      <c r="B17" s="9" t="s">
        <v>99</v>
      </c>
      <c r="C17" s="120">
        <v>0</v>
      </c>
      <c r="D17" s="11">
        <v>1</v>
      </c>
      <c r="E17" s="71">
        <f t="shared" si="0"/>
        <v>0</v>
      </c>
    </row>
    <row r="18" spans="1:5" ht="15" x14ac:dyDescent="0.4">
      <c r="A18" s="6" t="s">
        <v>98</v>
      </c>
      <c r="B18" s="9" t="s">
        <v>97</v>
      </c>
      <c r="C18" s="120">
        <v>0</v>
      </c>
      <c r="D18" s="11">
        <v>1</v>
      </c>
      <c r="E18" s="71">
        <f t="shared" si="0"/>
        <v>0</v>
      </c>
    </row>
    <row r="19" spans="1:5" ht="15" x14ac:dyDescent="0.4">
      <c r="A19" s="6" t="s">
        <v>96</v>
      </c>
      <c r="B19" s="9" t="s">
        <v>99</v>
      </c>
      <c r="C19" s="120">
        <v>0</v>
      </c>
      <c r="D19" s="11">
        <v>2</v>
      </c>
      <c r="E19" s="71">
        <f t="shared" si="0"/>
        <v>0</v>
      </c>
    </row>
    <row r="20" spans="1:5" ht="15" x14ac:dyDescent="0.4">
      <c r="A20" s="6" t="s">
        <v>98</v>
      </c>
      <c r="B20" s="9" t="s">
        <v>100</v>
      </c>
      <c r="C20" s="120">
        <v>0</v>
      </c>
      <c r="D20" s="11">
        <v>2</v>
      </c>
      <c r="E20" s="71">
        <f t="shared" si="0"/>
        <v>0</v>
      </c>
    </row>
    <row r="21" spans="1:5" ht="15" x14ac:dyDescent="0.4">
      <c r="A21" s="6" t="s">
        <v>96</v>
      </c>
      <c r="B21" s="9" t="s">
        <v>101</v>
      </c>
      <c r="C21" s="120">
        <v>0</v>
      </c>
      <c r="D21" s="11">
        <v>3</v>
      </c>
      <c r="E21" s="71">
        <f t="shared" si="0"/>
        <v>0</v>
      </c>
    </row>
    <row r="22" spans="1:5" ht="15" x14ac:dyDescent="0.4">
      <c r="A22" s="6" t="s">
        <v>96</v>
      </c>
      <c r="B22" s="9" t="s">
        <v>100</v>
      </c>
      <c r="C22" s="120">
        <v>0</v>
      </c>
      <c r="D22" s="11">
        <v>10</v>
      </c>
      <c r="E22" s="71">
        <f t="shared" si="0"/>
        <v>0</v>
      </c>
    </row>
    <row r="23" spans="1:5" ht="15" x14ac:dyDescent="0.4">
      <c r="A23" s="6" t="s">
        <v>98</v>
      </c>
      <c r="B23" s="9" t="s">
        <v>102</v>
      </c>
      <c r="C23" s="120">
        <v>0</v>
      </c>
      <c r="D23" s="11">
        <v>11</v>
      </c>
      <c r="E23" s="71">
        <f t="shared" si="0"/>
        <v>0</v>
      </c>
    </row>
    <row r="24" spans="1:5" ht="15" x14ac:dyDescent="0.4">
      <c r="A24" s="6" t="s">
        <v>96</v>
      </c>
      <c r="B24" s="9" t="s">
        <v>100</v>
      </c>
      <c r="C24" s="120">
        <v>0</v>
      </c>
      <c r="D24" s="11">
        <v>2</v>
      </c>
      <c r="E24" s="71">
        <f t="shared" si="0"/>
        <v>0</v>
      </c>
    </row>
    <row r="25" spans="1:5" ht="15" x14ac:dyDescent="0.4">
      <c r="A25" s="6" t="s">
        <v>103</v>
      </c>
      <c r="B25" s="9" t="s">
        <v>104</v>
      </c>
      <c r="C25" s="120">
        <v>0</v>
      </c>
      <c r="D25" s="11">
        <v>3</v>
      </c>
      <c r="E25" s="71">
        <f t="shared" si="0"/>
        <v>0</v>
      </c>
    </row>
    <row r="26" spans="1:5" ht="15" x14ac:dyDescent="0.4">
      <c r="A26" s="6" t="s">
        <v>98</v>
      </c>
      <c r="B26" s="9" t="s">
        <v>94</v>
      </c>
      <c r="C26" s="120">
        <v>0</v>
      </c>
      <c r="D26" s="11">
        <v>6</v>
      </c>
      <c r="E26" s="71">
        <f t="shared" si="0"/>
        <v>0</v>
      </c>
    </row>
    <row r="27" spans="1:5" ht="15" x14ac:dyDescent="0.4">
      <c r="A27" s="6" t="s">
        <v>96</v>
      </c>
      <c r="B27" s="9" t="s">
        <v>105</v>
      </c>
      <c r="C27" s="120">
        <v>0</v>
      </c>
      <c r="D27" s="11">
        <v>1</v>
      </c>
      <c r="E27" s="71">
        <f t="shared" si="0"/>
        <v>0</v>
      </c>
    </row>
    <row r="28" spans="1:5" ht="15" x14ac:dyDescent="0.4">
      <c r="A28" s="6" t="s">
        <v>96</v>
      </c>
      <c r="B28" s="9" t="s">
        <v>102</v>
      </c>
      <c r="C28" s="120">
        <v>0</v>
      </c>
      <c r="D28" s="11">
        <v>1</v>
      </c>
      <c r="E28" s="71">
        <f t="shared" si="0"/>
        <v>0</v>
      </c>
    </row>
    <row r="29" spans="1:5" ht="15" x14ac:dyDescent="0.4">
      <c r="A29" s="6" t="s">
        <v>96</v>
      </c>
      <c r="B29" s="9" t="s">
        <v>94</v>
      </c>
      <c r="C29" s="120">
        <v>0</v>
      </c>
      <c r="D29" s="11">
        <v>36</v>
      </c>
      <c r="E29" s="71">
        <f t="shared" si="0"/>
        <v>0</v>
      </c>
    </row>
    <row r="30" spans="1:5" ht="15" x14ac:dyDescent="0.4">
      <c r="A30" s="6" t="s">
        <v>96</v>
      </c>
      <c r="B30" s="9" t="s">
        <v>102</v>
      </c>
      <c r="C30" s="120">
        <v>0</v>
      </c>
      <c r="D30" s="11">
        <v>4</v>
      </c>
      <c r="E30" s="71">
        <f t="shared" si="0"/>
        <v>0</v>
      </c>
    </row>
    <row r="31" spans="1:5" ht="15" x14ac:dyDescent="0.4">
      <c r="A31" s="6" t="s">
        <v>96</v>
      </c>
      <c r="B31" s="9" t="s">
        <v>104</v>
      </c>
      <c r="C31" s="120">
        <v>0</v>
      </c>
      <c r="D31" s="11">
        <v>1</v>
      </c>
      <c r="E31" s="71">
        <f t="shared" si="0"/>
        <v>0</v>
      </c>
    </row>
    <row r="32" spans="1:5" ht="15" x14ac:dyDescent="0.4">
      <c r="A32" s="6" t="s">
        <v>96</v>
      </c>
      <c r="B32" s="9" t="s">
        <v>93</v>
      </c>
      <c r="C32" s="120">
        <v>0</v>
      </c>
      <c r="D32" s="11">
        <v>16</v>
      </c>
      <c r="E32" s="71">
        <f t="shared" si="0"/>
        <v>0</v>
      </c>
    </row>
    <row r="33" spans="1:5" ht="15" x14ac:dyDescent="0.4">
      <c r="A33" s="6" t="s">
        <v>96</v>
      </c>
      <c r="B33" s="9" t="s">
        <v>94</v>
      </c>
      <c r="C33" s="120">
        <v>0</v>
      </c>
      <c r="D33" s="11">
        <v>8</v>
      </c>
      <c r="E33" s="71">
        <f t="shared" si="0"/>
        <v>0</v>
      </c>
    </row>
    <row r="34" spans="1:5" ht="15" x14ac:dyDescent="0.4">
      <c r="A34" s="6" t="s">
        <v>106</v>
      </c>
      <c r="B34" s="9" t="s">
        <v>107</v>
      </c>
      <c r="C34" s="120">
        <v>0</v>
      </c>
      <c r="D34" s="11">
        <v>2</v>
      </c>
      <c r="E34" s="71">
        <f t="shared" si="0"/>
        <v>0</v>
      </c>
    </row>
    <row r="35" spans="1:5" ht="15" x14ac:dyDescent="0.4">
      <c r="A35" s="6" t="s">
        <v>108</v>
      </c>
      <c r="B35" s="9" t="s">
        <v>107</v>
      </c>
      <c r="C35" s="120">
        <v>0</v>
      </c>
      <c r="D35" s="11">
        <v>2</v>
      </c>
      <c r="E35" s="71">
        <f t="shared" si="0"/>
        <v>0</v>
      </c>
    </row>
    <row r="36" spans="1:5" ht="15" x14ac:dyDescent="0.4">
      <c r="A36" s="6" t="s">
        <v>109</v>
      </c>
      <c r="B36" s="9"/>
      <c r="C36" s="120">
        <v>0</v>
      </c>
      <c r="D36" s="11">
        <v>1</v>
      </c>
      <c r="E36" s="71">
        <f t="shared" si="0"/>
        <v>0</v>
      </c>
    </row>
    <row r="37" spans="1:5" ht="15.5" thickBot="1" x14ac:dyDescent="0.45">
      <c r="A37" s="7" t="s">
        <v>110</v>
      </c>
      <c r="B37" s="10"/>
      <c r="C37" s="120">
        <v>0</v>
      </c>
      <c r="D37" s="12">
        <v>1</v>
      </c>
      <c r="E37" s="72">
        <f t="shared" si="0"/>
        <v>0</v>
      </c>
    </row>
    <row r="38" spans="1:5" ht="15.5" thickBot="1" x14ac:dyDescent="0.45">
      <c r="A38" s="3" t="s">
        <v>111</v>
      </c>
      <c r="B38" s="2"/>
      <c r="C38" s="8"/>
      <c r="D38" s="2">
        <f>SUM(D3:D37)</f>
        <v>184</v>
      </c>
      <c r="E38" s="8">
        <f>SUM(E3:E37)</f>
        <v>0</v>
      </c>
    </row>
  </sheetData>
  <sheetProtection algorithmName="SHA-512" hashValue="sSHdPsemorRX1zjggM+ziTcntgtH7Oi2gys7ybS2KWmpdYiMI7Pd882AG95qr3invnRqryqdWbdBXdyht+aj7Q==" saltValue="h1T3dw+7tPeMNtocYNgisw==" spinCount="100000" sheet="1" objects="1" scenario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2fc0b7-b963-44e6-8c05-38b08b394070" xsi:nil="true"/>
    <lcf76f155ced4ddcb4097134ff3c332f xmlns="8985cb4f-1e53-49e0-aa64-cc05eba41d0d">
      <Terms xmlns="http://schemas.microsoft.com/office/infopath/2007/PartnerControls"/>
    </lcf76f155ced4ddcb4097134ff3c332f>
    <SharedWithUsers xmlns="ee2fc0b7-b963-44e6-8c05-38b08b394070">
      <UserInfo>
        <DisplayName>Vorstenbosch, Lieke</DisplayName>
        <AccountId>9</AccountId>
        <AccountType/>
      </UserInfo>
      <UserInfo>
        <DisplayName>Toussaint, Janneke</DisplayName>
        <AccountId>13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731A51E933E346A56B45AD7704FD7E" ma:contentTypeVersion="14" ma:contentTypeDescription="Create a new document." ma:contentTypeScope="" ma:versionID="263608579623930efcfa82d3afffa184">
  <xsd:schema xmlns:xsd="http://www.w3.org/2001/XMLSchema" xmlns:xs="http://www.w3.org/2001/XMLSchema" xmlns:p="http://schemas.microsoft.com/office/2006/metadata/properties" xmlns:ns2="8985cb4f-1e53-49e0-aa64-cc05eba41d0d" xmlns:ns3="ee2fc0b7-b963-44e6-8c05-38b08b394070" targetNamespace="http://schemas.microsoft.com/office/2006/metadata/properties" ma:root="true" ma:fieldsID="481fbea38b1fcdc8d06a07d8ecfaa2b4" ns2:_="" ns3:_="">
    <xsd:import namespace="8985cb4f-1e53-49e0-aa64-cc05eba41d0d"/>
    <xsd:import namespace="ee2fc0b7-b963-44e6-8c05-38b08b3940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85cb4f-1e53-49e0-aa64-cc05eba41d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365a90ea-d0e7-4aae-8ef9-9f5dd1eb65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fc0b7-b963-44e6-8c05-38b08b39407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b6c5721-3b25-4028-b0ff-61e6ba1a4c65}" ma:internalName="TaxCatchAll" ma:showField="CatchAllData" ma:web="ee2fc0b7-b963-44e6-8c05-38b08b3940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56E14E-9CA4-4893-9895-11C2BB45F842}">
  <ds:schemaRefs>
    <ds:schemaRef ds:uri="http://schemas.microsoft.com/office/2006/metadata/properties"/>
    <ds:schemaRef ds:uri="http://schemas.microsoft.com/office/infopath/2007/PartnerControls"/>
    <ds:schemaRef ds:uri="ee2fc0b7-b963-44e6-8c05-38b08b394070"/>
    <ds:schemaRef ds:uri="8985cb4f-1e53-49e0-aa64-cc05eba41d0d"/>
  </ds:schemaRefs>
</ds:datastoreItem>
</file>

<file path=customXml/itemProps2.xml><?xml version="1.0" encoding="utf-8"?>
<ds:datastoreItem xmlns:ds="http://schemas.openxmlformats.org/officeDocument/2006/customXml" ds:itemID="{61564925-FD8E-4C38-808F-A95C94406B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85cb4f-1e53-49e0-aa64-cc05eba41d0d"/>
    <ds:schemaRef ds:uri="ee2fc0b7-b963-44e6-8c05-38b08b3940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327884A-6CF6-4629-B650-D895459D9E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Toelichting</vt:lpstr>
      <vt:lpstr>Prijzenblad</vt:lpstr>
      <vt:lpstr>filters en V-snaren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"Vorstenbosch, Lieke" &lt;vorstenbosch.l@buas.nl&gt;</dc:creator>
  <cp:keywords/>
  <dc:description/>
  <cp:lastModifiedBy>Vorstenbosch, Lieke</cp:lastModifiedBy>
  <cp:revision/>
  <dcterms:created xsi:type="dcterms:W3CDTF">2022-08-10T20:15:55Z</dcterms:created>
  <dcterms:modified xsi:type="dcterms:W3CDTF">2024-05-17T12:34:02Z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0x010100EB731A51E933E346A56B45AD7704FD7E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