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defaultThemeVersion="166925"/>
  <xr:revisionPtr revIDLastSave="0" documentId="8_{B888831D-964C-4CEF-AFFF-7520DC06E02B}" xr6:coauthVersionLast="47" xr6:coauthVersionMax="47" xr10:uidLastSave="{00000000-0000-0000-0000-000000000000}"/>
  <bookViews>
    <workbookView xWindow="-120" yWindow="-120" windowWidth="29040" windowHeight="15840" tabRatio="806" firstSheet="1" activeTab="1" xr2:uid="{00000000-000D-0000-FFFF-FFFF00000000}"/>
  </bookViews>
  <sheets>
    <sheet name="Toelichting" sheetId="31" state="hidden" r:id="rId1"/>
    <sheet name="Instructie" sheetId="32" r:id="rId2"/>
    <sheet name="1. Algemeen" sheetId="2" r:id="rId3"/>
    <sheet name="2. Functionaliteitseisen" sheetId="14" r:id="rId4"/>
    <sheet name="3. Architectuur en koppelingen" sheetId="7" r:id="rId5"/>
    <sheet name="4. Techniek SAAS-applicatie" sheetId="6" r:id="rId6"/>
    <sheet name="5. Veiligheid en privacy" sheetId="17" r:id="rId7"/>
    <sheet name="6. Beheer en gebruik" sheetId="9" r:id="rId8"/>
    <sheet name="7. Implementatie" sheetId="8" r:id="rId9"/>
    <sheet name="8. Doorontwikkeling" sheetId="30" r:id="rId10"/>
    <sheet name="9. Gegevensmanagement" sheetId="5" r:id="rId11"/>
    <sheet name="10. Demonstratie thema's" sheetId="26" r:id="rId12"/>
    <sheet name="12. USE CASES" sheetId="28" state="hidden" r:id="rId13"/>
  </sheets>
  <definedNames>
    <definedName name="_xlnm._FilterDatabase" localSheetId="2" hidden="1">'1. Algemeen'!$A$2:$AW$2</definedName>
    <definedName name="_xlnm._FilterDatabase" localSheetId="11" hidden="1">'10. Demonstratie thema''s'!$A$2:$D$54</definedName>
    <definedName name="_xlnm._FilterDatabase" localSheetId="3" hidden="1">'2. Functionaliteitseisen'!$A$2:$H$24</definedName>
    <definedName name="_xlnm._FilterDatabase" localSheetId="4" hidden="1">'3. Architectuur en koppelingen'!$A$2:$L$2</definedName>
    <definedName name="_xlnm._FilterDatabase" localSheetId="5" hidden="1">'4. Techniek SAAS-applicatie'!$A$2:$N$2</definedName>
    <definedName name="_xlnm._FilterDatabase" localSheetId="6" hidden="1">'5. Veiligheid en privacy'!$A$2:$K$2</definedName>
    <definedName name="_xlnm._FilterDatabase" localSheetId="7" hidden="1">'6. Beheer en gebruik'!$A$2:$F$29</definedName>
    <definedName name="_xlnm._FilterDatabase" localSheetId="8" hidden="1">'7. Implementatie'!$A$2:$M$2</definedName>
    <definedName name="_Toc143173153" localSheetId="1">Instructie!$B$4</definedName>
    <definedName name="_Toc143173154" localSheetId="1">Instructie!$B$7</definedName>
    <definedName name="_Toc143173157" localSheetId="3">'2. Functionaliteitseisen'!$C$57</definedName>
    <definedName name="_Toc143173161" localSheetId="6">'5. Veiligheid en privacy'!#REF!</definedName>
    <definedName name="_Toc143173162" localSheetId="6">'5. Veiligheid en privacy'!#REF!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84" i="2" l="1"/>
  <c r="J85" i="2"/>
  <c r="E4" i="26"/>
  <c r="E5" i="26"/>
  <c r="E7" i="26"/>
  <c r="E9" i="26"/>
  <c r="E10" i="26"/>
  <c r="E11" i="26"/>
  <c r="E12" i="26"/>
  <c r="E13" i="26"/>
  <c r="E14" i="26"/>
  <c r="E15" i="26"/>
  <c r="E16" i="26"/>
  <c r="E17" i="26"/>
  <c r="E18" i="26"/>
  <c r="E19" i="26"/>
  <c r="E21" i="26"/>
  <c r="E22" i="26"/>
  <c r="E23" i="26"/>
  <c r="E24" i="26"/>
  <c r="E25" i="26"/>
  <c r="E26" i="26"/>
  <c r="E27" i="26"/>
  <c r="E29" i="26"/>
  <c r="E31" i="26"/>
  <c r="E32" i="26"/>
  <c r="E33" i="26"/>
  <c r="E34" i="26"/>
  <c r="E35" i="26"/>
  <c r="E36" i="26"/>
  <c r="E37" i="26"/>
  <c r="E38" i="26"/>
  <c r="E39" i="26"/>
  <c r="E40" i="26"/>
  <c r="E41" i="26"/>
  <c r="E42" i="26"/>
  <c r="E43" i="26"/>
  <c r="E45" i="26"/>
  <c r="E46" i="26"/>
  <c r="E48" i="26"/>
  <c r="E50" i="26"/>
  <c r="E51" i="26"/>
  <c r="E52" i="26"/>
  <c r="E53" i="26"/>
  <c r="E54" i="26"/>
  <c r="E3" i="26"/>
  <c r="L4"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93" i="2"/>
  <c r="L94" i="2"/>
  <c r="L3" i="2"/>
  <c r="H3" i="14"/>
  <c r="H4" i="14"/>
  <c r="H5" i="14"/>
  <c r="H6" i="14"/>
  <c r="H8" i="14"/>
  <c r="H9" i="14"/>
  <c r="H10" i="14"/>
  <c r="H11" i="14"/>
  <c r="H13" i="14"/>
  <c r="H14" i="14"/>
  <c r="H15" i="14"/>
  <c r="H16" i="14"/>
  <c r="H17" i="14"/>
  <c r="H20" i="14"/>
  <c r="H21" i="14"/>
  <c r="H22" i="14"/>
  <c r="H23" i="14"/>
  <c r="H24" i="14"/>
  <c r="H25" i="14"/>
  <c r="H26" i="14"/>
  <c r="H27" i="14"/>
  <c r="H28" i="14"/>
  <c r="H29" i="14"/>
  <c r="H30" i="14"/>
  <c r="H31" i="14"/>
  <c r="H33" i="14"/>
  <c r="H34" i="14"/>
  <c r="H35" i="14"/>
  <c r="H36" i="14"/>
  <c r="H37" i="14"/>
  <c r="H38" i="14"/>
  <c r="H39" i="14"/>
  <c r="H40" i="14"/>
  <c r="H42" i="14"/>
  <c r="H43" i="14"/>
  <c r="H44" i="14"/>
  <c r="H45" i="14"/>
  <c r="H46" i="14"/>
  <c r="H47" i="14"/>
  <c r="H48" i="14"/>
  <c r="H49" i="14"/>
  <c r="H50" i="14"/>
  <c r="H51" i="14"/>
  <c r="H52" i="14"/>
  <c r="H53" i="14"/>
  <c r="H54" i="14"/>
  <c r="H55" i="14"/>
  <c r="H56" i="14"/>
  <c r="H57" i="14"/>
  <c r="H58" i="14"/>
  <c r="H59" i="14"/>
  <c r="L4" i="7"/>
  <c r="L5" i="7"/>
  <c r="L6" i="7"/>
  <c r="L7" i="7"/>
  <c r="L8" i="7"/>
  <c r="L9" i="7"/>
  <c r="L10" i="7"/>
  <c r="L11" i="7"/>
  <c r="L12" i="7"/>
  <c r="L13" i="7"/>
  <c r="L14" i="7"/>
  <c r="L15" i="7"/>
  <c r="L16" i="7"/>
  <c r="L17" i="7"/>
  <c r="L18" i="7"/>
  <c r="L19" i="7"/>
  <c r="L21" i="7"/>
  <c r="L3" i="7"/>
  <c r="J4" i="6"/>
  <c r="J5" i="6"/>
  <c r="J6" i="6"/>
  <c r="J7" i="6"/>
  <c r="J8" i="6"/>
  <c r="J11" i="6"/>
  <c r="J16" i="6"/>
  <c r="J17" i="6"/>
  <c r="J18" i="6"/>
  <c r="J19" i="6"/>
  <c r="J3" i="6"/>
  <c r="K4" i="17"/>
  <c r="K5" i="17"/>
  <c r="K6" i="17"/>
  <c r="K7" i="17"/>
  <c r="K8" i="17"/>
  <c r="K9" i="17"/>
  <c r="K10" i="17"/>
  <c r="K11" i="17"/>
  <c r="K12" i="17"/>
  <c r="K3" i="17"/>
  <c r="K1" i="17" s="1"/>
  <c r="H4" i="9"/>
  <c r="H5" i="9"/>
  <c r="H6" i="9"/>
  <c r="H7" i="9"/>
  <c r="H8" i="9"/>
  <c r="H9" i="9"/>
  <c r="H10" i="9"/>
  <c r="H11" i="9"/>
  <c r="H12" i="9"/>
  <c r="H13" i="9"/>
  <c r="H14" i="9"/>
  <c r="H15" i="9"/>
  <c r="H16" i="9"/>
  <c r="H17" i="9"/>
  <c r="H19" i="9"/>
  <c r="H20" i="9"/>
  <c r="H21" i="9"/>
  <c r="H22" i="9"/>
  <c r="H23" i="9"/>
  <c r="H24" i="9"/>
  <c r="H25" i="9"/>
  <c r="H26" i="9"/>
  <c r="H30" i="9"/>
  <c r="H31" i="9"/>
  <c r="H32" i="9"/>
  <c r="H3" i="9"/>
  <c r="M11" i="8"/>
  <c r="M12" i="8"/>
  <c r="M10" i="8"/>
  <c r="M4" i="8"/>
  <c r="M5" i="8"/>
  <c r="M6" i="8"/>
  <c r="M7" i="8"/>
  <c r="M8" i="8"/>
  <c r="M3" i="8"/>
  <c r="H3" i="30"/>
  <c r="H4" i="30"/>
  <c r="G3" i="5"/>
  <c r="G4" i="5"/>
  <c r="J22" i="7"/>
  <c r="J20" i="7"/>
  <c r="F12" i="14"/>
  <c r="F18" i="14"/>
  <c r="F19" i="14"/>
  <c r="F41" i="14"/>
  <c r="J5" i="2"/>
  <c r="K9" i="8"/>
  <c r="K14" i="8" s="1"/>
  <c r="F18" i="9"/>
  <c r="F33" i="9" s="1"/>
  <c r="F32" i="14"/>
  <c r="F7" i="14"/>
  <c r="F54" i="2"/>
  <c r="F56" i="2" s="1"/>
  <c r="F22" i="7"/>
  <c r="F20" i="7"/>
  <c r="D33" i="28"/>
  <c r="H1" i="14" l="1"/>
  <c r="L1" i="2"/>
  <c r="G1" i="5"/>
  <c r="H1" i="30"/>
  <c r="M1" i="8"/>
  <c r="H1" i="9"/>
  <c r="J1" i="6"/>
  <c r="L1" i="7"/>
  <c r="E58" i="26"/>
  <c r="E16" i="32" s="1"/>
  <c r="F16" i="32" s="1"/>
  <c r="E15" i="32"/>
  <c r="F15" i="32" s="1"/>
  <c r="F62" i="14"/>
  <c r="J24" i="7"/>
  <c r="J95" i="2"/>
  <c r="F25" i="7"/>
  <c r="F14" i="32" l="1"/>
  <c r="C29" i="31"/>
</calcChain>
</file>

<file path=xl/sharedStrings.xml><?xml version="1.0" encoding="utf-8"?>
<sst xmlns="http://schemas.openxmlformats.org/spreadsheetml/2006/main" count="1289" uniqueCount="476">
  <si>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</si>
  <si>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</si>
  <si>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</si>
  <si>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</si>
  <si>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</si>
  <si>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</si>
  <si>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</si>
  <si>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</si>
  <si>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</si>
  <si>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</si>
  <si>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</si>
  <si>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</si>
  <si>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</si>
  <si>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</si>
  <si>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</si>
  <si>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</si>
  <si>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</si>
  <si>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</si>
  <si>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Nr.</t>
  </si>
  <si>
    <t>Omschrijving</t>
  </si>
  <si>
    <t>Eis/Wens</t>
  </si>
  <si>
    <t>Akkoord
Ja / Nee</t>
  </si>
  <si>
    <t>Punten bij Wens</t>
  </si>
  <si>
    <t>Motivatie</t>
  </si>
  <si>
    <t>Algemeen</t>
  </si>
  <si>
    <t>Eis</t>
  </si>
  <si>
    <t>In één mee te leveren document; het antwoord is maximaal een A4-tje groot (Word, Arial 10).</t>
  </si>
  <si>
    <t>Wens</t>
  </si>
  <si>
    <t>TOTAAL PUNTEN:</t>
  </si>
  <si>
    <t>Ja</t>
  </si>
  <si>
    <t>Nee</t>
  </si>
  <si>
    <t>De applicatie is geschikt voor RBAC (Role Based Access Control)</t>
  </si>
  <si>
    <t xml:space="preserve">Eis </t>
  </si>
  <si>
    <t>De leverancier geeft inzicht in de ingediende wijzigingsvoorstellen van de gemeenten.</t>
  </si>
  <si>
    <t>E/W</t>
  </si>
  <si>
    <t>Nr</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</si>
  <si>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software_x0002_product ondersteunt; 
f. de data die niet in de import en export meegenomen wordt omdat deze geen eigendom is van Opdrachtgever; 
g. opgave van de technische formaten die voor dataportabiliteit gebruikt worden.
Conform Gibit 2020 Gemeentelijke ICT-Kwaliteitsnormen paragraaf 5.3 D1.   </t>
  </si>
  <si>
    <t>De modules zijn onderdeel van één geïntegreerd systeem. De gebruiker hoeft niet tussen verschillende applicatie-interfaces heen en weer te switchen. Transacties tussen de verschillende modules zijn als geautomatiseerde functies binnen de applicatie beschikbaar.</t>
  </si>
  <si>
    <t>Voor het maken van rapporten en exports beschikt uw applicatie over wizards.</t>
  </si>
  <si>
    <t>De applicatiebeheerder kan in uw applicatie aangeven welke velden verplicht zijn bij de administratieve invoer van een object.</t>
  </si>
  <si>
    <t>CIVIELE KUNSTWERKEN</t>
  </si>
  <si>
    <t>Binnen de SaaS-applicatie moet de Opdrachtgever inspecties kunnen inlezen conform NEN 2767 en de objecten kunnen importeren en exporteren.</t>
  </si>
  <si>
    <t>GROEN</t>
  </si>
  <si>
    <t>Voor groenbeheer kunnen de volgende groenobjecten worden ingevoerd/gewijzigd:
        - Bomen;
        - Houtachtige gewassen;
        - Kruidachtige gewassen;
        - Grasvelden;
        - Waterpartijen (o.a. beschoeiing)  [mag ook in een aparte module worden geregistreerd];
        - (Straat-)meubilair  [mag ook in een aparte module worden geregistreerd];
        - Diverse vrije objecten.</t>
  </si>
  <si>
    <t>De applicatie voorziet in inboetlijsten te maken a.d.h.v. bijvoorbeeld inspectieresultaten en/of in te voeren parameters.</t>
  </si>
  <si>
    <t>Het moet mogelijk zijn om snoeiplanningen te maken a.d.h.v. bijvoorbeeld inspectieresultaten en/of in te voeren parameters.</t>
  </si>
  <si>
    <t>Het moet mogelijk zijn om op basis van selecties het verschil van prijzen door te rekenen op verschillende onderhoudsniveaus (minimaal onderhoudsniveaus/kwaliteitsniveaus). Zo kan de Opdrachtgever per onhoudsniveau een raming geven wat het ongeveer gaat kosten.</t>
  </si>
  <si>
    <t>De applicatie moet om kunnen gaan met Visual Tree Assesment (VTA) inspecties en Boom Veiligheids Controle (BVC)  en deze kunnen inlezen maar ook kunnen exporteren.</t>
  </si>
  <si>
    <t>De applicatie dient om te kunnen gaan met schouwgegeven conform CROW en deze te kunnen importeren en exporteren.</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</si>
  <si>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</si>
  <si>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In uw applicatie is het mogelijk om een vervangingsprogramma te kunnen registreren en dit kan ook grafisch worden weergegeven.</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</si>
  <si>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</si>
  <si>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In uw applicatie is het mogelijk om verticale beplanting te registreren</t>
  </si>
  <si>
    <t>Het is met uw applicatie mogelijk om vanuit een object documenten te genereren waarbij de kenmerken van het object automatisch in het document worden opgenomen.
Voorbeeld: vanuit het basisscherm van een boom een kapvergunning te printen.</t>
  </si>
  <si>
    <t>WEGEN</t>
  </si>
  <si>
    <t>In uw applicatie moet het mogelijk zijn om op het laagste niveau (wegvakonderdelen) het volgende te registreren:
     - strooiroutes;
     - veegroutes;
     - zwaar verkeer routes (LZV);
     - onkruidbestrijding;
     - wegcategorie.</t>
  </si>
  <si>
    <t>De diverse lagen waaruit de weg is opgebouwd moeten te registreren zijn.</t>
  </si>
  <si>
    <t>Uw applicatie kan SUF-Weg (de laatste versie en alle daarop volgende versies) en WIB (de laatste versie en alle daarop volgende versies) bestanden importeren en exporteren.</t>
  </si>
  <si>
    <t>Het moet mogelijk zijn om onderscheid te maken tussen aanlegdatum, datum groot onderhoud en datum reconstructie.</t>
  </si>
  <si>
    <t>De applicatie voldoet aan CROW 2011 of 2019 systematiek en is dan ook voorzien van het CROW 2011 of 2019 keurmerk.</t>
  </si>
  <si>
    <t>Naast de oppervlakte van een wegvakonderdeel wordt tevens (bij benadering) de breedte en lengte van de weg geregistreerd.</t>
  </si>
  <si>
    <t>Het is met uw applicatie mogelijk om wegenbouwkundige onderzoeken (deflectiemetingen) te importeren. Ook dient het programma bij het voorstellen van maatregelen rekening te houden met deze waarden.</t>
  </si>
  <si>
    <t>VERKEERSBORDEN</t>
  </si>
  <si>
    <t>Het moet in uw applicatie mogelijk zijn om verkeersborden te registreren op verkeersbordpalen, portalen, VRI palen en op OVL masten.</t>
  </si>
  <si>
    <t>(DRUK)RIOLERING</t>
  </si>
  <si>
    <t>In uw applicatie moet het mogelijk zijn om voor de riolering de fysieke onderdelen te registreren zoals omschreven in het document 'Gegevenswoordenboek Stedelijkwater - Versie 1.5.2' (beschikbaar op www.gwsw.nl.</t>
  </si>
  <si>
    <t>In uw applicatie is het mogelijk om SUF-Hyd (t/m versie 1.10 en alle daarop volgende versies) en SUF-Rib bestanden (t/m versie 2.1 en alle daarop volgende versies) te kunnen uitwisselen.</t>
  </si>
  <si>
    <t>In uw applicatie kunnen maatregelpakketten worden gegenereerd voor rioolbeheer aan de hand van schadebeelden welke zijn geconstateerd (bijvoorbeeld via inspecties).</t>
  </si>
  <si>
    <t>Gegevens van uit te voeren en uitgevoerde inspecties dienen in het systeem beschikbaar te zijn/ ontsloten te kunnen worden. Dit is inclusief alle digitale informatie zoals hellingshoekmetingen, inlaatgegevens, foto’s, videomateriaal en gegevensbestanden.</t>
  </si>
  <si>
    <t>Het is mogelijk om de ingelezen inspectie resultaten, met verschillende ingestelde classificaties te bevragen. Deze ingestelde classificaties zijn door de gebruiker in te stellen, en sluiten aan bij het GWSW, de NEN3398 en NEN 3399.</t>
  </si>
  <si>
    <t>De applicatie is in staat de aan de rioolbuis/-knoop toegeschreven belasting (dwa en/of verhardoppervlak) op te slaan/ te registreren.</t>
  </si>
  <si>
    <t>Met de applicatie moet het mogelijk zijn om renovaties en vervangingen te berekenen.</t>
  </si>
  <si>
    <t>De applicatie kan gemalen-informatie uitwisselen met H2gO van i-Real</t>
  </si>
  <si>
    <t>In uw applicatie is het mogelijk om de grootte van rioolobjecten zoals een bergbezinkbassins op schaal te registreren en het grafische object juist te roteren op de kaart.</t>
  </si>
  <si>
    <t>De applicatie kan graafcontouren (WIBON) weergeven</t>
  </si>
  <si>
    <t>Met de applicatie moet het mogelijk zijn om afstroomberekeningen te maken.</t>
  </si>
  <si>
    <t>Met de applicatie moet het mogelijk zijn om hydraulische berekeningen te maken.</t>
  </si>
  <si>
    <t>Met de applicatie moet het mogelijk zijn om bergings berekeningen te maken.</t>
  </si>
  <si>
    <t>OPENBARE VERLICHTING</t>
  </si>
  <si>
    <t>In uw applicatie is het mogelijk om de leeftijd en vervangcyclus te registreren bij alle OVL onderdelen.</t>
  </si>
  <si>
    <t>In uw applicatie moet het mogelijk zijn om accessoires aan lichtmasten toe te voegen zoals plantenbakken, kerstverlichting, reklameborden, verkeersborden, enz.</t>
  </si>
  <si>
    <t>KABELS EN LEIDINGEN</t>
  </si>
  <si>
    <t>Het moet in uw applicatie mogelijk zijn om naast kabels en leidingen tevens de volgende objecten te registreren:
     - kabelmoffen;
     - mantelbuizen;
     - (OVL) kasten.</t>
  </si>
  <si>
    <t>Spelen</t>
  </si>
  <si>
    <t>Het moet in uw applicatie mogelijk zijn om de volgende objecten te registreren:
     - Speelplekken;
     - Speeltoestellen;
     -Speelondergronden;
     - Sportplekken;
     -Sportvoorzieningen;
     -Sportondergronden;
     -Meerdere vrije obejcten die de gemeente zelf kan benoemen.</t>
  </si>
  <si>
    <t>Het moet mogelijk zijn om voor toestellen en ondergronden meerdere foto's en gegevens te koppelen en te tonen</t>
  </si>
  <si>
    <t>Het moet mogelijk zijn om uitvoeringslijsten en onderhoudsplanningen te maken aan de hand van inspectieresultaten en/of in te voeren parameters.</t>
  </si>
  <si>
    <t>Historie van objecten blijft bewaard, verwijderde objecten kunnen dus worden ingezien.</t>
  </si>
  <si>
    <t>MAXIMALE PUNTEN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</si>
  <si>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</si>
  <si>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</si>
  <si>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</si>
  <si>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</si>
  <si>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</si>
  <si>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</si>
  <si>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</si>
  <si>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</si>
  <si>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</si>
  <si>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</si>
  <si>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</si>
  <si>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</si>
  <si>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</si>
  <si>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</si>
  <si>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</si>
  <si>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</si>
  <si>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</si>
  <si>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</si>
  <si>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</si>
  <si>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</si>
  <si>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Planningen</t>
  </si>
  <si>
    <t>UC11</t>
  </si>
  <si>
    <t>Laat zien dat het met uw applicatie mogelijk is om een meerjarenplanning te maken per discipline en gecombineerd voor meerdere disciplines.</t>
  </si>
  <si>
    <t>Rapportages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</si>
  <si>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</si>
  <si>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</si>
  <si>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</si>
  <si>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</si>
  <si>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Groen</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</si>
  <si>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</si>
  <si>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</si>
  <si>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</si>
  <si>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</si>
  <si>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</si>
  <si>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</si>
  <si>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</si>
  <si>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</si>
  <si>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</si>
  <si>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</si>
  <si>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</si>
  <si>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Wegen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</si>
  <si>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</si>
  <si>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</si>
  <si>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OVL</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</si>
  <si>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</si>
  <si>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</si>
  <si>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</si>
  <si>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</si>
  <si>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VRI</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</si>
  <si>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</si>
  <si>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</si>
  <si>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</si>
  <si>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</si>
  <si>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</si>
  <si>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</si>
  <si>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</si>
  <si>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</si>
  <si>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</si>
  <si>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</si>
  <si>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</si>
  <si>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BGT</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</si>
  <si>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</si>
  <si>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</si>
  <si>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</si>
  <si>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</si>
  <si>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</si>
  <si>
    <t>Wens score:</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</si>
  <si>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2020 </t>
  </si>
  <si>
    <t>Huidige standaarden:</t>
  </si>
  <si>
    <t>Per object kan tevens een administratief historisch overzicht worden gegenereerd.</t>
  </si>
  <si>
    <t>Hierbij gelden vier uitgangspunten:</t>
  </si>
  <si>
    <t>EIS</t>
  </si>
  <si>
    <t xml:space="preserve">a. de beschrijving van betekenis van de data van entiteit, attributen en waarde bereik; </t>
  </si>
  <si>
    <t xml:space="preserve">b. de beschrijving van betekenis en relaties (kardinaliteit) tussen gegevens; </t>
  </si>
  <si>
    <t xml:space="preserve">c. het formaat waarin data kan worden geëxporteerd/geïmporteerd; </t>
  </si>
  <si>
    <t xml:space="preserve">d. welke gegevens en metadata wel en niet worden meegenomen en het formaat waarin dat plaatsvindt; </t>
  </si>
  <si>
    <t xml:space="preserve">e. de beschrijving van de import en exportfunctionaliteit die de aangeboden oplossing ondersteunt; </t>
  </si>
  <si>
    <t xml:space="preserve">f. de data die niet in de import en export meegenomen wordt omdat deze geen eigendom is van Opdrachtgever; </t>
  </si>
  <si>
    <t>- RPO minder dan 28 uur.</t>
  </si>
  <si>
    <t xml:space="preserve">- RTO minder dan 16 uur.       </t>
  </si>
  <si>
    <t>- aantal storingen gegroepeerd naar afgesproken afhandeltermijn;</t>
  </si>
  <si>
    <t>- gemiddelde hersteltijd (tijd waarbinnen de storing is opgelost).</t>
  </si>
  <si>
    <t>Een Dashbord mag als alternatief hiervoor dienen.</t>
  </si>
  <si>
    <t>Onderdeel van de DEMO</t>
  </si>
  <si>
    <t>Demo Score</t>
  </si>
  <si>
    <t>Inspectiereslutaten per obejct moeten voor meerdere Neeren beschikbaar zijn en zichtbaar zijn.</t>
  </si>
  <si>
    <t>Omschrijving: Selctie van onderdelen die worden meegenomen in de DEMO!</t>
  </si>
  <si>
    <t xml:space="preserve"> </t>
  </si>
  <si>
    <t>3. Verwerking</t>
  </si>
  <si>
    <t>2. Tabbladen</t>
  </si>
  <si>
    <t>4. Score</t>
  </si>
  <si>
    <t>Het Programma van eisen en wensen bestaat uit 10 verschillende tabbladen, genummerd van 1 tot en met 10. Er kunnen binnen verschillende tabbladen dezelfde of vergelijkbare eisen voorkomen.</t>
  </si>
  <si>
    <t xml:space="preserve"> - De door u behaalde totaalscore op de wensen met een"Ja' beantwoord: </t>
  </si>
  <si>
    <r>
      <t xml:space="preserve"> - Het aantal door u met </t>
    </r>
    <r>
      <rPr>
        <b/>
        <sz val="10"/>
        <rFont val="Arial"/>
        <family val="2"/>
      </rPr>
      <t>NEE</t>
    </r>
    <r>
      <rPr>
        <sz val="10"/>
        <color theme="1"/>
        <rFont val="Arial"/>
        <family val="2"/>
      </rPr>
      <t xml:space="preserve"> beantwoorde eisen:</t>
    </r>
  </si>
  <si>
    <t>De aangeboden oplossing is Geonovum gecertificeerd: Certificaten Geo BOR applicatie/oplossing, inclusief ondersteuning van  multi-punt/-vlak</t>
  </si>
  <si>
    <t>1. Algemene eisen en wensen</t>
  </si>
  <si>
    <t>U garandeert dat u als opdrachtnemer minimaal 5 nader af te stemmen werkdagen beschikbaar bent voor eventuele assistentie direct na opleveren en implementatie van applicatie en database.</t>
  </si>
  <si>
    <t>Als de applicatie via een virtuele desktop wordt gebruikt, moet alle functionaliteit beschikbaar zijn.</t>
  </si>
  <si>
    <t>De applicatie werkt op basis van het principe van schaalbaarheid (responsiviteit) van de verschillende devices en besturingsplatvormen.</t>
  </si>
  <si>
    <t>De applicatie op mobiele apparatuur zoals een tablet, smartphone, enz. werkt op basis van webbased software en kan mutatie registreren ook als er geen internetverbinding aanwezig is, de verwerking moet dan plaats vinden als er weer een connectie is. Hiermee moet geborgd worden dat de (mobiele) applicatie ook werkt in gebieden met geen of een slechte dekking. Deze postprocessing synchronisatie moet dan geautomatiseerd plaats vinden.</t>
  </si>
  <si>
    <t xml:space="preserve">De applicatie ondersteunt de volgende processtappen: </t>
  </si>
  <si>
    <t>- Registratie van beheerobjecten;</t>
  </si>
  <si>
    <t>- Synchronisatie met BGT (in ieder geval middels dgDialog BGT van Sweco);</t>
  </si>
  <si>
    <t xml:space="preserve">- Inspectie; </t>
  </si>
  <si>
    <t xml:space="preserve">- Bepalen maatregelen a.d.h.v. inspectie; </t>
  </si>
  <si>
    <t>- Integraal projectmatig plannen (over de verschillende disciplines heen);</t>
  </si>
  <si>
    <t>- In opdracht geven van werkzaamheden aan interne of externe opdrachtnemer;</t>
  </si>
  <si>
    <t>- Rapportages en het verwerken resultaten van de uitgevoerde werkzaamheden (bijv. revisie).</t>
  </si>
  <si>
    <t>- De applicatie ondersteunt het volledige administratieve en grafische beheer voor openbare ruimte voor de volgende disciplines:</t>
  </si>
  <si>
    <t>- Wegen;</t>
  </si>
  <si>
    <t>- Groen;</t>
  </si>
  <si>
    <t>- Water, Duikers &amp; Beschoeiing;</t>
  </si>
  <si>
    <t>- Riolering, Pers- Drukleiding ;</t>
  </si>
  <si>
    <t>- Kabels en Leidingen;</t>
  </si>
  <si>
    <t>- Openbare Verlichting;</t>
  </si>
  <si>
    <t>- Verkeersregelinstallaties;</t>
  </si>
  <si>
    <t>- Verkeersborden;</t>
  </si>
  <si>
    <t>- Speelplekken en Speelelementen;</t>
  </si>
  <si>
    <t>- Wegbelijning;</t>
  </si>
  <si>
    <t>- Wegmeubilair;</t>
  </si>
  <si>
    <t>- Kunstwerken &amp; Overige Objecten.</t>
  </si>
  <si>
    <t>In uw applicatie is het mogelijk om alle objecten te registreren en te inspecteren volgens de bij de discipline behorende standaard (zie onder). Tevens wordt er een historie van inspecties opgebouwd.</t>
  </si>
  <si>
    <t>- Alle disciplines (voor zover de CROW hier een norm voor hanteert): CROW (CROW CUR)</t>
  </si>
  <si>
    <t>- Groen: VTA+, IMAG-normen Groenbeheer (zie www.normenboek.nl)</t>
  </si>
  <si>
    <t>- Wegen: CROW 2019 keurmerk voor de wegbeheersystematiek vasthangend aan CROW SUF-Weg versie1.1. (incl. VOW)</t>
  </si>
  <si>
    <t>- Kabels en Leidingen: Informatiemodel en Berichtenmodel Kabels en leidingen (IMKL en BMKL)</t>
  </si>
  <si>
    <t>- Riolering: NEN 3398 (buiten riolering inspectie toestand beoordeling), NEN 3399 (buiten riolering  classificatiesysteem bij visuele inspectie), SUF-Hyd, SUF-Rib, RibX / NEN-EN 13508-2</t>
  </si>
  <si>
    <t>- OVL: NEN 1010, NEN 3140, ROVL 2011</t>
  </si>
  <si>
    <t>- VRI: NEN 1010, NEN 3140, Regeling Verkeerslichten</t>
  </si>
  <si>
    <t>- NEN 2767 Conditiemeting - Strategie en scenarioanalyse</t>
  </si>
  <si>
    <t>- Speeltoestellen: Attractiebesluit voor speeltoestellen</t>
  </si>
  <si>
    <t>De applicatie bevat functionaliteit voor het invoeren en wijzigen van geometrie (punten, lijnen en vlakken) van beheerobjecten middels tekenfunctionaliteit, Alsmede tekenfunctionaliteiten om objecten te splitsen, samen te voegen en een topologiebewaking (snapping) van de geografische onderdelen. Administratieve gegevens kunnen per object worden gemuteerd en naar keus onderling worden gekopieerd. Ook is het mogelijk om selecties gelijktijdig te muteren.  Getekende Geo-objecten worden direct gekoppeld aan administratieve gegevens. Het invoeren en wijzigen van geometrie moet blijvend voldoen aan de huidige richtlijnen voor de BGT/IMGeo 2.2 (en alle daaropvolgende versies) .</t>
  </si>
  <si>
    <t>Met de applicatie kunnen objecten geraadpleegd en bewerkt worden door verschillende gebruikers tegelijk. Als een object of selectie van objecten door een gebruiker wordt gemuteerd, dan kunnen andere gebruikers die niet bewerken maar wel raadplegen.</t>
  </si>
  <si>
    <t>Met uw applicatie kunnen thematische kaarten worden gemaakt (m.b.v. administratieve kenmerken, GIS en/of CAD).</t>
  </si>
  <si>
    <t>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t>
  </si>
  <si>
    <t>W3</t>
  </si>
  <si>
    <t>E2</t>
  </si>
  <si>
    <t>E1</t>
  </si>
  <si>
    <t>E4</t>
  </si>
  <si>
    <t>E5</t>
  </si>
  <si>
    <t>E6</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</si>
  <si>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</si>
  <si>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</si>
  <si>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</si>
  <si>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</si>
  <si>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</si>
  <si>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</si>
  <si>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</si>
  <si>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</si>
  <si>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</si>
  <si>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</si>
  <si>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</si>
  <si>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</si>
  <si>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</si>
  <si>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</si>
  <si>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</si>
  <si>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</si>
  <si>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</si>
  <si>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</si>
  <si>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</si>
  <si>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</si>
  <si>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</si>
  <si>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</si>
  <si>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</si>
  <si>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</si>
  <si>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</si>
  <si>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</si>
  <si>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</si>
  <si>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</si>
  <si>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</si>
  <si>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Vanuit de applicatie zijn selecties te maken met verschillende selectie criteria, administratief en vanuit de grafische kaart d.m.v. Bijvoorbeeld door selectie van individuele objecten of een polygoon.</t>
  </si>
  <si>
    <t>Bij het uitvoeren van inspecties op straat is het mogelijk dat de hardware (met GPS) helpt bij de actuele plaatsbepaling van de inspecteur (uw applicatie kan GPS signalen gebruiken).</t>
  </si>
  <si>
    <t>In uw applicatie is het bij alle disciplines mogelijk om werkpakketten en (standaard) maatregelpakketten met bijbehorende eenheidsprijzen aan objecten te koppelen n.a.v. bijvoorbeeld een inspectie.</t>
  </si>
  <si>
    <t xml:space="preserve">Met uw applicatie is het mogelijk om onderhoudsplanningen (regulier en terugkerend) te maken en de financiële gevolgen daarvan in beeld te brengen. </t>
  </si>
  <si>
    <t>Binnen uw applicatie is het mogelijk om een integrale projectenplanning te maken. 
(Toelichting: dit betekent bijvoorbeeld dat planningen van groen, wegen, verkeer, riolering in kaart met elkaar gecombineerd worden en dat integrale selecties in kaart getoond kunnen worden met door de gebruiker te bepalen opmaak van deze selecties).</t>
  </si>
  <si>
    <t>Met uw applicatie is het mogelijk om een basisplanning (onbeperkt budget) te maken en een budgetplanning (beperkt budget). Hierbij moet het mogelijk zijn om de diverse disciplines een afwijkende prioriteit/budget te geven.</t>
  </si>
  <si>
    <t>E43</t>
  </si>
  <si>
    <t>E44</t>
  </si>
  <si>
    <t>E45</t>
  </si>
  <si>
    <t>E46</t>
  </si>
  <si>
    <t>E47</t>
  </si>
  <si>
    <t>E48</t>
  </si>
  <si>
    <t>E49</t>
  </si>
  <si>
    <t>E50</t>
  </si>
  <si>
    <t>E51</t>
  </si>
  <si>
    <t>E52</t>
  </si>
  <si>
    <t>E53</t>
  </si>
  <si>
    <t>E54</t>
  </si>
  <si>
    <t>E55</t>
  </si>
  <si>
    <t>E56</t>
  </si>
  <si>
    <t>Het is met uw applicatie mogelijk om grafische bestanden te importeren en te exporteren naar ten minste het DXF bestand formaten.</t>
  </si>
  <si>
    <t>Met uw applicatie is het mogelijk om overzichten te meerdere manieren te printen, bijvoorbeeld op ISO Ax formaten (tenminste A0 t/m A5).</t>
  </si>
  <si>
    <t>De applicatie moet in staat zijn rapportgegevens te exporteren naar diverse standaardformaten (waaronder tenminste: shapefiles, ASCII, CSV, XLS en XML).</t>
  </si>
  <si>
    <t xml:space="preserve">Het is met uw applicatie mogelijk om gebruik te maken van rasterbestanden in de formaten ECW, TIFF, Geo TIFF, JPEG2000, PDF enz. </t>
  </si>
  <si>
    <t>Het moet vanuit uw applicatie mogelijk zijn om panorama/360 graden/Cyclorama foto's te kunnen raadplegen/openen (m.b.v. bijvoorbeeld een URL).(op dit moment wordt er gebruik gemaakt van Streetsmart van Cyclomedia)</t>
  </si>
  <si>
    <t>E59</t>
  </si>
  <si>
    <t>W58</t>
  </si>
  <si>
    <t>Het moet mogelijk zijn om geladen (Spatial) kaartlagen en rasterbestanden aan en uit te zetten. Tevens moet het mogelijk zijn om de tekenvolgorde van deze lagen op het scherm (laag naar boven/beneden verplaatsen) te kunnen beïnvloeden</t>
  </si>
  <si>
    <t>Van vlakken wordt automatisch de oppervlakte geregistreerd.</t>
  </si>
  <si>
    <t>Van lijnen wordt automatisch de lengte geregistreerd en van punten de coördinaat in RD (optioneel ook in WGS)</t>
  </si>
  <si>
    <t>Bij alle objecten is het mogelijk om zowel een eigenaar als een beheerder van het beheerobject te registreren.</t>
  </si>
  <si>
    <t>De applicatie gaat correct om met de opslag en weergave van Diakritische tekens zoals gedefinieerd in NEN 3098-2 en NEN 3098-4</t>
  </si>
  <si>
    <t>Invoeren van specifieke typen velden zoals bijvoorbeeld datum, postcode, dient door het gehele pakket op dezelfde manier plaats te vinden.</t>
  </si>
  <si>
    <t>Het signaleren en markeren van afwijkingen van de geregistreerde gegevens moeten (bijvoorbeeld buiten door een toezichthouder) vastgelegd kunnen worden. Er wordt vervolgens een melding gedaan naar de desbetreffende gebruiker van de applicatie.</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</si>
  <si>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</si>
  <si>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De applicatie moet gebruikt kunnen worden door minimaal 40 gelijktijdige gebruikers (muteren, concurrent users) ongeacht hun rol (o.a. beheerders openbare ruimte, muteerde, functioneel beheerders) binnen de applicatie.</t>
  </si>
  <si>
    <t>De applicatie biedt de mogelijkheid om objecten te zoeken   m.b.v. 'wildcards'.</t>
  </si>
  <si>
    <t>Gemaakte selecties (filters) moeten opgeslagen kunnen worden voor toekomstig gebruik en deze selecties moeten door gebruikers kunnen worden voorzien van gewenste opmaak.</t>
  </si>
  <si>
    <t>Bij het invoeren van een inspectie moeten de objectgegevens van het betreffende object gelijktijdig zichtbaar zijn in het scherm.</t>
  </si>
  <si>
    <t>Met de applicatie is een meerjarenplanning te maken per discipline en gecombineerd voor meerdere disciplines.</t>
  </si>
  <si>
    <t>Met uw applicatie is het mogelijk om af te wijken van de door het systeem voorgestelde maatregelen en het moment van uitvoering (schuiven in de planning). Begrotingen en onderhoudsplanningen worden vervolgens aangepast door de aangepaste maatregelen.</t>
  </si>
  <si>
    <t>Met uw applicatie is het mogelijk om vooraf gepland onderhoud in te voeren.</t>
  </si>
  <si>
    <t>Onderhoudsplanningen, projectplanningen en meerjarenplanningen moeten grafische kunnen worden getoond op een kaart.</t>
  </si>
  <si>
    <t>Het invoeren en werken met beeldbestekken/beeldsystematiek in functionele gebieden a.d.h.v. beheer categorieën en beheerniveaus, voor de diverse disciplines is geïntegreerd in uw applicatie. Het werken met beeldbestekken/beeldsystematiek moet voldoen aan de 'CROW 2013 Kwaliteitscatalogus Openbare Ruimte 2018' (publicatie 323).</t>
  </si>
  <si>
    <t>Het is met uw applicatie mogelijk om bestekken te importeren in de formaten zoals *.RSU en *.RSX (en daarop volgende versies).</t>
  </si>
  <si>
    <t>N.a.v. het schouwen op beeldbestekken moeten met uw applicatie bestek- en managementrapportages te maken zijn.</t>
  </si>
  <si>
    <t>De onderhoudskosten kunnen worden gelinkt aan een beheerkwaliteitsplan (BKP)</t>
  </si>
  <si>
    <t>De financiële gevolgen van het aanpassen van beheermaatregelen in de functionele gebieden zijn in beeld te brengen met uw applicatie.</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</si>
  <si>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</si>
  <si>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</si>
  <si>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Het is met uw applicatie mogelijk om grafische bestanden te importeren en te exporteren. En te koppelen aan andere registratie als BGT etc.</t>
  </si>
  <si>
    <t>Uw applicatie dient te beschikken over standaard rapportages van bijvoorbeeld Boom- of Speeltoestelinspecties en de applicatiebeheerder kan hier nieuwe rapportages aan toevoegen.</t>
  </si>
  <si>
    <t>De aangeboden oplossing voldoet aan het principe van Common Ground wat inhoudt dat:</t>
  </si>
  <si>
    <t>- data worden losgekoppeld van werkprocessen en applicaties;</t>
  </si>
  <si>
    <t xml:space="preserve">- data worden bevraagd bij de bron, in plaats van ze veelvuldig te kopiëren en op te slaan. </t>
  </si>
  <si>
    <t>1. gegevens worden uniform gemaakt;</t>
  </si>
  <si>
    <t>2. gegevens worden in ieder geval opgehaald met API’s (software waarmee  systemen gegevens kunnen uitwisselen);</t>
  </si>
  <si>
    <t>3. er wordt gewerkt met één gemeenschappelijke integratie laag;</t>
  </si>
  <si>
    <t>4. data blijven in de bron.</t>
  </si>
  <si>
    <t>De applicatie kan kabel- en leidinginformatie etc. geautomatiseerd met het kadaster delen (WIBON)</t>
  </si>
  <si>
    <r>
      <t>Deze bijlage bevat de inhoud van het Programma van eisen en wensen BOR-systeem. 
Indien u vragen heeft of er onduidelijkheden zijn over de inhoud van deze bijlage kunt u dit kenbaar maken tijdens de schriftelijke vragenronde via vragenmodule in TenderNed. U vermeldt hierbij de naam van het betreffende tabblad en het nummer van de eis of wens (bijvoorbeeld</t>
    </r>
    <r>
      <rPr>
        <b/>
        <sz val="10"/>
        <rFont val="Arial"/>
        <family val="2"/>
      </rPr>
      <t xml:space="preserve"> E5</t>
    </r>
    <r>
      <rPr>
        <sz val="10"/>
        <rFont val="Arial"/>
        <family val="2"/>
      </rPr>
      <t xml:space="preserve"> of </t>
    </r>
    <r>
      <rPr>
        <b/>
        <sz val="10"/>
        <rFont val="Arial"/>
        <family val="2"/>
      </rPr>
      <t>W3</t>
    </r>
    <r>
      <rPr>
        <sz val="10"/>
        <rFont val="Arial"/>
        <family val="2"/>
      </rPr>
      <t>).</t>
    </r>
  </si>
  <si>
    <t>- GWSW normen</t>
  </si>
  <si>
    <t>38.  Het moet mogelijk zijn om de resultaten van (grafische/administratieve) selecties te printen en te exporteren naar een bestandsformaat (administratief: ASCII, Excel, PDF, CSV en XML/ Grafisch: DXF, DGN, Shape).</t>
  </si>
  <si>
    <t>48.  Het is met uw applicatie mogelijk om te schouwen m.b.v. beeldmeetlatten op door het systeem random gekozen locaties en op eigen geselecteerde locaties, in de diverse functionele gebieden.</t>
  </si>
  <si>
    <t>Toelichting invulling Wens</t>
  </si>
  <si>
    <t>Het gebruik van de applicatie GBI Desktop gaat via een Citrix en zal moeten aansluiten op toekomstige computeromgeving beheer oplossingen.</t>
  </si>
  <si>
    <t>Het huidige beheersysteem heeft een automatische koppeling met het kadaster, middels Merkator,  conform de WIBON. Deze functionaliteit moet in stand gehouden worden.</t>
  </si>
  <si>
    <t xml:space="preserve">De door opdrachtnemer aangeboden oplossing moet kunnen koppelen met street-smart, luchtfoto obliek-beelden, etc. van verschillende aanbieders. </t>
  </si>
  <si>
    <t>Als er aan een object een bestand (foto, video, PDF, DOCX, XLSX, DGN, enz.) is gekoppeld, dient dit zichtbaar te zijn op het administratieve basisscherm (bijvoorbeeld met een paperclip).</t>
  </si>
  <si>
    <t>Het is in uw applicatie mogelijk om met transparante vlakken te werken, of dit zelf in te kunnen stellen (zodat onderliggende objecten zichtbaar zijn).</t>
  </si>
  <si>
    <t>De applicatiebeheerder kan zelf administratieve velden toevoegen aan de standaard invoerschermen van alle in het systeem aanwezige disciplines/objecten. Deze velden moeten diverse invoermethoden kunnen hebben (datumvelden, vrij keuzelijst, radiobutton, keuzevakje, etc.).</t>
  </si>
  <si>
    <t>De applicatie is in staat logbestanden te genereren, waardoor eventuele problemen meer specialistisch geanalyseerd kunnen worden.</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</si>
  <si>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scripts schrijf rechten kunnen krijgen op de database. Opdrachtnemer faciliteert dit middels een poortwachters oplossing.</t>
  </si>
  <si>
    <t xml:space="preserve">De toepassing biedt de mogelijkheid te zoeken op straatnamen en huisnummers en dan vervolgens op de kaart op deze locatie in te zoomen. </t>
  </si>
  <si>
    <t xml:space="preserve"> Alle gebruikersinterfaces (incl. op schermen, foutboodschappen, helpteksten, etc.) van de applicatie voor eindgebruikers en functioneel beheerders zijn volledig Nederlandstalig.</t>
  </si>
  <si>
    <r>
      <t xml:space="preserve">48.  </t>
    </r>
    <r>
      <rPr>
        <sz val="10"/>
        <color rgb="FF000000"/>
        <rFont val="Arial"/>
        <family val="2"/>
      </rPr>
      <t xml:space="preserve">Gebruikers worden betrokken bij de ontwikkeling van de roadmap.. </t>
    </r>
  </si>
  <si>
    <t>Per object kan een administratief historisch overzicht worden gegenereerd.</t>
  </si>
  <si>
    <t>Uw applicatie kan onder andere de volgende bestandsformaten importeren en exporteren: GML, GeoPackage, XML, KML, KMZ, CSV</t>
  </si>
  <si>
    <t>Met uw applicatie is het mogelijk om selectiecriteria en de laagopmaak op te slaan, zodat het mogelijk is om deze op een later moment opnieuw te gebruiken.</t>
  </si>
  <si>
    <t>Het is met uw applicatie mogelijk om extern opgestelde maatregelpakketten te kunnen importeren (o.a. riolering), door het toevoegen en koppelen van extra lagen in de database</t>
  </si>
  <si>
    <t>Met uw applicatie kunnen GIS analyses worden uitgevoerd.</t>
  </si>
  <si>
    <t>Opdrachtnemer maakt een duidelijk onderscheid tussen de Clouddiensten, en applicatie diensten.</t>
  </si>
  <si>
    <t>Wens: De applicatie gaat de digitalisering en de uniformering van de processen en de ontwikkeling naar de gezamenlijke informatievoorziening ondersteunen en faciliteren conform de Generieke Informatiearchitectuur.</t>
  </si>
  <si>
    <t>De koppeling met de BGT zal moeten gebeuren middels een door opdrachtgever zelf te onderhouden (mapping)systeem.</t>
  </si>
  <si>
    <t>De Opdrachtnemer levert bij de offerte een visualisatie van de aangeboden applicatie, modulen en koppelingen door middel van een architectuurschets waarin wordt aangegeven welke componenten worden geleverd en hoe deze op elkaar aansluiten.</t>
  </si>
  <si>
    <t>2. Functionaliteitseisen en wensen</t>
  </si>
  <si>
    <t>De Opdrachtnemer actualiseert na afloop van de implementatie de visualisatie van de aangeboden applicatie, modulen en koppelingen door middel van een architectuurschets waarin wordt aangegeven welke componenten worden geleverd en hoe deze op elkaar aansluiten.</t>
  </si>
  <si>
    <t xml:space="preserve">De Applicatie (Saas) koppelt met het huidige aanwezige BGT-systeem De applicatie ondersteunt de koppeling (a.d.h.v. het standaard koppelvlak) met de BGT-applicatie en moet blijvend voldoen aan de huidige richtlijnen voor de BGT/IMGeo 2.2 (en alle daaropvolgende versies) en ondersteunt Stuf-Geo IMG 1.2 (en alle daaropvolgende versies). </t>
  </si>
  <si>
    <t>De applicatie werkt volgens en voldoet minimaal aan de voorlaatste versie (bij voorkeur aan de laatste versie), van het Referentiemodel voor het Stelsel van Gemeentelijke Basisgegevens (RSGB).</t>
  </si>
  <si>
    <t>De applicatie ondersteunt een directe databaseconnectie, met en zonder API, zodat de gegevens  gebruikt kunnen worden voor bijv. PowerBI; of bewerkt kunnen worden door bijvoorbeeld FME</t>
  </si>
  <si>
    <t xml:space="preserve">Bij afname van gegevens van een Landelijke Voorziening zoals van de BAG gebeurt dit conform de relevante standaarden. De applicatie ondersteunt altijd de meest recente of de voorlaatste versie van Stuf BG. De gemeente NOP koppelt bij voorkeur aan de BAG met API's conform Gibit 2020 ICT Kwaliteitsnormen hoofdstuk 3, met name 3.3 B3.  </t>
  </si>
  <si>
    <t xml:space="preserve">De applicatie biedt de mogelijkheid om aan te sluiten op web services om informatie van binnen en buiten het gemeentelijk netwerk in het beheerproces te gebruiken. Bijvoorbeeld de koppelingsmogelijkheid via WMS/WFS zoals met PDOK. </t>
  </si>
  <si>
    <t>E3</t>
  </si>
  <si>
    <t>E7</t>
  </si>
  <si>
    <t>E8</t>
  </si>
  <si>
    <t>E9</t>
  </si>
  <si>
    <t>E10</t>
  </si>
  <si>
    <t>E11</t>
  </si>
  <si>
    <t>E12</t>
  </si>
  <si>
    <t>E13</t>
  </si>
  <si>
    <t>W5</t>
  </si>
  <si>
    <t>W10</t>
  </si>
  <si>
    <t>W16</t>
  </si>
  <si>
    <t>W17</t>
  </si>
  <si>
    <t>W32</t>
  </si>
  <si>
    <t>Indien de applicatie vastloopt, mag er geen data in de database verloren gaan of corrupt raken.</t>
  </si>
  <si>
    <t>De applicatie draait op een platform waarin administratieve en/of geometrische gegevens geïntegreerd kunnen worden, met zoals Postgress, Microsoft SQL of Oracle Locator (en alle daaropvolgende versies) worden gebruikt.</t>
  </si>
  <si>
    <t>Het is mogelijk om aan alle objecten bestanden te koppelen door het opnemen van verwijzingen naar bestanden (foto- en videobestanden, PDF, DOCX, XLSX, DGN, netwerkmappen enz.), zodat deze bestanden vanuit de applicatie te openen zijn. (Wens: cloudbased opslag)</t>
  </si>
  <si>
    <t>De aangeboden oplossing en ook de vraag vanuit opdrachtgever is dat de trajecten naar IMBOR en GWSW-onderdeel is van de aanbesteding.</t>
  </si>
  <si>
    <t>De applicatie kan controleren of koppelingen actief zijn (of het berichtenverkeer tussen systemen werkt) en kan dit zo nodig her-activeren of hier een melding van maken.</t>
  </si>
  <si>
    <t xml:space="preserve">De gemeente wil de mogelijkheid hebben om in de toekomst een koppeling met een zaaksysteem te kunnen realiseren.  </t>
  </si>
  <si>
    <t xml:space="preserve">Opdrachtnemer geeft de specificaties voor dataportabiliteit. Deze specificaties voor dataportabiliteit bevatten voor de export én import van data tenminste: </t>
  </si>
  <si>
    <t>g. opgave van de technische formaten die voor dataportabiliteit gebruikt worden. Conform Gibit 2020 Gemeentelijke ICT-Kwaliteitsnormen paragraaf 5.3 D1.</t>
  </si>
  <si>
    <t>Het importeren en exporteren van data moet in de applicatie (voor de applicatiebeheerder) in bulk mogelijk zijn.</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</si>
  <si>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</si>
  <si>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Autorisaties kunnen door een beheerinterface eenvoudig worden geconfigureerd door de functioneel beheerder. Het hele rollen- en rechtenmodel van de applicatie kan op één plek door de functioneel beheerder geconfigureerd worden.</t>
  </si>
  <si>
    <t xml:space="preserve">De functioneel beheerder kan de oplossing volledig afstemmen op de eigen organisatie-inrichting, voor wat betreft medewerkers, teams, afdelingen, rollen en voor externen. </t>
  </si>
  <si>
    <t xml:space="preserve">De functioneel beheerder kan de oplossing afstemmen op de eigen registratie-behoeften, door relevante referentietabellen zelf op maat in te richten of aan te vullen. </t>
  </si>
  <si>
    <t>De functioneel beheerder heeft de mogelijkheid om schrijfruimte (aantal tekens) in tekstvakken aan te passen, zonder tussenkomst van de Opdrachtnemer.</t>
  </si>
  <si>
    <r>
      <rPr>
        <sz val="10"/>
        <color rgb="FF000000"/>
        <rFont val="Arial"/>
        <family val="2"/>
      </rPr>
      <t xml:space="preserve">U aanbieding is voorzien van de dienstverlening om opdrachtgever te  helpen om snel onze kennis van uw applicatie c.q. de kennis van het materiegebied te vergroten. Het doel is om de door u aangeboden oplossing optimaal te gebruiken. Middels 1 dag per kwartaal aanwezigheid van de juiste materie deskundige en thema deskundige. Een en ander in overleg en gezamenlijke voorbereiding. </t>
    </r>
    <r>
      <rPr>
        <sz val="10"/>
        <color theme="1"/>
        <rFont val="Arial"/>
        <family val="2"/>
      </rPr>
      <t xml:space="preserve">De kosten moeten worden opgenomen in de bijlage 4 Tarievenblad. </t>
    </r>
  </si>
  <si>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</si>
  <si>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De opdrachtnemer geeft inzicht in de ingediende wijzigingsvoorstellen van de gemeenten.</t>
  </si>
  <si>
    <t xml:space="preserve">In de toepassing kan een gebruiker een gebied selecteren om daarbinnen te gaan muteren en de toepassing waarborgt dat een andere gebruiker dan niet binnen die selectie ook aanpassingen kan gaan doen.  </t>
  </si>
  <si>
    <t>De geometrische en administratieve gegevens kunnen in onderlinge samenhang worden beheerd, waarbij de integritiet gewaarborgd blijft.</t>
  </si>
  <si>
    <t>De applicatie borgt de kwaliteit van de gegevens. Dit houdt in: compleetheid, formaat, consistentie, integer, geen dubbele sleutels, accuraat.</t>
  </si>
  <si>
    <t>De applicatie vereist geen CAD/GIS licenties.</t>
  </si>
  <si>
    <t>W30</t>
  </si>
  <si>
    <t>De applicatie gaat de digitalisering en de uniformering van de processen en de ontwikkeling naar de gezamenlijke informatievoorziening ondersteunen en faciliteren conform de Generieke Informatiearchitectuur.</t>
  </si>
  <si>
    <t>De Applicatie (Saas) koppelt aan Microsoft Azure-AD voor SAML authenticatie t.b.v. toegang, de toegang zal Hybride moeten worden ingericht, zodat externe partijen ook toegang krijgen/hebben.</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</si>
  <si>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</si>
  <si>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De applicatie voldoet minimaal aan de voorlaatste versie, bij voorkeur aan de laatste versie, van het Referentiemodel voor het Stelsel van Gemeentelijke Basisgegevens (RSGB).</t>
  </si>
  <si>
    <t>Toegang tot de volledige data conform Gibit 2020 Gemeentelijke ICT-Kwaliteitsnormen paragraaf 5.3 D1</t>
  </si>
  <si>
    <r>
      <rPr>
        <sz val="10"/>
        <color theme="1"/>
        <rFont val="Arial"/>
        <family val="2"/>
      </rPr>
      <t xml:space="preserve">De applicatie ondersteunt een directe databaseconnectie, </t>
    </r>
    <r>
      <rPr>
        <sz val="10"/>
        <color rgb="FF000000"/>
        <rFont val="Arial"/>
        <family val="2"/>
      </rPr>
      <t>al dan niet via een API</t>
    </r>
    <r>
      <rPr>
        <sz val="10"/>
        <color theme="1"/>
        <rFont val="Arial"/>
        <family val="2"/>
      </rPr>
      <t>, zodat de gegevens  gebruikt kunnen worden voor bijv. PowerBI; of bewerkt kunnen worden door bijvoorbeeld FME</t>
    </r>
  </si>
  <si>
    <t xml:space="preserve">Definitie en standaarden: De oplossing voldoet aan alle relevante standaarden zoals beschreven in de Gemeentelijke ICT-kwaliteitsnormen </t>
  </si>
  <si>
    <t xml:space="preserve">Bij afname van gegevens van een Landelijke Voorziening  zoals van de BAG gebeurt dit conform de relevante standaarden.  De applicatie ondersteunt altijd de meest recente of de voorlaatste versie van Stuf BG.  De gemeente NOP koppelt bij voorkeur aan de BAG met API's conform Gibit 2020 ICT Kwaliteitsnormen hoofdstuk 3, met name 3.3 B3. De eis is dat de opdrachtnemer dit kan realiseren binnen 6 maanden na het vaststellen van de betreffende API standaard.  Vaststellen van deze standaard wordt verwacht in oktober 2022. </t>
  </si>
  <si>
    <t>De oplossing dient te voldoen aan de door de overheid opgestelde lijst van verplichte open standaarden voor zover van toepassing. Zie https://www.forumstandaardisatie.nl/open-standaarden.</t>
  </si>
  <si>
    <t xml:space="preserve">De opdrachtnemer waarborgt dat de oplossing niet meer dan één major versie achterloopt (‘neerwaartse comptabiliteit’) op de open standaarden van het Forum Standaardisatie. Daarnaast wordt de oude versie nog minimaal 12 maanden ondersteund.  </t>
  </si>
  <si>
    <t xml:space="preserve">De applicatie biedt de mogelijkheid om aan te sluiten op web services om informatie van binnen en buiten het gemeentelijk netwerk in het beheerproces te gebruiken. Concreet de koppelingsmogelijkheid via WMS/WFS zoals met PDOK. </t>
  </si>
  <si>
    <t xml:space="preserve">Conform Gibit 2020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</si>
  <si>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opdrachtnemer levert testresultaten met betrekking tot de toegankelijkheid van de applicatie aan (technische deel, niet van evt. contentdeel) naar tevredenheid van opdrachtgever.</t>
  </si>
  <si>
    <t>De applicatie draait op een platform dat met administratieve en/of geometrische gegevens geïntegreerd kan werken, met  zoals Postgress, Microsoft SQL of  Oracle Locator (en alle daarop volgende versies) worden gebruikt.</t>
  </si>
  <si>
    <t>Het is mogelijk om aan alle objecten bestanden te koppelen door het opnemen van verwijzingen naar bestanden (foto- en videobestanden, PDF, DOCX, XLSX, DGN, enz.), zodat deze bestanden vanuit de applicatie te openen zijn.</t>
  </si>
  <si>
    <t xml:space="preserve">Indien de applicatie beschikt over een mailvoorziening, dan moet doormiddel van mail relay naar de omgeving van de Opdrachtgever gerouteerd worden met een herkenbare domeinnaam van de betreffende organisatie. </t>
  </si>
  <si>
    <t>W18</t>
  </si>
  <si>
    <t>W20</t>
  </si>
  <si>
    <t xml:space="preserve">De applicatie wordt geleverd als Software as a Service (SaaS) </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</si>
  <si>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</si>
  <si>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Voor de logische communicatie laag dient het verkeer gebaseerd te zijn op het https protocol, zowel intern als extern.</t>
  </si>
  <si>
    <t>De Opdrachtnemer levert op basis van input van de Opdrachtgever een testdataset voor de acceptatieomgeving.</t>
  </si>
  <si>
    <t>De testdataset van de acceptatieomgeving kan op aanvraag worden teruggezet naar de beginstand.</t>
  </si>
  <si>
    <t>De Opdrachtnemer garandeert, back-up- en restorevoorzieningen van de applicatie en de data. Dit gebeurt op aanvraag van de opdrachtgever en waarbij die volgende voorwaarden van toepassing zijn (conform de BIO).</t>
  </si>
  <si>
    <t>De volgende retentie periodes moeten minimaal worden gehanteerd (conform de BIO):</t>
  </si>
  <si>
    <t>- De dagback-up wordt altijd 1 week bewaard voordat deze tape weer op dezelfde werkdag gebruikt wordt.</t>
  </si>
  <si>
    <t>- De weekback-up wordt 4 weken of een maand bewaard.</t>
  </si>
  <si>
    <t>- De maandback-up wordt een 1 jaar bewaard.</t>
  </si>
  <si>
    <t>- De jaarback-up wordt een jaar bewaard voordat deze tape of medium weer gebruikt wordt.</t>
  </si>
  <si>
    <t>De restore procedure wordt minimaal jaarlijks getest of na een grote wijziging.  De opdrachtgever ontvangt hiervan een rapportage (conform de BIO).</t>
  </si>
  <si>
    <t>De applicatie moet voldoen aan de internetstandaarden volgens de site 'internet.nl' en moet hier 100% score behalen. Hierop kan getoetst worden.</t>
  </si>
  <si>
    <t>De testdataset van de acceptatieomgeving kan 4 keer per jaar kosteloos op aanvraag worden vervangen door de productieomgeving.</t>
  </si>
  <si>
    <t>De applicatie voldoet aan alle wettelijke privacy en beveiligingseisen.</t>
  </si>
  <si>
    <r>
      <t xml:space="preserve">De </t>
    </r>
    <r>
      <rPr>
        <sz val="10"/>
        <color theme="1"/>
        <rFont val="Arial"/>
        <family val="2"/>
      </rPr>
      <t>applicatie dient minimaal over de beveiligings- en autorisatiemogelijkheden te beschikken zoals gesteld in de verplichte overheidsmaatregelen in de Baseline Informatieveiligheid Overheid voor BBN 2.</t>
    </r>
  </si>
  <si>
    <t>De Opdrachtnemer waarborgt beschikbaarheid, integriteit en vertrouwelijkheid bij vastlegging en uitwisseling van (persoons)gegevens en dat gegevens, indien nodig, te allen tijde aangepast kunnen worden.</t>
  </si>
  <si>
    <t xml:space="preserve">De applicatie wordt regelmatig gescand en er wordt jaarlijks een pentest uitgevoerd door de Opdrachtnemer. De Opdrachtgever ontvangt een bewijs van uitvoering en indien er opvolging noodzakelijk is volgt dit binnen een passende termijn.  </t>
  </si>
  <si>
    <t>De Opdrachtgever heeft zelf het recht op het uitvoeren van pentesten en vulnerabilitytesten in de applicatie op vooraf aangegeven momenten. Indien er opvolging noodzakelijk is volgt dit binnen een passende termijn.</t>
  </si>
  <si>
    <t xml:space="preserve">De opdrachtnemer hanteert het principe van security by design, security by default, privacy by design en privacy by default. </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</si>
  <si>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t>
  </si>
  <si>
    <t>In geval van een (vermoed) informatiebeveiligingsincident is de bewaartermijn van de gelogde incidentinformatie minimaal drie jaar.</t>
  </si>
  <si>
    <t>De Opdrachtnemer werkt volgens een algemeen erkende norm voor informatiebeveiliging, zoals bijv. 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</si>
  <si>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</si>
  <si>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5. Privacy en beveiliging</t>
  </si>
  <si>
    <t>4. Techniek SAAS-applicatie</t>
  </si>
  <si>
    <t>3. Architectuur en koppelingen</t>
  </si>
  <si>
    <t>6. Beheer en Gebruik</t>
  </si>
  <si>
    <t>De (digitale) gebruikers- en beheerdershandleidingen zijn compleet en in de Nederlandse taal gesteld.</t>
  </si>
  <si>
    <t>De functioneel beheerder van de Opdrachtgever heeft het beheer over de toegang tot de data, database en de applicatie.</t>
  </si>
  <si>
    <t>De functioneel beheerder kan zonder tussenkomst van de Opdrachtnemer nieuwe gebruikers aanmaken, autorisaties toevoegen, wijzigen of verwijderen en vertrekkende medewerkers blokkeren.</t>
  </si>
  <si>
    <t>De functioneel beheerder kan zonder tussenkomst van de Opdrachtnemer velden verplicht of niet-verplicht maken.</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</si>
  <si>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</si>
  <si>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</si>
  <si>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t>
  </si>
  <si>
    <t>De Opdrachtnemer levert een SLA aan, gebaseerd op dit PvE.</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</si>
  <si>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</si>
  <si>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</si>
  <si>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houdt de applicatie en de koppelingen binnen de overeenkomst actueel ten aanzien van wijzigingen in wet- en regelgeving en landelijke standaarden. Deze wijzigingen worden beschouwd als onderhoud en leiden niet tot separate vergoedingen.</t>
  </si>
  <si>
    <t xml:space="preserve">De applicatie moet bij de inwerkingtreding van nieuwe wet- en regelgeving. </t>
  </si>
  <si>
    <t>Er is een mogelijkheid tot het uitvoeren van acceptatietesten van een nieuwe release, ruim voordat deze in productie wordt geïmplementeerd</t>
  </si>
  <si>
    <t>Er wordt een minimale beschikbaarheid geëist van 99,5% gedurende de gehele week voor 24x7 behoudens onderhoud (welke ten alle tijden moeten plaats vinden buiten werktijden)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</si>
  <si>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Het muteren van data moet in de applicatie voor de eigen applicatiebeheerder in de vorm van een bulk mutatie functionaliteit mogelijk zijn.</t>
  </si>
  <si>
    <t>De releasemomenten worden minimaal 2 weken van tevoren gecommuniceerd. Bij het vrijkomen van een release worden de release notes tijdig en van tevoren opgeleverd voor zowel de eindgebruiker als de functioneel beheerder. Het streven van de opdrachtnemer is om zoveel mogelijk wijzigingen ‘releasegewijs’ door te voeren (behoudens spoedpatches).</t>
  </si>
  <si>
    <t>De Opdrachtnemer levert tenminste eenmaal per kwartaal een gedetailleerde en digitale rapportage in de vorm van een spreadsheet (formaat: Microsoft Excel), waarbij tenminste wordt vermeld:</t>
  </si>
  <si>
    <t>De Opdrachtnemer beschikt over een ISO 20000 IT Service Management certificaat of vergelijkbaar.</t>
  </si>
  <si>
    <t>Uw applicatie beschikt over een beheeromgeving voor het aanpassen van metadata, alle configuratietabellen en (systeem-) instellingen van de applicatie (bijvoorbeeld standaardwaardes, gebruikers etc.)</t>
  </si>
  <si>
    <t>Autorisaties zijn toepasbaar op individuele gebruikers en op groepen gebruikers.</t>
  </si>
  <si>
    <t xml:space="preserve">7. Implementatie </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</si>
  <si>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2020 Artikel 5 e.a. en Gibit 2020 Publicatie Gemeentelijke ICT-kwaliteitsnormen hoofdstuk 9.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</si>
  <si>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</si>
  <si>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gebruikers en beheerders van de applicatie op.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</si>
  <si>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de applicatie te testen. </t>
  </si>
  <si>
    <t>Er is alleen sprake van acceptatie van de applicaties bij een wederzijdse akkoordverklaring, welke schriftelijk wordt geformaliseerd door beide partijen.</t>
  </si>
  <si>
    <t xml:space="preserve">U dient er bij uw oplossing rekening mee te houden dat er binnen de gemeente in de toekomst gewerkt zal gaan worden volgens IMBOR. De conversie omvat daarom ook dat de huidige dataset wordt omgezet naar IMBOR-terminologie. De huidige dataset moet ook worden gekoppeld aan de BGT.  De opdrachtnemer dient in het conversietraject een koppeling met de huidige BGT te realiseren. Hierbij dient zoveel als mogelijk de geometrie van de BGT binnen het BOR-systeem worden overgenomen. </t>
  </si>
  <si>
    <t>Voor alle koppelingen van en naar de interne omgeving zal er gebruik gemaakt moeten worden van Enable U</t>
  </si>
  <si>
    <t>De Opdrachtnemer levert een projectleider voor implementatie van de applicatie.</t>
  </si>
  <si>
    <t>De Opdrachtnemer levert een of meerdere consultants voor de inrichting van de applicatie.</t>
  </si>
  <si>
    <t>W7</t>
  </si>
  <si>
    <t>Verplicht onderdeel van de implementatie is het cyclisch afstemmen met de BGT. Hiervoor zullen alle afwijkingen verwerkt worden in de huidige BOR-omgeving en zal er enkele malen de data moeten geüpload naar de nieuwe omgeving. Dit moet worden opgenomen in het te leveren implementatieplan!</t>
  </si>
  <si>
    <t>8. Doorontwikkeling</t>
  </si>
  <si>
    <t>9. Gegevensmanagement</t>
  </si>
  <si>
    <t>10. Demonstratie thema's</t>
  </si>
  <si>
    <t>De Opdrachtnemer beschikt over een ISO 9001 certificaat of daaraan gelijkwaardig</t>
  </si>
  <si>
    <t>W57</t>
  </si>
  <si>
    <t>De Opdrachtnemer kan een visualisatie van de aangeboden applicatie, modulen en koppelingen leveren door middel van een architectuurschets waarin wordt aangegeven welke componenten worden geleverd en hoe deze op elkaar aansluiten.</t>
  </si>
  <si>
    <r>
      <t xml:space="preserve">Opdrachtgever moet eigen objecten kunnen opnemen welke niet aan de standaard normen voldoen. </t>
    </r>
    <r>
      <rPr>
        <b/>
        <sz val="10"/>
        <color rgb="FFC00000"/>
        <rFont val="Arial"/>
        <family val="2"/>
      </rPr>
      <t xml:space="preserve"> </t>
    </r>
    <r>
      <rPr>
        <sz val="10"/>
        <rFont val="Arial"/>
        <family val="2"/>
      </rPr>
      <t>Bij voorkeur in de bron-database met de beschikking tot alle reguliere grafische functionaliteiten.</t>
    </r>
  </si>
  <si>
    <t xml:space="preserve">Indien u voldoet aan een eis of wens kiest u in de betreffende cel van de eis of wens een "Ja". Kunt u niet aan een eis of wens voldoen kiest u een "Nee".
Alle genoemde eisen zijn knock-out criteria. Dit betekent dat het niet kunnen voldoen aan een eis (antwoord "Nee"), tot uitsluiting van uw verdere deelname aan deze aanbestedingsprocedure leidt.
Op de wensen daarentegen kan gescoord worden. Iedere wens waarop "Ja" is geantwoord met bijbehorende toelichting, krijgt u de punten behorende bij die wens. U kunt maximaal 50 punten behalen op de wensen met een "Ja" beantwoord en een gegeven toelichting.
</t>
  </si>
  <si>
    <t xml:space="preserve">Opmerking </t>
  </si>
  <si>
    <t>Opmerking</t>
  </si>
  <si>
    <t>Let op dit is niet de gepubliceerde versie maar een werkversie!!!</t>
  </si>
  <si>
    <t>Instructie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</si>
</sst>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b/>
      <sz val="10"/>
      <name val="Arial"/>
      <family val="2"/>
    </font>
    <font>
      <sz val="10"/>
      <name val="Arial"/>
      <family val="2"/>
    </font>
    <font>
      <sz val="12"/>
      <color theme="1"/>
      <name val="Calibri"/>
      <family val="2"/>
      <scheme val="minor"/>
    </font>
    <font>
      <sz val="9"/>
      <color theme="4"/>
      <name val="Calibri"/>
      <family val="2"/>
      <scheme val="minor"/>
    </font>
    <font>
      <sz val="11"/>
      <color theme="1"/>
      <name val="Calibri"/>
      <family val="2"/>
      <scheme val="minor"/>
    </font>
    <font>
      <sz val="8"/>
      <name val="Calibri"/>
      <family val="2"/>
      <scheme val="minor"/>
    </font>
    <font>
      <b/>
      <sz val="18"/>
      <color theme="1"/>
      <name val="Calibri"/>
      <family val="2"/>
      <scheme val="minor"/>
    </font>
    <font>
      <sz val="11"/>
      <color theme="0"/>
      <name val="Calibri"/>
      <family val="2"/>
      <scheme val="minor"/>
    </font>
    <font>
      <b/>
      <sz val="10"/>
      <color rgb="FF2B9ECF"/>
      <name val="Arial"/>
      <family val="2"/>
    </font>
    <font>
      <sz val="10"/>
      <color rgb="FF000000"/>
      <name val="Arial"/>
      <family val="2"/>
    </font>
    <font>
      <b/>
      <sz val="11"/>
      <color theme="0"/>
      <name val="Calibri"/>
      <family val="2"/>
      <scheme val="minor"/>
    </font>
    <font>
      <sz val="12"/>
      <color rgb="FF9C0006"/>
      <name val="Calibri"/>
      <family val="2"/>
      <scheme val="minor"/>
    </font>
    <font>
      <sz val="12"/>
      <color theme="0"/>
      <name val="Calibri"/>
      <family val="2"/>
      <scheme val="minor"/>
    </font>
    <font>
      <sz val="10"/>
      <color theme="0"/>
      <name val="Arial"/>
      <family val="2"/>
    </font>
    <font>
      <b/>
      <sz val="12"/>
      <color theme="1"/>
      <name val="Arial"/>
      <family val="2"/>
    </font>
    <font>
      <sz val="10"/>
      <color theme="4"/>
      <name val="Arial"/>
      <family val="2"/>
    </font>
    <font>
      <b/>
      <sz val="10"/>
      <color rgb="FFC00000"/>
      <name val="Arial"/>
      <family val="2"/>
    </font>
    <font>
      <sz val="12"/>
      <color rgb="FFC00000"/>
      <name val="Calibri"/>
      <family val="2"/>
      <scheme val="minor"/>
    </font>
    <font>
      <b/>
      <sz val="16"/>
      <color theme="1"/>
      <name val="Arial"/>
      <family val="2"/>
    </font>
    <font>
      <sz val="11"/>
      <color theme="1"/>
      <name val="Arial"/>
      <family val="2"/>
    </font>
    <font>
      <sz val="11"/>
      <color theme="0"/>
      <name val="Arial"/>
      <family val="2"/>
    </font>
    <font>
      <sz val="12"/>
      <color theme="1"/>
      <name val="Arial"/>
      <family val="2"/>
    </font>
    <font>
      <b/>
      <sz val="11"/>
      <color theme="1"/>
      <name val="Arial"/>
      <family val="2"/>
    </font>
    <font>
      <b/>
      <sz val="9"/>
      <name val="Arial"/>
      <family val="2"/>
    </font>
    <font>
      <sz val="10"/>
      <color rgb="FF9C0006"/>
      <name val="Arial"/>
      <family val="2"/>
    </font>
    <font>
      <sz val="16"/>
      <color theme="1"/>
      <name val="Arial"/>
      <family val="2"/>
    </font>
    <font>
      <sz val="16"/>
      <color theme="0"/>
      <name val="Arial"/>
      <family val="2"/>
    </font>
    <font>
      <b/>
      <sz val="12"/>
      <color theme="1"/>
      <name val="Calibri"/>
      <family val="2"/>
      <scheme val="minor"/>
    </font>
    <font>
      <b/>
      <sz val="11"/>
      <name val="Arial"/>
      <family val="2"/>
    </font>
    <font>
      <b/>
      <sz val="10"/>
      <color theme="0"/>
      <name val="Arial"/>
      <family val="2"/>
    </font>
    <font>
      <b/>
      <sz val="10"/>
      <color theme="4"/>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7CE"/>
        <bgColor rgb="FF000000"/>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7" fillId="0" borderId="0"/>
    <xf numFmtId="0" fontId="4" fillId="0" borderId="0"/>
    <xf numFmtId="0" fontId="10" fillId="0" borderId="0"/>
  </cellStyleXfs>
  <cellXfs count="339">
    <xf numFmtId="0" fontId="0" fillId="0" borderId="0" xfId="0"/>
    <xf numFmtId="0" fontId="3" fillId="0" borderId="0" xfId="0" applyFont="1" applyAlignment="1">
      <alignment vertical="top"/>
    </xf>
    <xf numFmtId="0" fontId="3" fillId="0" borderId="2" xfId="0" applyFont="1" applyBorder="1" applyAlignment="1">
      <alignment vertical="top" wrapText="1"/>
    </xf>
    <xf numFmtId="0" fontId="6" fillId="0" borderId="2" xfId="0" applyFont="1" applyBorder="1" applyAlignment="1">
      <alignment vertical="top" wrapText="1"/>
    </xf>
    <xf numFmtId="0" fontId="4" fillId="0" borderId="0" xfId="0" applyFont="1"/>
    <xf numFmtId="0" fontId="4" fillId="0" borderId="0" xfId="0" applyFont="1" applyAlignment="1">
      <alignment wrapText="1"/>
    </xf>
    <xf numFmtId="0" fontId="2" fillId="0" borderId="0" xfId="0" applyFont="1"/>
    <xf numFmtId="0" fontId="3" fillId="0" borderId="1" xfId="0" applyFont="1" applyBorder="1" applyAlignment="1">
      <alignment horizontal="center" vertical="top" wrapText="1"/>
    </xf>
    <xf numFmtId="0" fontId="2" fillId="0" borderId="0" xfId="0" applyFont="1" applyAlignment="1">
      <alignment horizontal="center"/>
    </xf>
    <xf numFmtId="0" fontId="9" fillId="0" borderId="0" xfId="0" applyFont="1" applyAlignment="1">
      <alignment horizontal="left" vertical="top" wrapText="1"/>
    </xf>
    <xf numFmtId="0" fontId="8" fillId="0" borderId="0" xfId="0" applyFont="1" applyAlignment="1">
      <alignment horizontal="left" vertical="top" wrapText="1"/>
    </xf>
    <xf numFmtId="0" fontId="9" fillId="0" borderId="3" xfId="0" applyFont="1" applyBorder="1" applyAlignment="1">
      <alignment horizontal="left" vertical="top" wrapText="1"/>
    </xf>
    <xf numFmtId="0" fontId="0" fillId="0" borderId="3" xfId="0" applyBorder="1"/>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12" fillId="0" borderId="0" xfId="0" applyFont="1" applyAlignment="1">
      <alignment horizontal="left" vertical="top" wrapText="1"/>
    </xf>
    <xf numFmtId="0" fontId="0" fillId="2" borderId="0" xfId="0" applyFill="1" applyAlignment="1">
      <alignment horizontal="left" vertical="top"/>
    </xf>
    <xf numFmtId="0" fontId="0" fillId="0" borderId="0" xfId="0" applyAlignment="1">
      <alignment vertical="top" wrapText="1"/>
    </xf>
    <xf numFmtId="0" fontId="0" fillId="3" borderId="0" xfId="0" applyFill="1"/>
    <xf numFmtId="0" fontId="1" fillId="0" borderId="3" xfId="0" applyFont="1" applyBorder="1" applyAlignment="1">
      <alignment horizontal="left" vertical="top" wrapText="1"/>
    </xf>
    <xf numFmtId="0" fontId="1" fillId="2" borderId="3" xfId="0" applyFont="1" applyFill="1" applyBorder="1" applyAlignment="1">
      <alignment horizontal="left" vertical="top" wrapText="1"/>
    </xf>
    <xf numFmtId="0" fontId="1" fillId="0" borderId="0" xfId="0" applyFont="1" applyAlignment="1">
      <alignment horizontal="left" vertical="top" wrapText="1"/>
    </xf>
    <xf numFmtId="0" fontId="13" fillId="0" borderId="0" xfId="0" applyFont="1"/>
    <xf numFmtId="0" fontId="1" fillId="2" borderId="7" xfId="0" applyFont="1" applyFill="1" applyBorder="1" applyAlignment="1">
      <alignment horizontal="left" vertical="top" wrapText="1"/>
    </xf>
    <xf numFmtId="0" fontId="1" fillId="0" borderId="7" xfId="0" applyFont="1" applyBorder="1" applyAlignment="1">
      <alignment horizontal="left" vertical="top" wrapText="1"/>
    </xf>
    <xf numFmtId="0" fontId="4" fillId="0" borderId="3" xfId="0" applyFont="1" applyBorder="1" applyAlignment="1">
      <alignment horizontal="left" vertical="center" wrapText="1" indent="6"/>
    </xf>
    <xf numFmtId="0" fontId="15" fillId="0" borderId="3" xfId="0" applyFont="1" applyBorder="1" applyAlignment="1">
      <alignment horizontal="left" vertical="center" wrapText="1" indent="6"/>
    </xf>
    <xf numFmtId="0" fontId="3" fillId="0" borderId="3" xfId="0" applyFont="1" applyBorder="1" applyAlignment="1">
      <alignment horizontal="center" vertical="top" wrapText="1"/>
    </xf>
    <xf numFmtId="0" fontId="4" fillId="0" borderId="3" xfId="0" applyFont="1" applyBorder="1" applyAlignment="1">
      <alignment vertical="top" wrapText="1"/>
    </xf>
    <xf numFmtId="0" fontId="15" fillId="4" borderId="3" xfId="0" applyFont="1" applyFill="1" applyBorder="1" applyAlignment="1">
      <alignment vertical="center" wrapText="1"/>
    </xf>
    <xf numFmtId="0" fontId="4" fillId="0" borderId="3" xfId="0" applyFont="1" applyBorder="1" applyAlignment="1">
      <alignment vertical="center" wrapText="1"/>
    </xf>
    <xf numFmtId="0" fontId="4" fillId="4" borderId="3" xfId="0" applyFont="1" applyFill="1" applyBorder="1" applyAlignment="1">
      <alignment vertical="center" wrapText="1"/>
    </xf>
    <xf numFmtId="0" fontId="13" fillId="0" borderId="0" xfId="0" applyFont="1" applyAlignment="1">
      <alignment horizontal="left" vertical="top"/>
    </xf>
    <xf numFmtId="0" fontId="16" fillId="0" borderId="0" xfId="0" applyFont="1"/>
    <xf numFmtId="0" fontId="17" fillId="5" borderId="3"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0" fillId="3" borderId="3" xfId="0" applyFill="1" applyBorder="1" applyProtection="1">
      <protection locked="0"/>
    </xf>
    <xf numFmtId="0" fontId="4" fillId="2" borderId="0" xfId="0" applyFont="1" applyFill="1" applyAlignment="1">
      <alignment wrapText="1"/>
    </xf>
    <xf numFmtId="0" fontId="19" fillId="2" borderId="0" xfId="0" applyFont="1" applyFill="1" applyAlignment="1">
      <alignment wrapText="1"/>
    </xf>
    <xf numFmtId="10" fontId="19" fillId="2" borderId="0" xfId="0" applyNumberFormat="1" applyFont="1" applyFill="1" applyAlignment="1">
      <alignment wrapText="1"/>
    </xf>
    <xf numFmtId="0" fontId="4" fillId="2" borderId="10" xfId="0" applyFont="1" applyFill="1" applyBorder="1" applyAlignment="1">
      <alignment vertical="center" wrapText="1"/>
    </xf>
    <xf numFmtId="0" fontId="4" fillId="2" borderId="8" xfId="0" applyFont="1" applyFill="1" applyBorder="1" applyAlignment="1">
      <alignment vertical="center" wrapText="1"/>
    </xf>
    <xf numFmtId="0" fontId="4" fillId="0" borderId="3" xfId="0" applyFont="1" applyBorder="1"/>
    <xf numFmtId="0" fontId="19" fillId="0" borderId="0" xfId="0" applyFont="1"/>
    <xf numFmtId="0" fontId="21"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2" borderId="4" xfId="0" applyFont="1" applyFill="1" applyBorder="1" applyAlignment="1">
      <alignment vertical="center" wrapText="1"/>
    </xf>
    <xf numFmtId="0" fontId="14" fillId="2" borderId="5" xfId="0" applyFont="1" applyFill="1" applyBorder="1" applyAlignment="1">
      <alignment horizontal="left" vertical="center" wrapText="1"/>
    </xf>
    <xf numFmtId="0" fontId="5" fillId="2" borderId="13" xfId="0" applyFont="1" applyFill="1" applyBorder="1" applyAlignment="1">
      <alignment vertical="center" wrapText="1"/>
    </xf>
    <xf numFmtId="0" fontId="4" fillId="2" borderId="0" xfId="0" applyFont="1" applyFill="1" applyAlignment="1">
      <alignment vertical="center" wrapText="1"/>
    </xf>
    <xf numFmtId="0" fontId="4" fillId="2" borderId="12" xfId="0" applyFont="1" applyFill="1" applyBorder="1" applyAlignment="1">
      <alignment wrapText="1"/>
    </xf>
    <xf numFmtId="0" fontId="4" fillId="2" borderId="16" xfId="0" applyFont="1" applyFill="1" applyBorder="1" applyAlignment="1">
      <alignment wrapText="1"/>
    </xf>
    <xf numFmtId="0" fontId="4" fillId="2" borderId="18" xfId="0" applyFont="1" applyFill="1" applyBorder="1" applyAlignment="1">
      <alignment wrapText="1"/>
    </xf>
    <xf numFmtId="0" fontId="3" fillId="2" borderId="2" xfId="0" applyFont="1" applyFill="1" applyBorder="1" applyAlignment="1">
      <alignment horizontal="center" vertical="center" wrapText="1"/>
    </xf>
    <xf numFmtId="0" fontId="3" fillId="2" borderId="19" xfId="0"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15" fillId="4" borderId="3" xfId="0" applyFont="1" applyFill="1" applyBorder="1" applyAlignment="1">
      <alignment vertical="top" wrapText="1"/>
    </xf>
    <xf numFmtId="49" fontId="15" fillId="0" borderId="3" xfId="0" applyNumberFormat="1" applyFont="1" applyBorder="1" applyAlignment="1">
      <alignment vertical="top" wrapText="1"/>
    </xf>
    <xf numFmtId="0" fontId="4" fillId="0" borderId="4" xfId="0" applyFont="1" applyBorder="1" applyAlignment="1">
      <alignment vertical="center" wrapText="1"/>
    </xf>
    <xf numFmtId="49" fontId="15" fillId="2" borderId="10" xfId="0" quotePrefix="1" applyNumberFormat="1" applyFont="1" applyFill="1" applyBorder="1" applyAlignment="1">
      <alignment vertical="top" wrapText="1"/>
    </xf>
    <xf numFmtId="49" fontId="15" fillId="2" borderId="8" xfId="0" quotePrefix="1" applyNumberFormat="1" applyFont="1" applyFill="1" applyBorder="1" applyAlignment="1">
      <alignment vertical="top" wrapText="1"/>
    </xf>
    <xf numFmtId="0" fontId="25" fillId="0" borderId="3" xfId="0" applyFont="1" applyBorder="1"/>
    <xf numFmtId="0" fontId="26" fillId="0" borderId="0" xfId="0" applyFont="1"/>
    <xf numFmtId="0" fontId="25" fillId="0" borderId="0" xfId="0" applyFont="1"/>
    <xf numFmtId="0" fontId="21" fillId="2" borderId="3" xfId="0" applyFont="1" applyFill="1" applyBorder="1" applyAlignment="1">
      <alignment horizontal="left" vertical="top" wrapText="1"/>
    </xf>
    <xf numFmtId="49" fontId="15" fillId="2" borderId="4" xfId="0" applyNumberFormat="1" applyFont="1" applyFill="1" applyBorder="1" applyAlignment="1">
      <alignment vertical="center" wrapText="1"/>
    </xf>
    <xf numFmtId="49" fontId="15" fillId="2" borderId="10" xfId="0" applyNumberFormat="1" applyFont="1" applyFill="1" applyBorder="1" applyAlignment="1">
      <alignment vertical="top" wrapText="1"/>
    </xf>
    <xf numFmtId="49" fontId="15" fillId="2" borderId="10" xfId="0" quotePrefix="1" applyNumberFormat="1" applyFont="1" applyFill="1" applyBorder="1" applyAlignment="1">
      <alignment vertical="center" wrapText="1"/>
    </xf>
    <xf numFmtId="49" fontId="15" fillId="2" borderId="8" xfId="0" quotePrefix="1" applyNumberFormat="1" applyFont="1" applyFill="1" applyBorder="1" applyAlignment="1">
      <alignment vertical="center" wrapText="1"/>
    </xf>
    <xf numFmtId="0" fontId="15" fillId="0" borderId="8" xfId="0" applyFont="1" applyBorder="1" applyAlignment="1">
      <alignment vertical="top" wrapText="1"/>
    </xf>
    <xf numFmtId="0" fontId="15" fillId="0" borderId="3" xfId="0" applyFont="1" applyBorder="1" applyAlignment="1">
      <alignment vertical="top" wrapText="1"/>
    </xf>
    <xf numFmtId="49" fontId="25" fillId="0" borderId="3" xfId="0" applyNumberFormat="1" applyFont="1" applyBorder="1" applyAlignment="1">
      <alignment vertical="top" wrapText="1"/>
    </xf>
    <xf numFmtId="0" fontId="25" fillId="0" borderId="3" xfId="0" applyFont="1" applyBorder="1" applyAlignment="1">
      <alignment horizontal="center" vertical="center"/>
    </xf>
    <xf numFmtId="0" fontId="3"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5" fillId="2" borderId="4" xfId="0" applyFont="1" applyFill="1" applyBorder="1" applyAlignment="1">
      <alignment vertical="top" wrapText="1"/>
    </xf>
    <xf numFmtId="0" fontId="4" fillId="0" borderId="4" xfId="0" applyFont="1" applyBorder="1" applyAlignment="1">
      <alignment vertical="top" wrapText="1"/>
    </xf>
    <xf numFmtId="49" fontId="15" fillId="0" borderId="4" xfId="0" applyNumberFormat="1" applyFont="1" applyBorder="1" applyAlignment="1">
      <alignment vertical="top" wrapText="1"/>
    </xf>
    <xf numFmtId="49" fontId="15" fillId="0" borderId="8" xfId="0" applyNumberFormat="1" applyFont="1" applyBorder="1" applyAlignment="1">
      <alignment vertical="top" wrapText="1"/>
    </xf>
    <xf numFmtId="49" fontId="15" fillId="2" borderId="4" xfId="0" applyNumberFormat="1" applyFont="1" applyFill="1" applyBorder="1" applyAlignment="1">
      <alignment vertical="top" wrapText="1"/>
    </xf>
    <xf numFmtId="49" fontId="15" fillId="2" borderId="8" xfId="0" applyNumberFormat="1" applyFont="1" applyFill="1" applyBorder="1" applyAlignment="1">
      <alignment vertical="top" wrapText="1"/>
    </xf>
    <xf numFmtId="0" fontId="28" fillId="0" borderId="3" xfId="0" applyFont="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lignment horizontal="left" vertical="top" wrapText="1"/>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2" borderId="0" xfId="0" applyFont="1" applyFill="1"/>
    <xf numFmtId="0" fontId="4" fillId="2" borderId="3" xfId="0" applyFont="1" applyFill="1" applyBorder="1"/>
    <xf numFmtId="0" fontId="21" fillId="2" borderId="0" xfId="0" applyFont="1" applyFill="1" applyAlignment="1">
      <alignment horizontal="left" vertical="top" wrapText="1"/>
    </xf>
    <xf numFmtId="0" fontId="4" fillId="3" borderId="6" xfId="0" applyFont="1" applyFill="1" applyBorder="1" applyProtection="1">
      <protection locked="0"/>
    </xf>
    <xf numFmtId="0" fontId="4" fillId="2" borderId="7" xfId="0" applyFont="1" applyFill="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xf numFmtId="0" fontId="4" fillId="0" borderId="8" xfId="0" applyFont="1" applyBorder="1" applyAlignment="1" applyProtection="1">
      <alignment horizontal="center" vertical="center" wrapText="1"/>
      <protection locked="0"/>
    </xf>
    <xf numFmtId="49" fontId="21" fillId="0" borderId="3" xfId="0" applyNumberFormat="1" applyFont="1" applyBorder="1" applyAlignment="1">
      <alignment vertical="top" wrapText="1"/>
    </xf>
    <xf numFmtId="49" fontId="6" fillId="2" borderId="3" xfId="0" applyNumberFormat="1" applyFont="1" applyFill="1" applyBorder="1" applyAlignment="1">
      <alignment horizontal="center" vertical="center" wrapText="1"/>
    </xf>
    <xf numFmtId="49" fontId="4" fillId="0" borderId="3" xfId="0" applyNumberFormat="1" applyFont="1" applyBorder="1" applyAlignment="1">
      <alignment vertical="top" wrapText="1"/>
    </xf>
    <xf numFmtId="49" fontId="4" fillId="2" borderId="3" xfId="0" applyNumberFormat="1" applyFont="1" applyFill="1" applyBorder="1" applyAlignment="1">
      <alignment vertical="top" wrapText="1"/>
    </xf>
    <xf numFmtId="49" fontId="4" fillId="0" borderId="3" xfId="0" applyNumberFormat="1" applyFont="1" applyBorder="1" applyAlignment="1" applyProtection="1">
      <alignment horizontal="center" vertical="center" wrapText="1"/>
      <protection locked="0"/>
    </xf>
    <xf numFmtId="49" fontId="4" fillId="0" borderId="3" xfId="0" applyNumberFormat="1" applyFont="1" applyBorder="1" applyAlignment="1">
      <alignment horizontal="center" vertical="center" wrapText="1"/>
    </xf>
    <xf numFmtId="49" fontId="19" fillId="0" borderId="0" xfId="0" applyNumberFormat="1" applyFont="1" applyAlignment="1">
      <alignment vertical="top" wrapText="1"/>
    </xf>
    <xf numFmtId="49" fontId="4" fillId="0" borderId="0" xfId="0" applyNumberFormat="1" applyFont="1" applyAlignment="1">
      <alignment vertical="top" wrapText="1"/>
    </xf>
    <xf numFmtId="0" fontId="3" fillId="0" borderId="3" xfId="0" applyFont="1" applyBorder="1"/>
    <xf numFmtId="0" fontId="3" fillId="0" borderId="3" xfId="0" applyFont="1" applyBorder="1" applyAlignment="1">
      <alignment horizontal="center"/>
    </xf>
    <xf numFmtId="0" fontId="4" fillId="0" borderId="8" xfId="0" applyFont="1" applyBorder="1" applyAlignment="1">
      <alignment horizontal="center" vertical="center" wrapText="1"/>
    </xf>
    <xf numFmtId="0" fontId="3" fillId="0" borderId="3" xfId="0" applyFont="1" applyBorder="1" applyAlignment="1">
      <alignment horizontal="center" vertical="center"/>
    </xf>
    <xf numFmtId="0" fontId="19" fillId="0" borderId="3" xfId="0" applyFont="1" applyBorder="1" applyAlignment="1">
      <alignment horizontal="center" vertical="center"/>
    </xf>
    <xf numFmtId="0" fontId="31" fillId="0" borderId="3" xfId="0" applyFont="1" applyBorder="1"/>
    <xf numFmtId="0" fontId="31" fillId="0" borderId="3" xfId="0" applyFont="1" applyBorder="1" applyAlignment="1">
      <alignment horizontal="center" vertical="center"/>
    </xf>
    <xf numFmtId="0" fontId="32" fillId="0" borderId="0" xfId="0" applyFont="1"/>
    <xf numFmtId="0" fontId="31" fillId="0" borderId="0" xfId="0" applyFont="1"/>
    <xf numFmtId="0" fontId="24" fillId="0" borderId="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0" fillId="0" borderId="3" xfId="0" applyBorder="1" applyAlignment="1">
      <alignment horizontal="center" vertical="center"/>
    </xf>
    <xf numFmtId="0" fontId="1" fillId="0" borderId="3" xfId="0" applyFont="1" applyBorder="1" applyAlignment="1">
      <alignment horizontal="center" vertical="center" wrapText="1"/>
    </xf>
    <xf numFmtId="0" fontId="13" fillId="0" borderId="3" xfId="0" applyFont="1" applyBorder="1" applyAlignment="1">
      <alignment horizontal="center" vertical="center"/>
    </xf>
    <xf numFmtId="0" fontId="33" fillId="0" borderId="3" xfId="0" applyFont="1" applyBorder="1" applyAlignment="1">
      <alignment horizontal="center" vertical="center" wrapText="1"/>
    </xf>
    <xf numFmtId="0" fontId="2" fillId="0" borderId="3" xfId="0" applyFont="1" applyBorder="1" applyAlignment="1">
      <alignment horizontal="center" vertical="center"/>
    </xf>
    <xf numFmtId="0" fontId="16" fillId="0" borderId="3" xfId="0" applyFont="1" applyBorder="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5" fillId="0" borderId="3" xfId="0" applyNumberFormat="1" applyFont="1" applyBorder="1" applyAlignment="1">
      <alignment vertical="top" wrapText="1"/>
    </xf>
    <xf numFmtId="49" fontId="4" fillId="4" borderId="3" xfId="0" applyNumberFormat="1" applyFont="1" applyFill="1" applyBorder="1" applyAlignment="1">
      <alignment vertical="top" wrapText="1"/>
    </xf>
    <xf numFmtId="49" fontId="0" fillId="0" borderId="3" xfId="0" applyNumberFormat="1" applyBorder="1" applyAlignment="1">
      <alignment vertical="top" wrapText="1"/>
    </xf>
    <xf numFmtId="49" fontId="1" fillId="0" borderId="3" xfId="0" applyNumberFormat="1" applyFont="1" applyBorder="1" applyAlignment="1">
      <alignment vertical="top" wrapText="1"/>
    </xf>
    <xf numFmtId="49" fontId="13" fillId="0" borderId="0" xfId="0" applyNumberFormat="1" applyFont="1" applyAlignment="1">
      <alignment vertical="top" wrapText="1"/>
    </xf>
    <xf numFmtId="49" fontId="0" fillId="0" borderId="0" xfId="0" applyNumberFormat="1" applyAlignment="1">
      <alignment vertical="top" wrapText="1"/>
    </xf>
    <xf numFmtId="49" fontId="33" fillId="0" borderId="3" xfId="0" applyNumberFormat="1" applyFont="1" applyBorder="1" applyAlignment="1">
      <alignment horizontal="center" vertical="top" wrapText="1"/>
    </xf>
    <xf numFmtId="0" fontId="23" fillId="0" borderId="3" xfId="0" applyFont="1" applyBorder="1" applyAlignment="1">
      <alignment horizontal="center" vertical="center" wrapText="1"/>
    </xf>
    <xf numFmtId="0" fontId="4" fillId="0" borderId="8" xfId="0" applyFont="1" applyBorder="1" applyAlignment="1">
      <alignment vertical="center" wrapText="1"/>
    </xf>
    <xf numFmtId="0" fontId="29" fillId="0" borderId="3" xfId="0" applyFont="1" applyBorder="1" applyAlignment="1">
      <alignment horizontal="center" vertical="center" wrapText="1"/>
    </xf>
    <xf numFmtId="0" fontId="34" fillId="0" borderId="3" xfId="0" applyFont="1" applyBorder="1" applyAlignment="1">
      <alignment horizontal="center" vertical="center"/>
    </xf>
    <xf numFmtId="0" fontId="21" fillId="0" borderId="6" xfId="0" applyFont="1" applyBorder="1" applyAlignment="1">
      <alignment horizontal="left" vertical="top" wrapText="1"/>
    </xf>
    <xf numFmtId="0" fontId="4" fillId="0" borderId="0" xfId="0" applyFont="1" applyAlignment="1">
      <alignment horizontal="left" vertical="top" wrapText="1"/>
    </xf>
    <xf numFmtId="0" fontId="4" fillId="3" borderId="3" xfId="0" applyFont="1" applyFill="1" applyBorder="1" applyAlignment="1" applyProtection="1">
      <alignment horizontal="left" vertical="top" wrapText="1"/>
      <protection locked="0"/>
    </xf>
    <xf numFmtId="0" fontId="3" fillId="0" borderId="0" xfId="0" applyFont="1"/>
    <xf numFmtId="0" fontId="3" fillId="0" borderId="0" xfId="0" applyFont="1" applyAlignment="1">
      <alignment horizontal="center"/>
    </xf>
    <xf numFmtId="0" fontId="31" fillId="0" borderId="0" xfId="0" applyFont="1" applyAlignment="1">
      <alignment horizontal="center" vertical="top"/>
    </xf>
    <xf numFmtId="0" fontId="31" fillId="0" borderId="0" xfId="0" applyFont="1" applyAlignment="1">
      <alignment vertical="top" wrapText="1"/>
    </xf>
    <xf numFmtId="0" fontId="31" fillId="0" borderId="0" xfId="0" applyFont="1" applyAlignment="1">
      <alignment wrapText="1"/>
    </xf>
    <xf numFmtId="0" fontId="30" fillId="5" borderId="3" xfId="0" applyFont="1" applyFill="1" applyBorder="1" applyAlignment="1" applyProtection="1">
      <alignment horizontal="center" vertical="center" wrapText="1"/>
      <protection locked="0"/>
    </xf>
    <xf numFmtId="0" fontId="35" fillId="0" borderId="3"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9" fillId="0" borderId="0" xfId="0" applyFont="1" applyAlignment="1">
      <alignment horizontal="center" vertical="center"/>
    </xf>
    <xf numFmtId="0" fontId="6" fillId="0" borderId="0" xfId="0" applyFont="1" applyAlignment="1">
      <alignment horizontal="center" vertical="center"/>
    </xf>
    <xf numFmtId="49" fontId="15" fillId="4" borderId="3" xfId="0" applyNumberFormat="1" applyFont="1" applyFill="1" applyBorder="1" applyAlignment="1">
      <alignment vertical="top" wrapText="1"/>
    </xf>
    <xf numFmtId="49" fontId="15" fillId="0" borderId="3" xfId="0" applyNumberFormat="1" applyFont="1" applyBorder="1" applyAlignment="1" applyProtection="1">
      <alignment vertical="top" wrapText="1"/>
      <protection locked="0"/>
    </xf>
    <xf numFmtId="0" fontId="6" fillId="0" borderId="0" xfId="0" applyFont="1" applyAlignment="1">
      <alignment horizontal="center" vertical="center" wrapText="1"/>
    </xf>
    <xf numFmtId="0" fontId="5" fillId="2" borderId="0" xfId="0" applyFont="1" applyFill="1"/>
    <xf numFmtId="0" fontId="24" fillId="0" borderId="0" xfId="0" applyFont="1" applyAlignment="1">
      <alignment horizontal="center" vertical="top" wrapText="1"/>
    </xf>
    <xf numFmtId="49" fontId="4" fillId="0" borderId="3" xfId="0" applyNumberFormat="1" applyFont="1" applyBorder="1" applyAlignment="1" applyProtection="1">
      <alignment horizontal="center" vertical="top" wrapText="1"/>
      <protection locked="0"/>
    </xf>
    <xf numFmtId="0" fontId="6"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5" xfId="0" applyNumberFormat="1" applyFont="1" applyBorder="1" applyAlignment="1">
      <alignment vertical="top" wrapText="1"/>
    </xf>
    <xf numFmtId="49" fontId="15" fillId="0" borderId="0" xfId="0" applyNumberFormat="1" applyFont="1" applyAlignment="1">
      <alignment vertical="top" wrapText="1"/>
    </xf>
    <xf numFmtId="49" fontId="4" fillId="0" borderId="8" xfId="0" applyNumberFormat="1" applyFont="1" applyBorder="1" applyAlignment="1">
      <alignment vertical="top" wrapText="1"/>
    </xf>
    <xf numFmtId="49" fontId="4"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31" fillId="0" borderId="0" xfId="0" applyNumberFormat="1" applyFont="1" applyAlignment="1">
      <alignment horizontal="center" vertical="center" wrapText="1"/>
    </xf>
    <xf numFmtId="49" fontId="31" fillId="0" borderId="3" xfId="0" applyNumberFormat="1" applyFont="1" applyBorder="1" applyAlignment="1">
      <alignment horizontal="center" vertical="center" wrapText="1"/>
    </xf>
    <xf numFmtId="49" fontId="32" fillId="0" borderId="0" xfId="0" applyNumberFormat="1" applyFont="1" applyAlignment="1">
      <alignment horizontal="center" vertical="center" wrapText="1"/>
    </xf>
    <xf numFmtId="49" fontId="3" fillId="0" borderId="5"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0" fillId="5" borderId="3" xfId="0" applyNumberFormat="1" applyFont="1" applyFill="1" applyBorder="1" applyAlignment="1" applyProtection="1">
      <alignment horizontal="center" vertical="center" wrapText="1"/>
      <protection locked="0"/>
    </xf>
    <xf numFmtId="49" fontId="4" fillId="0" borderId="8"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36"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4" fillId="3" borderId="3" xfId="0" applyNumberFormat="1" applyFont="1" applyFill="1" applyBorder="1" applyAlignment="1" applyProtection="1">
      <alignment vertical="top" wrapText="1"/>
      <protection locked="0"/>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35" fillId="0" borderId="0" xfId="0" applyNumberFormat="1" applyFont="1" applyAlignment="1">
      <alignment horizontal="center" vertical="center" wrapText="1"/>
    </xf>
    <xf numFmtId="49" fontId="4" fillId="0" borderId="7" xfId="0" applyNumberFormat="1" applyFont="1" applyBorder="1" applyAlignment="1">
      <alignment vertical="top" wrapText="1"/>
    </xf>
    <xf numFmtId="49" fontId="19" fillId="0" borderId="3" xfId="0" applyNumberFormat="1" applyFont="1" applyBorder="1" applyAlignment="1">
      <alignment horizontal="center" vertical="center" wrapText="1"/>
    </xf>
    <xf numFmtId="0" fontId="22" fillId="0" borderId="0" xfId="0" applyFont="1" applyAlignment="1">
      <alignment vertical="center" wrapText="1"/>
    </xf>
    <xf numFmtId="0" fontId="6" fillId="0" borderId="2" xfId="0" applyFont="1" applyBorder="1" applyAlignment="1">
      <alignment horizontal="center" vertical="center" wrapText="1"/>
    </xf>
    <xf numFmtId="0" fontId="17" fillId="5" borderId="3"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8" fillId="0" borderId="8" xfId="0" applyFont="1" applyBorder="1" applyAlignment="1">
      <alignment horizontal="center" vertical="center"/>
    </xf>
    <xf numFmtId="0" fontId="25" fillId="0" borderId="8" xfId="0" applyFont="1" applyBorder="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vertical="center"/>
    </xf>
    <xf numFmtId="49" fontId="6" fillId="0" borderId="2" xfId="0" applyNumberFormat="1" applyFont="1" applyBorder="1" applyAlignment="1">
      <alignment horizontal="center" vertical="center" wrapText="1"/>
    </xf>
    <xf numFmtId="0" fontId="34" fillId="0" borderId="0" xfId="0" applyFont="1" applyAlignment="1">
      <alignment horizontal="center" vertical="center"/>
    </xf>
    <xf numFmtId="49" fontId="4" fillId="0" borderId="16" xfId="0" applyNumberFormat="1" applyFont="1" applyBorder="1" applyAlignment="1">
      <alignment vertical="top" wrapText="1"/>
    </xf>
    <xf numFmtId="49" fontId="4" fillId="0" borderId="13" xfId="0" applyNumberFormat="1" applyFont="1" applyBorder="1" applyAlignment="1">
      <alignment vertical="top" wrapText="1"/>
    </xf>
    <xf numFmtId="49" fontId="4" fillId="0" borderId="27" xfId="0" applyNumberFormat="1" applyFont="1" applyBorder="1" applyAlignment="1">
      <alignment vertical="top" wrapText="1"/>
    </xf>
    <xf numFmtId="49" fontId="4" fillId="0" borderId="14" xfId="0" applyNumberFormat="1" applyFont="1" applyBorder="1" applyAlignment="1">
      <alignment vertical="top" wrapText="1"/>
    </xf>
    <xf numFmtId="49" fontId="3" fillId="0" borderId="27" xfId="0" applyNumberFormat="1" applyFont="1" applyBorder="1" applyAlignment="1">
      <alignment vertical="top" wrapText="1"/>
    </xf>
    <xf numFmtId="49" fontId="4" fillId="2" borderId="16" xfId="0" applyNumberFormat="1" applyFont="1" applyFill="1" applyBorder="1" applyAlignment="1">
      <alignment vertical="top" wrapText="1"/>
    </xf>
    <xf numFmtId="49" fontId="4" fillId="2" borderId="13" xfId="0" applyNumberFormat="1" applyFont="1" applyFill="1" applyBorder="1" applyAlignment="1">
      <alignment vertical="top" wrapText="1"/>
    </xf>
    <xf numFmtId="0" fontId="31" fillId="0" borderId="4" xfId="0" applyFont="1" applyBorder="1"/>
    <xf numFmtId="0" fontId="24" fillId="0" borderId="4" xfId="0" applyFont="1" applyBorder="1" applyAlignment="1">
      <alignment horizontal="center" vertical="top" wrapText="1"/>
    </xf>
    <xf numFmtId="0" fontId="31" fillId="0" borderId="4" xfId="0" applyFont="1" applyBorder="1" applyAlignment="1">
      <alignment vertical="top"/>
    </xf>
    <xf numFmtId="0" fontId="24" fillId="0" borderId="4" xfId="0" applyFont="1" applyBorder="1" applyAlignment="1">
      <alignment horizontal="center" vertical="center"/>
    </xf>
    <xf numFmtId="0" fontId="31" fillId="0" borderId="4" xfId="0" applyFont="1" applyBorder="1" applyAlignment="1">
      <alignment horizontal="center" vertical="center"/>
    </xf>
    <xf numFmtId="0" fontId="19" fillId="0" borderId="10" xfId="0" applyFont="1" applyBorder="1" applyAlignment="1">
      <alignment horizontal="left" vertical="top" wrapText="1"/>
    </xf>
    <xf numFmtId="0" fontId="15" fillId="4" borderId="8"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8" xfId="0" applyFont="1" applyFill="1" applyBorder="1"/>
    <xf numFmtId="0" fontId="4" fillId="0" borderId="29" xfId="0" applyFont="1" applyBorder="1"/>
    <xf numFmtId="0" fontId="3" fillId="0" borderId="30" xfId="0" applyFont="1" applyBorder="1" applyAlignment="1">
      <alignment horizontal="center" vertical="center" wrapText="1"/>
    </xf>
    <xf numFmtId="49" fontId="6" fillId="0" borderId="30" xfId="0" applyNumberFormat="1" applyFont="1" applyBorder="1" applyAlignment="1">
      <alignment horizontal="center" vertical="center" wrapText="1"/>
    </xf>
    <xf numFmtId="0" fontId="3" fillId="0" borderId="30" xfId="0" applyFont="1" applyBorder="1" applyAlignment="1">
      <alignment horizontal="center" vertical="top" wrapText="1"/>
    </xf>
    <xf numFmtId="0" fontId="19" fillId="0" borderId="32" xfId="0" applyFont="1" applyBorder="1"/>
    <xf numFmtId="0" fontId="4" fillId="0" borderId="32" xfId="0" applyFont="1" applyBorder="1"/>
    <xf numFmtId="0" fontId="4" fillId="0" borderId="30" xfId="0" applyFont="1" applyBorder="1"/>
    <xf numFmtId="0" fontId="31" fillId="0" borderId="17" xfId="0" applyFont="1" applyBorder="1" applyProtection="1">
      <protection locked="0"/>
    </xf>
    <xf numFmtId="0" fontId="3" fillId="0" borderId="31" xfId="0" applyFont="1" applyBorder="1" applyAlignment="1" applyProtection="1">
      <alignment horizontal="center" vertical="center" wrapText="1"/>
      <protection locked="0"/>
    </xf>
    <xf numFmtId="0" fontId="4" fillId="0" borderId="24" xfId="0" applyFont="1" applyBorder="1" applyProtection="1">
      <protection locked="0"/>
    </xf>
    <xf numFmtId="0" fontId="4" fillId="0" borderId="6" xfId="0" applyFont="1" applyBorder="1" applyProtection="1">
      <protection locked="0"/>
    </xf>
    <xf numFmtId="49" fontId="4" fillId="0" borderId="6" xfId="0" applyNumberFormat="1" applyFont="1" applyBorder="1" applyAlignment="1" applyProtection="1">
      <alignment vertical="top" wrapText="1"/>
      <protection locked="0"/>
    </xf>
    <xf numFmtId="0" fontId="0" fillId="0" borderId="3" xfId="0" applyBorder="1" applyProtection="1">
      <protection locked="0"/>
    </xf>
    <xf numFmtId="0" fontId="3" fillId="0" borderId="3" xfId="0" applyFont="1" applyBorder="1" applyAlignment="1" applyProtection="1">
      <alignment horizontal="center" vertical="center" wrapText="1"/>
      <protection locked="0"/>
    </xf>
    <xf numFmtId="0" fontId="1" fillId="0" borderId="3" xfId="0" applyFont="1" applyBorder="1" applyAlignment="1" applyProtection="1">
      <alignment horizontal="left" vertical="top" wrapText="1"/>
      <protection locked="0"/>
    </xf>
    <xf numFmtId="49" fontId="0" fillId="0" borderId="3" xfId="0" applyNumberFormat="1" applyBorder="1" applyAlignment="1" applyProtection="1">
      <alignment vertical="top" wrapText="1"/>
      <protection locked="0"/>
    </xf>
    <xf numFmtId="0" fontId="31" fillId="0" borderId="3" xfId="0" applyFont="1" applyBorder="1" applyProtection="1">
      <protection locked="0"/>
    </xf>
    <xf numFmtId="0" fontId="3" fillId="0" borderId="6" xfId="0" applyFont="1" applyBorder="1" applyAlignment="1" applyProtection="1">
      <alignment horizontal="center" vertical="center" wrapText="1"/>
      <protection locked="0"/>
    </xf>
    <xf numFmtId="0" fontId="4" fillId="0" borderId="3" xfId="0" applyFont="1" applyBorder="1" applyProtection="1">
      <protection locked="0"/>
    </xf>
    <xf numFmtId="0" fontId="4" fillId="0" borderId="3" xfId="0" applyFont="1" applyBorder="1" applyAlignment="1" applyProtection="1">
      <alignment horizontal="left" vertical="top" wrapText="1"/>
      <protection locked="0"/>
    </xf>
    <xf numFmtId="49" fontId="31" fillId="0" borderId="3"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vertical="top" wrapText="1"/>
      <protection locked="0"/>
    </xf>
    <xf numFmtId="49" fontId="4" fillId="0" borderId="8" xfId="0" applyNumberFormat="1" applyFont="1" applyBorder="1" applyAlignment="1" applyProtection="1">
      <alignment vertical="top" wrapText="1"/>
      <protection locked="0"/>
    </xf>
    <xf numFmtId="49" fontId="4" fillId="0" borderId="0" xfId="0" applyNumberFormat="1" applyFont="1" applyAlignment="1" applyProtection="1">
      <alignment vertical="top" wrapText="1"/>
      <protection locked="0"/>
    </xf>
    <xf numFmtId="0" fontId="3" fillId="0" borderId="3" xfId="0" applyFont="1" applyBorder="1" applyAlignment="1" applyProtection="1">
      <alignment horizontal="center" vertical="top" wrapText="1"/>
      <protection locked="0"/>
    </xf>
    <xf numFmtId="0" fontId="4" fillId="0" borderId="0" xfId="0" applyFont="1" applyAlignment="1" applyProtection="1">
      <alignment horizontal="left" vertical="top" wrapText="1"/>
      <protection locked="0"/>
    </xf>
    <xf numFmtId="0" fontId="4" fillId="0" borderId="0" xfId="0" applyFont="1" applyProtection="1">
      <protection locked="0"/>
    </xf>
    <xf numFmtId="0" fontId="25" fillId="0" borderId="3" xfId="0" applyFont="1" applyBorder="1" applyProtection="1">
      <protection locked="0"/>
    </xf>
    <xf numFmtId="49" fontId="27" fillId="0" borderId="3" xfId="0" applyNumberFormat="1" applyFont="1" applyBorder="1" applyAlignment="1" applyProtection="1">
      <alignment vertical="top" wrapText="1"/>
      <protection locked="0"/>
    </xf>
    <xf numFmtId="0" fontId="27" fillId="0" borderId="3" xfId="0" applyFont="1" applyBorder="1" applyAlignment="1" applyProtection="1">
      <alignment horizontal="left" vertical="top" wrapText="1"/>
      <protection locked="0"/>
    </xf>
    <xf numFmtId="0" fontId="25" fillId="0" borderId="8" xfId="0" applyFont="1" applyBorder="1" applyProtection="1">
      <protection locked="0"/>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center" vertical="top" wrapText="1"/>
    </xf>
    <xf numFmtId="0" fontId="13" fillId="0" borderId="0" xfId="0" applyFont="1" applyProtection="1">
      <protection locked="0"/>
    </xf>
    <xf numFmtId="0" fontId="6" fillId="0" borderId="2" xfId="0" applyFont="1" applyBorder="1" applyAlignment="1" applyProtection="1">
      <alignment horizontal="center" vertical="top" wrapText="1"/>
      <protection locked="0"/>
    </xf>
    <xf numFmtId="0" fontId="18" fillId="0" borderId="3" xfId="0" applyFont="1" applyBorder="1" applyAlignment="1" applyProtection="1">
      <alignment horizontal="left" vertical="top" wrapText="1"/>
      <protection locked="0"/>
    </xf>
    <xf numFmtId="0" fontId="0" fillId="0" borderId="0" xfId="0" applyAlignment="1">
      <alignment horizontal="left" vertical="top" wrapText="1"/>
    </xf>
    <xf numFmtId="0" fontId="24" fillId="2" borderId="5"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19" fillId="0" borderId="0" xfId="0" applyFont="1" applyAlignment="1">
      <alignment horizontal="center"/>
    </xf>
    <xf numFmtId="0" fontId="4" fillId="0" borderId="4"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3" borderId="17" xfId="0" applyFont="1" applyFill="1" applyBorder="1" applyAlignment="1" applyProtection="1">
      <alignment horizontal="center"/>
      <protection locked="0"/>
    </xf>
    <xf numFmtId="0" fontId="4" fillId="3" borderId="23" xfId="0" applyFont="1" applyFill="1" applyBorder="1" applyAlignment="1" applyProtection="1">
      <alignment horizontal="center"/>
      <protection locked="0"/>
    </xf>
    <xf numFmtId="0" fontId="4" fillId="3" borderId="24" xfId="0" applyFont="1" applyFill="1" applyBorder="1" applyAlignment="1" applyProtection="1">
      <alignment horizont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4"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49" fontId="6" fillId="2" borderId="17" xfId="0" applyNumberFormat="1" applyFont="1" applyFill="1" applyBorder="1" applyAlignment="1">
      <alignment horizontal="center" vertical="center" wrapText="1"/>
    </xf>
    <xf numFmtId="49" fontId="6" fillId="2" borderId="23" xfId="0" applyNumberFormat="1" applyFont="1" applyFill="1" applyBorder="1" applyAlignment="1">
      <alignment horizontal="center" vertical="center" wrapText="1"/>
    </xf>
    <xf numFmtId="49" fontId="6" fillId="2" borderId="2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4" fillId="0" borderId="17"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1" fillId="2" borderId="10" xfId="0" applyFont="1" applyFill="1" applyBorder="1" applyAlignment="1">
      <alignment horizontal="center" vertical="top" wrapText="1"/>
    </xf>
    <xf numFmtId="0" fontId="21" fillId="2" borderId="8" xfId="0" applyFont="1" applyFill="1" applyBorder="1" applyAlignment="1">
      <alignment horizontal="center" vertical="top"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24" fillId="0" borderId="6" xfId="0" applyFont="1" applyBorder="1" applyAlignment="1">
      <alignment horizontal="center" vertical="center"/>
    </xf>
    <xf numFmtId="0" fontId="24" fillId="0" borderId="20" xfId="0" applyFont="1" applyBorder="1" applyAlignment="1">
      <alignment horizontal="center" vertical="center"/>
    </xf>
    <xf numFmtId="0" fontId="24" fillId="0" borderId="7" xfId="0" applyFont="1" applyBorder="1" applyAlignment="1">
      <alignment horizontal="center" vertical="center"/>
    </xf>
    <xf numFmtId="0" fontId="29" fillId="0" borderId="17"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0" fillId="0" borderId="4"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33" fillId="0" borderId="4"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8" xfId="0" applyFont="1" applyBorder="1" applyAlignment="1">
      <alignment horizontal="center" vertical="center" wrapText="1"/>
    </xf>
    <xf numFmtId="0" fontId="24" fillId="0" borderId="0" xfId="0" applyFont="1" applyAlignment="1">
      <alignment horizontal="center" vertical="center"/>
    </xf>
    <xf numFmtId="0" fontId="19" fillId="0" borderId="23" xfId="0" applyFont="1" applyBorder="1" applyAlignment="1">
      <alignment horizontal="center"/>
    </xf>
    <xf numFmtId="0" fontId="30" fillId="5" borderId="4" xfId="0" applyFont="1" applyFill="1" applyBorder="1" applyAlignment="1" applyProtection="1">
      <alignment horizontal="center" vertical="center" wrapText="1"/>
      <protection locked="0"/>
    </xf>
    <xf numFmtId="0" fontId="30" fillId="5" borderId="10" xfId="0" applyFont="1" applyFill="1" applyBorder="1" applyAlignment="1" applyProtection="1">
      <alignment horizontal="center" vertical="center" wrapText="1"/>
      <protection locked="0"/>
    </xf>
    <xf numFmtId="0" fontId="30" fillId="5" borderId="8" xfId="0" applyFont="1" applyFill="1" applyBorder="1" applyAlignment="1" applyProtection="1">
      <alignment horizontal="center" vertical="center" wrapText="1"/>
      <protection locked="0"/>
    </xf>
    <xf numFmtId="0" fontId="24" fillId="0" borderId="25" xfId="0" applyFont="1" applyBorder="1" applyAlignment="1">
      <alignment horizontal="center" vertical="center"/>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49" fontId="24" fillId="0" borderId="25" xfId="0" applyNumberFormat="1" applyFont="1" applyBorder="1" applyAlignment="1">
      <alignment horizontal="center" vertical="center" wrapText="1"/>
    </xf>
    <xf numFmtId="49" fontId="19" fillId="0" borderId="0" xfId="0" applyNumberFormat="1" applyFont="1" applyAlignment="1">
      <alignment horizontal="center" vertical="top" wrapText="1"/>
    </xf>
    <xf numFmtId="49" fontId="24"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49" fontId="21" fillId="0" borderId="4" xfId="0" applyNumberFormat="1" applyFont="1" applyBorder="1" applyAlignment="1">
      <alignment horizontal="center" vertical="top" wrapText="1"/>
    </xf>
    <xf numFmtId="49" fontId="21" fillId="0" borderId="10" xfId="0" applyNumberFormat="1" applyFont="1" applyBorder="1" applyAlignment="1">
      <alignment horizontal="center" vertical="top" wrapText="1"/>
    </xf>
    <xf numFmtId="49" fontId="21" fillId="0" borderId="8" xfId="0" applyNumberFormat="1" applyFont="1" applyBorder="1" applyAlignment="1">
      <alignment horizontal="center" vertical="top" wrapText="1"/>
    </xf>
    <xf numFmtId="49" fontId="3" fillId="0" borderId="21"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49" fontId="30" fillId="5" borderId="4" xfId="0" applyNumberFormat="1" applyFont="1" applyFill="1" applyBorder="1" applyAlignment="1" applyProtection="1">
      <alignment horizontal="center" vertical="center" wrapText="1"/>
      <protection locked="0"/>
    </xf>
    <xf numFmtId="49" fontId="30" fillId="5" borderId="10" xfId="0" applyNumberFormat="1" applyFont="1" applyFill="1" applyBorder="1" applyAlignment="1" applyProtection="1">
      <alignment horizontal="center" vertical="center" wrapText="1"/>
      <protection locked="0"/>
    </xf>
    <xf numFmtId="49" fontId="30" fillId="5" borderId="8" xfId="0" applyNumberFormat="1" applyFont="1" applyFill="1" applyBorder="1" applyAlignment="1" applyProtection="1">
      <alignment horizontal="center" vertical="center" wrapText="1"/>
      <protection locked="0"/>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6" xfId="0" applyFont="1" applyBorder="1" applyAlignment="1">
      <alignment horizontal="center" vertical="center"/>
    </xf>
    <xf numFmtId="0" fontId="24" fillId="0" borderId="25" xfId="0" applyFont="1" applyBorder="1" applyAlignment="1">
      <alignment horizontal="center" vertical="top"/>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21</xdr:col>
      <xdr:colOff>457200</xdr:colOff>
      <xdr:row>16</xdr:row>
      <xdr:rowOff>12700</xdr:rowOff>
    </xdr:from>
    <xdr:to>
      <xdr:col>23</xdr:col>
      <xdr:colOff>203200</xdr:colOff>
      <xdr:row>21</xdr:row>
      <xdr:rowOff>90359</xdr:rowOff>
    </xdr:to>
    <xdr:pic>
      <xdr:nvPicPr>
        <xdr:cNvPr id="2" name="Afbeelding 1">
          <a:extLst>
            <a:ext uri="{FF2B5EF4-FFF2-40B4-BE49-F238E27FC236}">
              <a16:creationId xmlns:a16="http://schemas.microsoft.com/office/drawing/2014/main" id="{62249DA8-2A1C-E7E8-969E-F2890E2242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92700" y="7454900"/>
          <a:ext cx="1397000" cy="88728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dimension ref="A1:K101"/>
  <sheetViews>
    <sheetView workbookViewId="0">
      <selection activeCell="F27" sqref="F27"/>
    </sheetView>
  </sheetViews>
  <sheetFormatPr defaultColWidth="8.85546875" defaultRowHeight="15" x14ac:dyDescent="0.25"/>
  <sheetData>
    <row r="1" spans="1:11" x14ac:dyDescent="0.25">
      <c r="A1" s="19" t="s">
        <v>0</v>
      </c>
      <c r="B1" s="19"/>
    </row>
    <row r="3" spans="1:11" x14ac:dyDescent="0.25">
      <c r="A3" s="259" t="s">
        <v>1</v>
      </c>
      <c r="B3" s="259"/>
      <c r="C3" s="259"/>
      <c r="D3" s="259"/>
      <c r="E3" s="259"/>
      <c r="F3" s="259"/>
      <c r="G3" s="259"/>
      <c r="H3" s="259"/>
      <c r="I3" s="18"/>
      <c r="J3" s="18"/>
      <c r="K3" s="18"/>
    </row>
    <row r="5" spans="1:11" x14ac:dyDescent="0.25">
      <c r="A5" s="259" t="s">
        <v>2</v>
      </c>
      <c r="B5" s="259"/>
      <c r="C5" s="259"/>
      <c r="D5" s="259"/>
      <c r="E5" s="259"/>
      <c r="F5" s="259"/>
      <c r="G5" s="259"/>
      <c r="H5" s="259"/>
      <c r="I5" s="259"/>
      <c r="J5" s="259"/>
      <c r="K5" s="259"/>
    </row>
    <row r="6" spans="1:11" x14ac:dyDescent="0.25">
      <c r="A6" s="259"/>
      <c r="B6" s="259"/>
      <c r="C6" s="259"/>
      <c r="D6" s="259"/>
      <c r="E6" s="259"/>
      <c r="F6" s="259"/>
      <c r="G6" s="259"/>
      <c r="H6" s="259"/>
      <c r="I6" s="259"/>
      <c r="J6" s="259"/>
      <c r="K6" s="259"/>
    </row>
    <row r="7" spans="1:11" x14ac:dyDescent="0.25">
      <c r="A7" s="13"/>
      <c r="B7" s="13"/>
      <c r="C7" s="13"/>
      <c r="D7" s="13"/>
      <c r="E7" s="13"/>
      <c r="F7" s="13"/>
      <c r="G7" s="13"/>
      <c r="H7" s="13"/>
      <c r="I7" s="13"/>
      <c r="J7" s="13"/>
      <c r="K7" s="13"/>
    </row>
    <row r="8" spans="1:11" x14ac:dyDescent="0.25">
      <c r="A8" s="259" t="s">
        <v>3</v>
      </c>
      <c r="B8" s="259"/>
      <c r="C8" s="259"/>
      <c r="D8" s="259"/>
      <c r="E8" s="259"/>
      <c r="F8" s="259"/>
      <c r="G8" s="259"/>
      <c r="H8" s="259"/>
      <c r="I8" s="259"/>
      <c r="J8" s="259"/>
      <c r="K8" s="259"/>
    </row>
    <row r="9" spans="1:11" x14ac:dyDescent="0.25">
      <c r="A9" s="259"/>
      <c r="B9" s="259"/>
      <c r="C9" s="259"/>
      <c r="D9" s="259"/>
      <c r="E9" s="259"/>
      <c r="F9" s="259"/>
      <c r="G9" s="259"/>
      <c r="H9" s="259"/>
      <c r="I9" s="259"/>
      <c r="J9" s="259"/>
      <c r="K9" s="259"/>
    </row>
    <row r="10" spans="1:11" x14ac:dyDescent="0.25">
      <c r="A10" s="13"/>
      <c r="B10" s="13"/>
      <c r="C10" s="13"/>
      <c r="D10" s="13"/>
      <c r="E10" s="13"/>
      <c r="F10" s="13"/>
      <c r="G10" s="13"/>
      <c r="H10" s="13"/>
      <c r="I10" s="13"/>
      <c r="J10" s="13"/>
      <c r="K10" s="13"/>
    </row>
    <row r="11" spans="1:11" x14ac:dyDescent="0.25">
      <c r="A11" s="259" t="s">
        <v>4</v>
      </c>
      <c r="B11" s="259"/>
      <c r="C11" s="259"/>
      <c r="D11" s="259"/>
      <c r="E11" s="259"/>
      <c r="F11" s="259"/>
      <c r="G11" s="259"/>
      <c r="H11" s="18"/>
      <c r="I11" s="13"/>
      <c r="J11" s="13"/>
      <c r="K11" s="13"/>
    </row>
    <row r="12" spans="1:11" x14ac:dyDescent="0.25">
      <c r="A12" s="13"/>
      <c r="B12" s="13"/>
      <c r="C12" s="13"/>
      <c r="D12" s="13"/>
      <c r="E12" s="13"/>
      <c r="F12" s="13"/>
      <c r="G12" s="13"/>
      <c r="H12" s="13"/>
      <c r="I12" s="13"/>
      <c r="J12" s="13"/>
      <c r="K12" s="13"/>
    </row>
    <row r="13" spans="1:11" x14ac:dyDescent="0.25">
      <c r="A13" t="s">
        <v>5</v>
      </c>
    </row>
    <row r="14" spans="1:11" x14ac:dyDescent="0.25">
      <c r="A14" t="s">
        <v>6</v>
      </c>
    </row>
    <row r="15" spans="1:11" x14ac:dyDescent="0.25">
      <c r="A15" t="s">
        <v>7</v>
      </c>
    </row>
    <row r="16" spans="1:11" x14ac:dyDescent="0.25">
      <c r="A16" t="s">
        <v>8</v>
      </c>
    </row>
    <row r="17" spans="1:3" x14ac:dyDescent="0.25">
      <c r="A17" t="s">
        <v>9</v>
      </c>
    </row>
    <row r="18" spans="1:3" x14ac:dyDescent="0.25">
      <c r="A18" t="s">
        <v>10</v>
      </c>
    </row>
    <row r="19" spans="1:3" x14ac:dyDescent="0.25">
      <c r="A19" t="s">
        <v>11</v>
      </c>
    </row>
    <row r="20" spans="1:3" x14ac:dyDescent="0.25">
      <c r="A20" t="s">
        <v>12</v>
      </c>
    </row>
    <row r="21" spans="1:3" x14ac:dyDescent="0.25">
      <c r="A21" t="s">
        <v>13</v>
      </c>
    </row>
    <row r="22" spans="1:3" x14ac:dyDescent="0.25">
      <c r="A22" t="s">
        <v>14</v>
      </c>
    </row>
    <row r="23" spans="1:3" x14ac:dyDescent="0.25">
      <c r="A23" t="s">
        <v>15</v>
      </c>
    </row>
    <row r="24" spans="1:3" x14ac:dyDescent="0.25">
      <c r="A24" t="s">
        <v>16</v>
      </c>
    </row>
    <row r="26" spans="1:3" x14ac:dyDescent="0.25">
      <c r="A26" t="s">
        <v>17</v>
      </c>
    </row>
    <row r="29" spans="1:3" x14ac:dyDescent="0.25">
      <c r="A29" s="23" t="s">
        <v>155</v>
      </c>
      <c r="B29" s="23"/>
      <c r="C29" s="23" t="e">
        <f>'1. Algemeen'!F56+'2. Functionaliteitseisen'!F26+'8. Doorontwikkeling'!#REF!+'3. Architectuur en koppelingen'!F25+'6. Beheer en gebruik'!F33+'10. Demonstratie thema''s'!#REF!</f>
        <v>#REF!</v>
      </c>
    </row>
    <row r="100" spans="1:1" x14ac:dyDescent="0.25">
      <c r="A100" t="s">
        <v>29</v>
      </c>
    </row>
    <row r="101" spans="1:1" x14ac:dyDescent="0.25">
      <c r="A101" t="s">
        <v>30</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19"/>
  <sheetViews>
    <sheetView zoomScale="110" zoomScaleNormal="110" workbookViewId="0">
      <selection activeCell="F5" sqref="F5"/>
    </sheetView>
  </sheetViews>
  <sheetFormatPr defaultColWidth="8.85546875" defaultRowHeight="12.75" x14ac:dyDescent="0.2"/>
  <cols>
    <col min="1" max="1" width="6" style="4" customWidth="1"/>
    <col min="2" max="2" width="8.85546875" style="153" customWidth="1"/>
    <col min="3" max="3" width="82" style="4" customWidth="1"/>
    <col min="4" max="4" width="20.85546875" style="109" customWidth="1"/>
    <col min="5" max="5" width="17.85546875" style="86" customWidth="1"/>
    <col min="6" max="6" width="21.42578125" style="239" customWidth="1"/>
    <col min="7" max="7" width="40.42578125" style="43" customWidth="1"/>
    <col min="8" max="8" width="8.85546875" style="44"/>
    <col min="9" max="16384" width="8.85546875" style="4"/>
  </cols>
  <sheetData>
    <row r="1" spans="1:8" ht="29.25" customHeight="1" thickBot="1" x14ac:dyDescent="0.25">
      <c r="A1" s="335" t="s">
        <v>464</v>
      </c>
      <c r="B1" s="335"/>
      <c r="C1" s="336"/>
      <c r="H1" s="44">
        <f>SUM(H3:H5)</f>
        <v>2</v>
      </c>
    </row>
    <row r="2" spans="1:8" ht="26.25" thickBot="1" x14ac:dyDescent="0.25">
      <c r="A2" s="3"/>
      <c r="B2" s="192" t="s">
        <v>18</v>
      </c>
      <c r="C2" s="3" t="s">
        <v>19</v>
      </c>
      <c r="D2" s="162" t="s">
        <v>20</v>
      </c>
      <c r="E2" s="75" t="s">
        <v>21</v>
      </c>
      <c r="F2" s="246" t="s">
        <v>473</v>
      </c>
      <c r="G2" s="28" t="s">
        <v>176</v>
      </c>
    </row>
    <row r="3" spans="1:8" ht="15.95" customHeight="1" x14ac:dyDescent="0.2">
      <c r="A3" s="45"/>
      <c r="B3" s="125" t="s">
        <v>226</v>
      </c>
      <c r="C3" s="100" t="s">
        <v>31</v>
      </c>
      <c r="D3" s="75" t="s">
        <v>25</v>
      </c>
      <c r="E3" s="193" t="s">
        <v>30</v>
      </c>
      <c r="F3" s="240"/>
      <c r="H3" s="44">
        <f t="shared" ref="H3:H4" si="0">IF(E3="Nee",1,0)</f>
        <v>1</v>
      </c>
    </row>
    <row r="4" spans="1:8" ht="15.95" customHeight="1" x14ac:dyDescent="0.2">
      <c r="A4" s="45"/>
      <c r="B4" s="125" t="s">
        <v>225</v>
      </c>
      <c r="C4" s="100" t="s">
        <v>33</v>
      </c>
      <c r="D4" s="75" t="s">
        <v>25</v>
      </c>
      <c r="E4" s="193" t="s">
        <v>30</v>
      </c>
      <c r="F4" s="240"/>
      <c r="H4" s="44">
        <f t="shared" si="0"/>
        <v>1</v>
      </c>
    </row>
    <row r="5" spans="1:8" x14ac:dyDescent="0.2">
      <c r="D5" s="195"/>
      <c r="E5" s="194"/>
      <c r="F5" s="247"/>
      <c r="G5" s="4"/>
      <c r="H5" s="44" t="s">
        <v>176</v>
      </c>
    </row>
    <row r="6" spans="1:8" x14ac:dyDescent="0.2">
      <c r="D6" s="195"/>
      <c r="E6" s="194"/>
      <c r="F6" s="247"/>
      <c r="G6" s="4"/>
    </row>
    <row r="7" spans="1:8" x14ac:dyDescent="0.2">
      <c r="D7" s="195"/>
      <c r="E7" s="194"/>
      <c r="F7" s="247"/>
      <c r="G7" s="4"/>
    </row>
    <row r="8" spans="1:8" x14ac:dyDescent="0.2">
      <c r="C8" s="191"/>
      <c r="D8" s="195"/>
      <c r="E8" s="194"/>
      <c r="F8" s="247"/>
      <c r="G8" s="4"/>
    </row>
    <row r="9" spans="1:8" x14ac:dyDescent="0.2">
      <c r="C9" s="191"/>
      <c r="D9" s="195"/>
      <c r="E9" s="194"/>
      <c r="F9" s="247"/>
      <c r="G9" s="4"/>
    </row>
    <row r="10" spans="1:8" x14ac:dyDescent="0.2">
      <c r="C10" s="191"/>
      <c r="D10" s="195"/>
      <c r="E10" s="194"/>
      <c r="F10" s="247"/>
      <c r="G10" s="4"/>
    </row>
    <row r="11" spans="1:8" x14ac:dyDescent="0.2">
      <c r="C11" s="191"/>
      <c r="D11" s="195"/>
      <c r="E11" s="194"/>
      <c r="F11" s="247"/>
      <c r="G11" s="4"/>
    </row>
    <row r="12" spans="1:8" x14ac:dyDescent="0.2">
      <c r="C12" s="191"/>
      <c r="D12" s="195"/>
      <c r="E12" s="194"/>
      <c r="F12" s="247"/>
      <c r="G12" s="4"/>
    </row>
    <row r="13" spans="1:8" x14ac:dyDescent="0.2">
      <c r="D13" s="195"/>
      <c r="E13" s="194"/>
      <c r="F13" s="247"/>
      <c r="G13" s="4"/>
    </row>
    <row r="14" spans="1:8" x14ac:dyDescent="0.2">
      <c r="D14" s="196"/>
      <c r="E14" s="149" t="s">
        <v>176</v>
      </c>
      <c r="F14" s="248"/>
      <c r="G14" s="4"/>
    </row>
    <row r="15" spans="1:8" x14ac:dyDescent="0.2">
      <c r="D15" s="196"/>
      <c r="E15" s="149"/>
      <c r="F15" s="248"/>
      <c r="G15" s="4"/>
    </row>
    <row r="16" spans="1:8" x14ac:dyDescent="0.2">
      <c r="D16" s="196"/>
      <c r="E16" s="149"/>
      <c r="F16" s="248"/>
      <c r="G16" s="4"/>
    </row>
    <row r="17" spans="4:7" x14ac:dyDescent="0.2">
      <c r="D17" s="196"/>
      <c r="E17" s="149"/>
      <c r="F17" s="248"/>
      <c r="G17" s="4"/>
    </row>
    <row r="18" spans="4:7" x14ac:dyDescent="0.2">
      <c r="D18" s="196"/>
      <c r="E18" s="149"/>
      <c r="F18" s="248"/>
      <c r="G18" s="4"/>
    </row>
    <row r="19" spans="4:7" x14ac:dyDescent="0.2">
      <c r="D19" s="196"/>
      <c r="E19" s="149"/>
      <c r="F19" s="248"/>
      <c r="G19" s="4"/>
    </row>
    <row r="20" spans="4:7" x14ac:dyDescent="0.2">
      <c r="D20" s="196"/>
      <c r="E20" s="149"/>
      <c r="F20" s="248"/>
      <c r="G20" s="4"/>
    </row>
    <row r="21" spans="4:7" x14ac:dyDescent="0.2">
      <c r="D21" s="196"/>
      <c r="E21" s="149"/>
      <c r="F21" s="248"/>
      <c r="G21" s="4"/>
    </row>
    <row r="22" spans="4:7" x14ac:dyDescent="0.2">
      <c r="D22" s="196"/>
      <c r="E22" s="149"/>
      <c r="F22" s="248"/>
      <c r="G22" s="4"/>
    </row>
    <row r="23" spans="4:7" x14ac:dyDescent="0.2">
      <c r="D23" s="196"/>
      <c r="E23" s="149"/>
      <c r="F23" s="248"/>
      <c r="G23" s="4"/>
    </row>
    <row r="24" spans="4:7" x14ac:dyDescent="0.2">
      <c r="D24" s="196"/>
      <c r="E24" s="149"/>
      <c r="F24" s="248"/>
      <c r="G24" s="4"/>
    </row>
    <row r="25" spans="4:7" x14ac:dyDescent="0.2">
      <c r="D25" s="196"/>
      <c r="E25" s="149"/>
      <c r="F25" s="248"/>
      <c r="G25" s="4"/>
    </row>
    <row r="26" spans="4:7" x14ac:dyDescent="0.2">
      <c r="D26" s="196"/>
      <c r="E26" s="149"/>
      <c r="F26" s="248"/>
      <c r="G26" s="4"/>
    </row>
    <row r="27" spans="4:7" x14ac:dyDescent="0.2">
      <c r="D27" s="196"/>
      <c r="E27" s="149"/>
      <c r="F27" s="248"/>
      <c r="G27" s="4"/>
    </row>
    <row r="28" spans="4:7" x14ac:dyDescent="0.2">
      <c r="D28" s="196"/>
      <c r="E28" s="149"/>
      <c r="F28" s="248"/>
      <c r="G28" s="4"/>
    </row>
    <row r="29" spans="4:7" x14ac:dyDescent="0.2">
      <c r="D29" s="196"/>
      <c r="E29" s="149"/>
      <c r="F29" s="248"/>
      <c r="G29" s="4"/>
    </row>
    <row r="30" spans="4:7" x14ac:dyDescent="0.2">
      <c r="D30" s="196"/>
      <c r="E30" s="149"/>
      <c r="F30" s="248"/>
      <c r="G30" s="4"/>
    </row>
    <row r="31" spans="4:7" x14ac:dyDescent="0.2">
      <c r="D31" s="196"/>
      <c r="E31" s="149"/>
      <c r="F31" s="248"/>
      <c r="G31" s="4"/>
    </row>
    <row r="32" spans="4:7" x14ac:dyDescent="0.2">
      <c r="D32" s="196"/>
      <c r="E32" s="149"/>
      <c r="F32" s="248"/>
      <c r="G32" s="4"/>
    </row>
    <row r="33" spans="4:7" x14ac:dyDescent="0.2">
      <c r="D33" s="196"/>
      <c r="E33" s="149"/>
      <c r="F33" s="248"/>
      <c r="G33" s="4"/>
    </row>
    <row r="34" spans="4:7" x14ac:dyDescent="0.2">
      <c r="D34" s="196"/>
      <c r="E34" s="149"/>
      <c r="F34" s="248"/>
      <c r="G34" s="4"/>
    </row>
    <row r="35" spans="4:7" x14ac:dyDescent="0.2">
      <c r="D35" s="196"/>
      <c r="E35" s="149"/>
      <c r="F35" s="248"/>
      <c r="G35" s="4"/>
    </row>
    <row r="36" spans="4:7" x14ac:dyDescent="0.2">
      <c r="D36" s="196"/>
      <c r="E36" s="149"/>
      <c r="F36" s="248"/>
      <c r="G36" s="4"/>
    </row>
    <row r="37" spans="4:7" x14ac:dyDescent="0.2">
      <c r="D37" s="196"/>
      <c r="E37" s="149"/>
      <c r="F37" s="248"/>
      <c r="G37" s="4"/>
    </row>
    <row r="38" spans="4:7" x14ac:dyDescent="0.2">
      <c r="D38" s="196"/>
      <c r="E38" s="149"/>
      <c r="F38" s="248"/>
      <c r="G38" s="4"/>
    </row>
    <row r="39" spans="4:7" x14ac:dyDescent="0.2">
      <c r="D39" s="196"/>
      <c r="E39" s="149"/>
      <c r="F39" s="248"/>
      <c r="G39" s="4"/>
    </row>
    <row r="40" spans="4:7" x14ac:dyDescent="0.2">
      <c r="D40" s="196"/>
      <c r="E40" s="149"/>
      <c r="F40" s="248"/>
      <c r="G40" s="4"/>
    </row>
    <row r="41" spans="4:7" x14ac:dyDescent="0.2">
      <c r="D41" s="196"/>
      <c r="E41" s="149"/>
      <c r="F41" s="248"/>
      <c r="G41" s="4"/>
    </row>
    <row r="42" spans="4:7" x14ac:dyDescent="0.2">
      <c r="D42" s="196"/>
      <c r="E42" s="149"/>
      <c r="F42" s="248"/>
      <c r="G42" s="4"/>
    </row>
    <row r="43" spans="4:7" x14ac:dyDescent="0.2">
      <c r="D43" s="196"/>
      <c r="E43" s="149"/>
      <c r="F43" s="248"/>
      <c r="G43" s="4"/>
    </row>
    <row r="44" spans="4:7" x14ac:dyDescent="0.2">
      <c r="D44" s="196"/>
      <c r="E44" s="149"/>
      <c r="F44" s="248"/>
      <c r="G44" s="4"/>
    </row>
    <row r="45" spans="4:7" x14ac:dyDescent="0.2">
      <c r="D45" s="196"/>
      <c r="E45" s="149"/>
      <c r="F45" s="248"/>
      <c r="G45" s="4"/>
    </row>
    <row r="46" spans="4:7" x14ac:dyDescent="0.2">
      <c r="D46" s="196"/>
      <c r="E46" s="149"/>
      <c r="F46" s="248"/>
      <c r="G46" s="4"/>
    </row>
    <row r="47" spans="4:7" x14ac:dyDescent="0.2">
      <c r="D47" s="196"/>
      <c r="E47" s="149"/>
      <c r="F47" s="248"/>
      <c r="G47" s="4"/>
    </row>
    <row r="48" spans="4:7" x14ac:dyDescent="0.2">
      <c r="D48" s="196"/>
      <c r="E48" s="149"/>
      <c r="F48" s="248"/>
      <c r="G48" s="4"/>
    </row>
    <row r="49" spans="4:7" x14ac:dyDescent="0.2">
      <c r="D49" s="196"/>
      <c r="E49" s="149"/>
      <c r="F49" s="248"/>
      <c r="G49" s="4"/>
    </row>
    <row r="50" spans="4:7" x14ac:dyDescent="0.2">
      <c r="D50" s="196"/>
      <c r="E50" s="149"/>
      <c r="F50" s="248"/>
      <c r="G50" s="4"/>
    </row>
    <row r="51" spans="4:7" x14ac:dyDescent="0.2">
      <c r="D51" s="196"/>
      <c r="E51" s="149"/>
      <c r="F51" s="248"/>
      <c r="G51" s="4"/>
    </row>
    <row r="52" spans="4:7" x14ac:dyDescent="0.2">
      <c r="D52" s="196"/>
      <c r="E52" s="149"/>
      <c r="F52" s="248"/>
      <c r="G52" s="4"/>
    </row>
    <row r="53" spans="4:7" x14ac:dyDescent="0.2">
      <c r="D53" s="196"/>
      <c r="E53" s="149"/>
      <c r="F53" s="248"/>
      <c r="G53" s="4"/>
    </row>
    <row r="54" spans="4:7" x14ac:dyDescent="0.2">
      <c r="D54" s="196"/>
      <c r="E54" s="149"/>
      <c r="F54" s="248"/>
      <c r="G54" s="4"/>
    </row>
    <row r="55" spans="4:7" x14ac:dyDescent="0.2">
      <c r="D55" s="196"/>
      <c r="E55" s="149"/>
      <c r="F55" s="248"/>
      <c r="G55" s="4"/>
    </row>
    <row r="56" spans="4:7" x14ac:dyDescent="0.2">
      <c r="D56" s="196"/>
      <c r="E56" s="149"/>
      <c r="F56" s="248"/>
      <c r="G56" s="4"/>
    </row>
    <row r="57" spans="4:7" x14ac:dyDescent="0.2">
      <c r="D57" s="196"/>
      <c r="E57" s="149"/>
      <c r="F57" s="248"/>
      <c r="G57" s="4"/>
    </row>
    <row r="58" spans="4:7" x14ac:dyDescent="0.2">
      <c r="D58" s="196"/>
      <c r="E58" s="149"/>
      <c r="F58" s="248"/>
      <c r="G58" s="4"/>
    </row>
    <row r="59" spans="4:7" x14ac:dyDescent="0.2">
      <c r="D59" s="196"/>
      <c r="E59" s="149"/>
      <c r="F59" s="248"/>
      <c r="G59" s="4"/>
    </row>
    <row r="60" spans="4:7" x14ac:dyDescent="0.2">
      <c r="D60" s="196"/>
      <c r="E60" s="149"/>
      <c r="F60" s="248"/>
      <c r="G60" s="4"/>
    </row>
    <row r="61" spans="4:7" x14ac:dyDescent="0.2">
      <c r="D61" s="196"/>
      <c r="E61" s="149"/>
      <c r="F61" s="248"/>
      <c r="G61" s="4"/>
    </row>
    <row r="62" spans="4:7" x14ac:dyDescent="0.2">
      <c r="D62" s="196"/>
      <c r="E62" s="149"/>
      <c r="F62" s="248"/>
      <c r="G62" s="4"/>
    </row>
    <row r="63" spans="4:7" x14ac:dyDescent="0.2">
      <c r="D63" s="196"/>
      <c r="E63" s="149"/>
      <c r="F63" s="248"/>
      <c r="G63" s="4"/>
    </row>
    <row r="64" spans="4:7" x14ac:dyDescent="0.2">
      <c r="D64" s="196"/>
      <c r="E64" s="149"/>
      <c r="F64" s="248"/>
      <c r="G64" s="4"/>
    </row>
    <row r="65" spans="4:7" x14ac:dyDescent="0.2">
      <c r="D65" s="196"/>
      <c r="E65" s="149"/>
      <c r="F65" s="248"/>
      <c r="G65" s="4"/>
    </row>
    <row r="66" spans="4:7" x14ac:dyDescent="0.2">
      <c r="D66" s="196"/>
      <c r="E66" s="149"/>
      <c r="F66" s="248"/>
      <c r="G66" s="4"/>
    </row>
    <row r="67" spans="4:7" x14ac:dyDescent="0.2">
      <c r="D67" s="196"/>
      <c r="E67" s="149"/>
      <c r="F67" s="248"/>
      <c r="G67" s="4"/>
    </row>
    <row r="68" spans="4:7" x14ac:dyDescent="0.2">
      <c r="D68" s="196"/>
      <c r="E68" s="149"/>
      <c r="F68" s="248"/>
      <c r="G68" s="4"/>
    </row>
    <row r="69" spans="4:7" x14ac:dyDescent="0.2">
      <c r="D69" s="196"/>
      <c r="E69" s="149"/>
      <c r="F69" s="248"/>
      <c r="G69" s="4"/>
    </row>
    <row r="70" spans="4:7" x14ac:dyDescent="0.2">
      <c r="D70" s="196"/>
      <c r="E70" s="149"/>
      <c r="F70" s="248"/>
      <c r="G70" s="4"/>
    </row>
    <row r="71" spans="4:7" x14ac:dyDescent="0.2">
      <c r="D71" s="196"/>
      <c r="E71" s="149"/>
      <c r="F71" s="248"/>
      <c r="G71" s="4"/>
    </row>
    <row r="72" spans="4:7" x14ac:dyDescent="0.2">
      <c r="D72" s="196"/>
      <c r="E72" s="149"/>
      <c r="F72" s="248"/>
      <c r="G72" s="4"/>
    </row>
    <row r="73" spans="4:7" x14ac:dyDescent="0.2">
      <c r="D73" s="196"/>
      <c r="E73" s="149"/>
      <c r="F73" s="248"/>
      <c r="G73" s="4"/>
    </row>
    <row r="74" spans="4:7" x14ac:dyDescent="0.2">
      <c r="D74" s="196"/>
      <c r="E74" s="149"/>
      <c r="F74" s="248"/>
      <c r="G74" s="4"/>
    </row>
    <row r="75" spans="4:7" x14ac:dyDescent="0.2">
      <c r="D75" s="196"/>
      <c r="E75" s="149"/>
      <c r="F75" s="248"/>
      <c r="G75" s="4"/>
    </row>
    <row r="76" spans="4:7" x14ac:dyDescent="0.2">
      <c r="D76" s="196"/>
      <c r="E76" s="149"/>
      <c r="F76" s="248"/>
      <c r="G76" s="4"/>
    </row>
    <row r="77" spans="4:7" x14ac:dyDescent="0.2">
      <c r="D77" s="196"/>
      <c r="E77" s="149"/>
      <c r="F77" s="248"/>
      <c r="G77" s="4"/>
    </row>
    <row r="78" spans="4:7" x14ac:dyDescent="0.2">
      <c r="D78" s="196"/>
      <c r="E78" s="149"/>
      <c r="F78" s="248"/>
      <c r="G78" s="4"/>
    </row>
    <row r="79" spans="4:7" x14ac:dyDescent="0.2">
      <c r="D79" s="196"/>
      <c r="E79" s="149"/>
      <c r="F79" s="248"/>
      <c r="G79" s="4"/>
    </row>
    <row r="80" spans="4:7" x14ac:dyDescent="0.2">
      <c r="D80" s="196"/>
      <c r="E80" s="149"/>
      <c r="F80" s="248"/>
      <c r="G80" s="4"/>
    </row>
    <row r="81" spans="4:7" x14ac:dyDescent="0.2">
      <c r="D81" s="196"/>
      <c r="E81" s="149"/>
      <c r="F81" s="248"/>
      <c r="G81" s="4"/>
    </row>
    <row r="82" spans="4:7" x14ac:dyDescent="0.2">
      <c r="D82" s="196"/>
      <c r="E82" s="149"/>
      <c r="F82" s="248"/>
      <c r="G82" s="4"/>
    </row>
    <row r="83" spans="4:7" x14ac:dyDescent="0.2">
      <c r="D83" s="196"/>
      <c r="E83" s="149"/>
      <c r="F83" s="248"/>
      <c r="G83" s="4"/>
    </row>
    <row r="84" spans="4:7" x14ac:dyDescent="0.2">
      <c r="D84" s="196"/>
      <c r="E84" s="149"/>
      <c r="F84" s="248"/>
      <c r="G84" s="4"/>
    </row>
    <row r="85" spans="4:7" x14ac:dyDescent="0.2">
      <c r="D85" s="196"/>
      <c r="E85" s="149"/>
      <c r="F85" s="248"/>
      <c r="G85" s="4"/>
    </row>
    <row r="86" spans="4:7" x14ac:dyDescent="0.2">
      <c r="D86" s="196"/>
      <c r="E86" s="149"/>
      <c r="F86" s="248"/>
      <c r="G86" s="4"/>
    </row>
    <row r="87" spans="4:7" x14ac:dyDescent="0.2">
      <c r="D87" s="196"/>
      <c r="E87" s="149"/>
      <c r="F87" s="248"/>
      <c r="G87" s="4"/>
    </row>
    <row r="88" spans="4:7" x14ac:dyDescent="0.2">
      <c r="D88" s="196"/>
      <c r="E88" s="149"/>
      <c r="F88" s="248"/>
      <c r="G88" s="4"/>
    </row>
    <row r="89" spans="4:7" x14ac:dyDescent="0.2">
      <c r="D89" s="196"/>
      <c r="E89" s="149"/>
      <c r="F89" s="248"/>
      <c r="G89" s="4"/>
    </row>
    <row r="90" spans="4:7" x14ac:dyDescent="0.2">
      <c r="D90" s="196"/>
      <c r="E90" s="149"/>
      <c r="F90" s="248"/>
      <c r="G90" s="4"/>
    </row>
    <row r="91" spans="4:7" x14ac:dyDescent="0.2">
      <c r="D91" s="196"/>
      <c r="E91" s="149"/>
      <c r="F91" s="248"/>
      <c r="G91" s="4"/>
    </row>
    <row r="92" spans="4:7" x14ac:dyDescent="0.2">
      <c r="D92" s="196"/>
      <c r="E92" s="149"/>
      <c r="F92" s="248"/>
      <c r="G92" s="4"/>
    </row>
    <row r="93" spans="4:7" x14ac:dyDescent="0.2">
      <c r="D93" s="196"/>
      <c r="E93" s="149"/>
      <c r="F93" s="248"/>
      <c r="G93" s="4"/>
    </row>
    <row r="94" spans="4:7" x14ac:dyDescent="0.2">
      <c r="D94" s="196"/>
      <c r="E94" s="149"/>
      <c r="F94" s="248"/>
      <c r="G94" s="4"/>
    </row>
    <row r="95" spans="4:7" x14ac:dyDescent="0.2">
      <c r="D95" s="196"/>
      <c r="E95" s="149"/>
      <c r="F95" s="248"/>
      <c r="G95" s="4"/>
    </row>
    <row r="96" spans="4:7" x14ac:dyDescent="0.2">
      <c r="D96" s="196"/>
      <c r="E96" s="149"/>
      <c r="F96" s="248"/>
      <c r="G96" s="4"/>
    </row>
    <row r="97" spans="4:7" x14ac:dyDescent="0.2">
      <c r="D97" s="196"/>
      <c r="E97" s="149"/>
      <c r="F97" s="248"/>
      <c r="G97" s="4"/>
    </row>
    <row r="98" spans="4:7" x14ac:dyDescent="0.2">
      <c r="D98" s="196"/>
      <c r="E98" s="149"/>
      <c r="F98" s="248"/>
      <c r="G98" s="4"/>
    </row>
    <row r="99" spans="4:7" x14ac:dyDescent="0.2">
      <c r="D99" s="196"/>
      <c r="E99" s="149"/>
      <c r="F99" s="248"/>
      <c r="G99" s="4"/>
    </row>
    <row r="100" spans="4:7" x14ac:dyDescent="0.2">
      <c r="D100" s="196"/>
      <c r="E100" s="149"/>
      <c r="F100" s="248"/>
      <c r="G100" s="4"/>
    </row>
    <row r="101" spans="4:7" x14ac:dyDescent="0.2">
      <c r="D101" s="196"/>
      <c r="E101" s="149"/>
      <c r="F101" s="248"/>
      <c r="G101" s="4"/>
    </row>
    <row r="102" spans="4:7" x14ac:dyDescent="0.2">
      <c r="D102" s="196"/>
      <c r="E102" s="149"/>
      <c r="F102" s="248"/>
      <c r="G102" s="4"/>
    </row>
    <row r="103" spans="4:7" x14ac:dyDescent="0.2">
      <c r="D103" s="196"/>
      <c r="E103" s="149"/>
      <c r="F103" s="248"/>
      <c r="G103" s="4"/>
    </row>
    <row r="104" spans="4:7" x14ac:dyDescent="0.2">
      <c r="D104" s="196"/>
      <c r="E104" s="149"/>
      <c r="F104" s="248"/>
      <c r="G104" s="4"/>
    </row>
    <row r="105" spans="4:7" x14ac:dyDescent="0.2">
      <c r="D105" s="196"/>
      <c r="E105" s="149"/>
      <c r="F105" s="248"/>
      <c r="G105" s="4"/>
    </row>
    <row r="106" spans="4:7" x14ac:dyDescent="0.2">
      <c r="D106" s="196"/>
      <c r="E106" s="149"/>
      <c r="F106" s="248"/>
      <c r="G106" s="4"/>
    </row>
    <row r="107" spans="4:7" x14ac:dyDescent="0.2">
      <c r="D107" s="196"/>
      <c r="E107" s="149"/>
      <c r="F107" s="248"/>
      <c r="G107" s="4"/>
    </row>
    <row r="108" spans="4:7" x14ac:dyDescent="0.2">
      <c r="D108" s="196"/>
      <c r="E108" s="149"/>
      <c r="F108" s="248"/>
      <c r="G108" s="4"/>
    </row>
    <row r="109" spans="4:7" x14ac:dyDescent="0.2">
      <c r="D109" s="196"/>
      <c r="E109" s="149"/>
      <c r="F109" s="248"/>
      <c r="G109" s="4"/>
    </row>
    <row r="110" spans="4:7" x14ac:dyDescent="0.2">
      <c r="D110" s="196"/>
      <c r="E110" s="149"/>
      <c r="F110" s="248"/>
      <c r="G110" s="4"/>
    </row>
    <row r="111" spans="4:7" x14ac:dyDescent="0.2">
      <c r="D111" s="196"/>
      <c r="E111" s="149"/>
      <c r="F111" s="248"/>
      <c r="G111" s="4"/>
    </row>
    <row r="112" spans="4:7" x14ac:dyDescent="0.2">
      <c r="D112" s="196"/>
      <c r="E112" s="149"/>
      <c r="F112" s="248"/>
      <c r="G112" s="4"/>
    </row>
    <row r="113" spans="4:7" x14ac:dyDescent="0.2">
      <c r="D113" s="196"/>
      <c r="E113" s="149"/>
      <c r="F113" s="248"/>
      <c r="G113" s="4"/>
    </row>
    <row r="114" spans="4:7" x14ac:dyDescent="0.2">
      <c r="D114" s="196"/>
      <c r="E114" s="149"/>
      <c r="F114" s="248"/>
      <c r="G114" s="4"/>
    </row>
    <row r="115" spans="4:7" x14ac:dyDescent="0.2">
      <c r="D115" s="196"/>
      <c r="E115" s="149"/>
      <c r="F115" s="248"/>
      <c r="G115" s="4"/>
    </row>
    <row r="116" spans="4:7" x14ac:dyDescent="0.2">
      <c r="D116" s="196"/>
      <c r="E116" s="149"/>
      <c r="F116" s="248"/>
      <c r="G116" s="4"/>
    </row>
    <row r="117" spans="4:7" x14ac:dyDescent="0.2">
      <c r="D117" s="196"/>
      <c r="E117" s="149"/>
      <c r="F117" s="248"/>
      <c r="G117" s="4"/>
    </row>
    <row r="118" spans="4:7" x14ac:dyDescent="0.2">
      <c r="D118" s="196"/>
      <c r="E118" s="149"/>
      <c r="F118" s="248"/>
      <c r="G118" s="4"/>
    </row>
    <row r="119" spans="4:7" x14ac:dyDescent="0.2">
      <c r="D119" s="196"/>
      <c r="E119" s="149"/>
      <c r="F119" s="248"/>
      <c r="G119" s="4"/>
    </row>
    <row r="120" spans="4:7" x14ac:dyDescent="0.2">
      <c r="D120" s="196"/>
      <c r="E120" s="149"/>
      <c r="F120" s="248"/>
      <c r="G120" s="4"/>
    </row>
    <row r="121" spans="4:7" x14ac:dyDescent="0.2">
      <c r="D121" s="196"/>
      <c r="E121" s="149"/>
      <c r="F121" s="248"/>
      <c r="G121" s="4"/>
    </row>
    <row r="122" spans="4:7" x14ac:dyDescent="0.2">
      <c r="D122" s="196"/>
      <c r="E122" s="149"/>
      <c r="F122" s="248"/>
      <c r="G122" s="4"/>
    </row>
    <row r="123" spans="4:7" x14ac:dyDescent="0.2">
      <c r="D123" s="196"/>
      <c r="E123" s="149"/>
      <c r="F123" s="248"/>
      <c r="G123" s="4"/>
    </row>
    <row r="124" spans="4:7" x14ac:dyDescent="0.2">
      <c r="D124" s="196"/>
      <c r="E124" s="149"/>
      <c r="F124" s="248"/>
      <c r="G124" s="4"/>
    </row>
    <row r="125" spans="4:7" x14ac:dyDescent="0.2">
      <c r="D125" s="196"/>
      <c r="E125" s="149"/>
      <c r="F125" s="248"/>
      <c r="G125" s="4"/>
    </row>
    <row r="126" spans="4:7" x14ac:dyDescent="0.2">
      <c r="D126" s="196"/>
      <c r="E126" s="149"/>
      <c r="F126" s="248"/>
      <c r="G126" s="4"/>
    </row>
    <row r="127" spans="4:7" x14ac:dyDescent="0.2">
      <c r="D127" s="196"/>
      <c r="E127" s="149"/>
      <c r="F127" s="248"/>
      <c r="G127" s="4"/>
    </row>
    <row r="128" spans="4:7" x14ac:dyDescent="0.2">
      <c r="D128" s="196"/>
      <c r="E128" s="149"/>
      <c r="F128" s="248"/>
      <c r="G128" s="4"/>
    </row>
    <row r="129" spans="4:7" x14ac:dyDescent="0.2">
      <c r="D129" s="196"/>
      <c r="E129" s="149"/>
      <c r="F129" s="248"/>
      <c r="G129" s="4"/>
    </row>
    <row r="130" spans="4:7" x14ac:dyDescent="0.2">
      <c r="D130" s="196"/>
      <c r="E130" s="149"/>
      <c r="F130" s="248"/>
      <c r="G130" s="4"/>
    </row>
    <row r="131" spans="4:7" x14ac:dyDescent="0.2">
      <c r="D131" s="196"/>
      <c r="E131" s="149"/>
      <c r="F131" s="248"/>
      <c r="G131" s="4"/>
    </row>
    <row r="132" spans="4:7" x14ac:dyDescent="0.2">
      <c r="D132" s="196"/>
      <c r="E132" s="149"/>
      <c r="F132" s="248"/>
      <c r="G132" s="4"/>
    </row>
    <row r="133" spans="4:7" x14ac:dyDescent="0.2">
      <c r="D133" s="196"/>
      <c r="E133" s="149"/>
      <c r="F133" s="248"/>
      <c r="G133" s="4"/>
    </row>
    <row r="134" spans="4:7" x14ac:dyDescent="0.2">
      <c r="D134" s="196"/>
      <c r="E134" s="149"/>
      <c r="F134" s="248"/>
      <c r="G134" s="4"/>
    </row>
    <row r="135" spans="4:7" x14ac:dyDescent="0.2">
      <c r="D135" s="196"/>
      <c r="E135" s="149"/>
      <c r="F135" s="248"/>
      <c r="G135" s="4"/>
    </row>
    <row r="136" spans="4:7" x14ac:dyDescent="0.2">
      <c r="D136" s="196"/>
      <c r="E136" s="149"/>
      <c r="F136" s="248"/>
      <c r="G136" s="4"/>
    </row>
    <row r="137" spans="4:7" x14ac:dyDescent="0.2">
      <c r="D137" s="196"/>
      <c r="E137" s="149"/>
      <c r="F137" s="248"/>
      <c r="G137" s="4"/>
    </row>
    <row r="138" spans="4:7" x14ac:dyDescent="0.2">
      <c r="D138" s="196"/>
      <c r="E138" s="149"/>
      <c r="F138" s="248"/>
      <c r="G138" s="4"/>
    </row>
    <row r="139" spans="4:7" x14ac:dyDescent="0.2">
      <c r="D139" s="196"/>
      <c r="E139" s="149"/>
      <c r="F139" s="248"/>
      <c r="G139" s="4"/>
    </row>
    <row r="140" spans="4:7" x14ac:dyDescent="0.2">
      <c r="D140" s="196"/>
      <c r="E140" s="149"/>
      <c r="F140" s="248"/>
      <c r="G140" s="4"/>
    </row>
    <row r="141" spans="4:7" x14ac:dyDescent="0.2">
      <c r="D141" s="196"/>
      <c r="E141" s="149"/>
      <c r="F141" s="248"/>
      <c r="G141" s="4"/>
    </row>
    <row r="142" spans="4:7" x14ac:dyDescent="0.2">
      <c r="D142" s="196"/>
      <c r="E142" s="149"/>
      <c r="F142" s="248"/>
      <c r="G142" s="4"/>
    </row>
    <row r="143" spans="4:7" x14ac:dyDescent="0.2">
      <c r="D143" s="196"/>
      <c r="E143" s="149"/>
      <c r="F143" s="248"/>
      <c r="G143" s="4"/>
    </row>
    <row r="144" spans="4:7" x14ac:dyDescent="0.2">
      <c r="D144" s="196"/>
      <c r="E144" s="149"/>
      <c r="F144" s="248"/>
      <c r="G144" s="4"/>
    </row>
    <row r="145" spans="4:7" x14ac:dyDescent="0.2">
      <c r="D145" s="196"/>
      <c r="E145" s="149"/>
      <c r="F145" s="248"/>
      <c r="G145" s="4"/>
    </row>
    <row r="146" spans="4:7" x14ac:dyDescent="0.2">
      <c r="D146" s="196"/>
      <c r="E146" s="149"/>
      <c r="F146" s="248"/>
      <c r="G146" s="4"/>
    </row>
    <row r="147" spans="4:7" x14ac:dyDescent="0.2">
      <c r="D147" s="196"/>
      <c r="E147" s="149"/>
      <c r="F147" s="248"/>
      <c r="G147" s="4"/>
    </row>
    <row r="148" spans="4:7" x14ac:dyDescent="0.2">
      <c r="D148" s="196"/>
      <c r="E148" s="149"/>
      <c r="F148" s="248"/>
      <c r="G148" s="4"/>
    </row>
    <row r="149" spans="4:7" x14ac:dyDescent="0.2">
      <c r="D149" s="196"/>
      <c r="E149" s="149"/>
      <c r="F149" s="248"/>
      <c r="G149" s="4"/>
    </row>
    <row r="150" spans="4:7" x14ac:dyDescent="0.2">
      <c r="D150" s="196"/>
      <c r="E150" s="149"/>
      <c r="F150" s="248"/>
      <c r="G150" s="4"/>
    </row>
    <row r="151" spans="4:7" x14ac:dyDescent="0.2">
      <c r="D151" s="196"/>
      <c r="E151" s="149"/>
      <c r="F151" s="248"/>
      <c r="G151" s="4"/>
    </row>
    <row r="152" spans="4:7" x14ac:dyDescent="0.2">
      <c r="D152" s="196"/>
      <c r="E152" s="149"/>
      <c r="F152" s="248"/>
      <c r="G152" s="4"/>
    </row>
    <row r="153" spans="4:7" x14ac:dyDescent="0.2">
      <c r="D153" s="196"/>
      <c r="E153" s="149"/>
      <c r="F153" s="248"/>
      <c r="G153" s="4"/>
    </row>
    <row r="154" spans="4:7" x14ac:dyDescent="0.2">
      <c r="D154" s="196"/>
      <c r="E154" s="149"/>
      <c r="F154" s="248"/>
      <c r="G154" s="4"/>
    </row>
    <row r="155" spans="4:7" x14ac:dyDescent="0.2">
      <c r="D155" s="196"/>
      <c r="E155" s="149"/>
      <c r="F155" s="248"/>
      <c r="G155" s="4"/>
    </row>
    <row r="156" spans="4:7" x14ac:dyDescent="0.2">
      <c r="D156" s="196"/>
      <c r="E156" s="149"/>
      <c r="F156" s="248"/>
      <c r="G156" s="4"/>
    </row>
    <row r="157" spans="4:7" x14ac:dyDescent="0.2">
      <c r="D157" s="196"/>
      <c r="E157" s="149"/>
      <c r="F157" s="248"/>
      <c r="G157" s="4"/>
    </row>
    <row r="158" spans="4:7" x14ac:dyDescent="0.2">
      <c r="D158" s="196"/>
      <c r="E158" s="149"/>
      <c r="F158" s="248"/>
      <c r="G158" s="4"/>
    </row>
    <row r="159" spans="4:7" x14ac:dyDescent="0.2">
      <c r="D159" s="196"/>
      <c r="E159" s="149"/>
      <c r="F159" s="248"/>
      <c r="G159" s="4"/>
    </row>
    <row r="160" spans="4:7" x14ac:dyDescent="0.2">
      <c r="D160" s="196"/>
      <c r="E160" s="149"/>
      <c r="F160" s="248"/>
      <c r="G160" s="4"/>
    </row>
    <row r="161" spans="4:7" x14ac:dyDescent="0.2">
      <c r="D161" s="196"/>
      <c r="E161" s="149"/>
      <c r="F161" s="248"/>
      <c r="G161" s="4"/>
    </row>
    <row r="162" spans="4:7" x14ac:dyDescent="0.2">
      <c r="D162" s="196"/>
      <c r="E162" s="149"/>
      <c r="F162" s="248"/>
      <c r="G162" s="4"/>
    </row>
    <row r="163" spans="4:7" x14ac:dyDescent="0.2">
      <c r="D163" s="196"/>
      <c r="E163" s="149"/>
      <c r="F163" s="248"/>
      <c r="G163" s="4"/>
    </row>
    <row r="164" spans="4:7" x14ac:dyDescent="0.2">
      <c r="D164" s="196"/>
      <c r="E164" s="149"/>
      <c r="F164" s="248"/>
      <c r="G164" s="4"/>
    </row>
    <row r="165" spans="4:7" x14ac:dyDescent="0.2">
      <c r="D165" s="196"/>
      <c r="E165" s="149"/>
      <c r="F165" s="248"/>
      <c r="G165" s="4"/>
    </row>
    <row r="166" spans="4:7" x14ac:dyDescent="0.2">
      <c r="D166" s="196"/>
      <c r="E166" s="149"/>
      <c r="F166" s="248"/>
      <c r="G166" s="4"/>
    </row>
    <row r="167" spans="4:7" x14ac:dyDescent="0.2">
      <c r="D167" s="196"/>
      <c r="E167" s="149"/>
      <c r="F167" s="248"/>
      <c r="G167" s="4"/>
    </row>
    <row r="168" spans="4:7" x14ac:dyDescent="0.2">
      <c r="D168" s="196"/>
      <c r="E168" s="149"/>
      <c r="F168" s="248"/>
      <c r="G168" s="4"/>
    </row>
    <row r="169" spans="4:7" x14ac:dyDescent="0.2">
      <c r="D169" s="196"/>
      <c r="E169" s="149"/>
      <c r="F169" s="248"/>
      <c r="G169" s="4"/>
    </row>
    <row r="170" spans="4:7" x14ac:dyDescent="0.2">
      <c r="D170" s="196"/>
      <c r="E170" s="149"/>
      <c r="F170" s="248"/>
      <c r="G170" s="4"/>
    </row>
    <row r="171" spans="4:7" x14ac:dyDescent="0.2">
      <c r="D171" s="196"/>
      <c r="E171" s="149"/>
      <c r="F171" s="248"/>
      <c r="G171" s="4"/>
    </row>
    <row r="172" spans="4:7" x14ac:dyDescent="0.2">
      <c r="D172" s="196"/>
      <c r="E172" s="149"/>
      <c r="F172" s="248"/>
      <c r="G172" s="4"/>
    </row>
    <row r="173" spans="4:7" x14ac:dyDescent="0.2">
      <c r="D173" s="196"/>
      <c r="E173" s="149"/>
      <c r="F173" s="248"/>
      <c r="G173" s="4"/>
    </row>
    <row r="174" spans="4:7" x14ac:dyDescent="0.2">
      <c r="D174" s="196"/>
      <c r="E174" s="149"/>
      <c r="F174" s="248"/>
      <c r="G174" s="4"/>
    </row>
    <row r="175" spans="4:7" x14ac:dyDescent="0.2">
      <c r="D175" s="196"/>
      <c r="E175" s="149"/>
      <c r="F175" s="248"/>
      <c r="G175" s="4"/>
    </row>
    <row r="176" spans="4:7" x14ac:dyDescent="0.2">
      <c r="D176" s="196"/>
      <c r="E176" s="149"/>
      <c r="F176" s="248"/>
      <c r="G176" s="4"/>
    </row>
    <row r="177" spans="4:7" x14ac:dyDescent="0.2">
      <c r="D177" s="196"/>
      <c r="E177" s="149"/>
      <c r="F177" s="248"/>
      <c r="G177" s="4"/>
    </row>
    <row r="178" spans="4:7" x14ac:dyDescent="0.2">
      <c r="D178" s="196"/>
      <c r="E178" s="149"/>
      <c r="F178" s="248"/>
      <c r="G178" s="4"/>
    </row>
    <row r="179" spans="4:7" x14ac:dyDescent="0.2">
      <c r="D179" s="196"/>
      <c r="E179" s="149"/>
      <c r="F179" s="248"/>
      <c r="G179" s="4"/>
    </row>
    <row r="180" spans="4:7" x14ac:dyDescent="0.2">
      <c r="D180" s="196"/>
      <c r="E180" s="149"/>
      <c r="F180" s="248"/>
      <c r="G180" s="4"/>
    </row>
    <row r="181" spans="4:7" x14ac:dyDescent="0.2">
      <c r="D181" s="196"/>
      <c r="E181" s="149"/>
      <c r="F181" s="248"/>
      <c r="G181" s="4"/>
    </row>
    <row r="182" spans="4:7" x14ac:dyDescent="0.2">
      <c r="D182" s="196"/>
      <c r="E182" s="149"/>
      <c r="F182" s="248"/>
      <c r="G182" s="4"/>
    </row>
    <row r="183" spans="4:7" x14ac:dyDescent="0.2">
      <c r="D183" s="196"/>
      <c r="E183" s="149"/>
      <c r="F183" s="248"/>
      <c r="G183" s="4"/>
    </row>
    <row r="184" spans="4:7" x14ac:dyDescent="0.2">
      <c r="D184" s="196"/>
      <c r="E184" s="149"/>
      <c r="F184" s="248"/>
      <c r="G184" s="4"/>
    </row>
    <row r="185" spans="4:7" x14ac:dyDescent="0.2">
      <c r="D185" s="196"/>
      <c r="E185" s="149"/>
      <c r="F185" s="248"/>
      <c r="G185" s="4"/>
    </row>
    <row r="186" spans="4:7" x14ac:dyDescent="0.2">
      <c r="D186" s="196"/>
      <c r="E186" s="149"/>
      <c r="F186" s="248"/>
      <c r="G186" s="4"/>
    </row>
    <row r="187" spans="4:7" x14ac:dyDescent="0.2">
      <c r="D187" s="196"/>
      <c r="E187" s="149"/>
      <c r="F187" s="248"/>
      <c r="G187" s="4"/>
    </row>
    <row r="188" spans="4:7" x14ac:dyDescent="0.2">
      <c r="D188" s="196"/>
      <c r="E188" s="149"/>
      <c r="F188" s="248"/>
      <c r="G188" s="4"/>
    </row>
    <row r="189" spans="4:7" x14ac:dyDescent="0.2">
      <c r="D189" s="196"/>
      <c r="E189" s="149"/>
      <c r="F189" s="248"/>
      <c r="G189" s="4"/>
    </row>
    <row r="190" spans="4:7" x14ac:dyDescent="0.2">
      <c r="D190" s="196"/>
      <c r="E190" s="149"/>
      <c r="F190" s="248"/>
      <c r="G190" s="4"/>
    </row>
    <row r="191" spans="4:7" x14ac:dyDescent="0.2">
      <c r="D191" s="196"/>
      <c r="E191" s="149"/>
      <c r="F191" s="248"/>
      <c r="G191" s="4"/>
    </row>
    <row r="192" spans="4:7" x14ac:dyDescent="0.2">
      <c r="D192" s="196"/>
      <c r="E192" s="149"/>
      <c r="F192" s="248"/>
      <c r="G192" s="4"/>
    </row>
    <row r="193" spans="4:7" x14ac:dyDescent="0.2">
      <c r="D193" s="196"/>
      <c r="E193" s="149"/>
      <c r="F193" s="248"/>
      <c r="G193" s="4"/>
    </row>
    <row r="194" spans="4:7" x14ac:dyDescent="0.2">
      <c r="D194" s="196"/>
      <c r="E194" s="149"/>
      <c r="F194" s="248"/>
      <c r="G194" s="4"/>
    </row>
    <row r="195" spans="4:7" x14ac:dyDescent="0.2">
      <c r="D195" s="196"/>
      <c r="E195" s="149"/>
      <c r="F195" s="248"/>
      <c r="G195" s="4"/>
    </row>
    <row r="196" spans="4:7" x14ac:dyDescent="0.2">
      <c r="D196" s="196"/>
      <c r="E196" s="149"/>
      <c r="F196" s="248"/>
      <c r="G196" s="4"/>
    </row>
    <row r="197" spans="4:7" x14ac:dyDescent="0.2">
      <c r="D197" s="196"/>
      <c r="E197" s="149"/>
      <c r="F197" s="248"/>
      <c r="G197" s="4"/>
    </row>
    <row r="198" spans="4:7" x14ac:dyDescent="0.2">
      <c r="D198" s="196"/>
      <c r="E198" s="149"/>
      <c r="F198" s="248"/>
      <c r="G198" s="4"/>
    </row>
    <row r="199" spans="4:7" x14ac:dyDescent="0.2">
      <c r="D199" s="196"/>
      <c r="E199" s="149"/>
      <c r="F199" s="248"/>
      <c r="G199" s="4"/>
    </row>
    <row r="200" spans="4:7" x14ac:dyDescent="0.2">
      <c r="D200" s="196"/>
      <c r="E200" s="149"/>
      <c r="F200" s="248"/>
      <c r="G200" s="4"/>
    </row>
    <row r="201" spans="4:7" x14ac:dyDescent="0.2">
      <c r="D201" s="196"/>
      <c r="E201" s="149"/>
      <c r="F201" s="248"/>
      <c r="G201" s="4"/>
    </row>
    <row r="202" spans="4:7" x14ac:dyDescent="0.2">
      <c r="D202" s="196"/>
      <c r="E202" s="149"/>
      <c r="F202" s="248"/>
      <c r="G202" s="4"/>
    </row>
    <row r="203" spans="4:7" x14ac:dyDescent="0.2">
      <c r="D203" s="196"/>
      <c r="E203" s="149"/>
      <c r="F203" s="248"/>
      <c r="G203" s="4"/>
    </row>
    <row r="204" spans="4:7" x14ac:dyDescent="0.2">
      <c r="D204" s="196"/>
      <c r="E204" s="149"/>
      <c r="F204" s="248"/>
      <c r="G204" s="4"/>
    </row>
    <row r="205" spans="4:7" x14ac:dyDescent="0.2">
      <c r="D205" s="196"/>
      <c r="E205" s="149"/>
      <c r="F205" s="248"/>
      <c r="G205" s="4"/>
    </row>
    <row r="206" spans="4:7" x14ac:dyDescent="0.2">
      <c r="D206" s="196"/>
      <c r="E206" s="149"/>
      <c r="F206" s="248"/>
      <c r="G206" s="4"/>
    </row>
    <row r="207" spans="4:7" x14ac:dyDescent="0.2">
      <c r="D207" s="196"/>
      <c r="E207" s="149"/>
      <c r="F207" s="248"/>
      <c r="G207" s="4"/>
    </row>
    <row r="208" spans="4:7" x14ac:dyDescent="0.2">
      <c r="D208" s="196"/>
      <c r="E208" s="149"/>
      <c r="F208" s="248"/>
      <c r="G208" s="4"/>
    </row>
    <row r="209" spans="4:7" x14ac:dyDescent="0.2">
      <c r="D209" s="196"/>
      <c r="E209" s="149"/>
      <c r="F209" s="248"/>
      <c r="G209" s="4"/>
    </row>
    <row r="210" spans="4:7" x14ac:dyDescent="0.2">
      <c r="D210" s="196"/>
      <c r="E210" s="149"/>
      <c r="F210" s="248"/>
      <c r="G210" s="4"/>
    </row>
    <row r="211" spans="4:7" x14ac:dyDescent="0.2">
      <c r="D211" s="196"/>
      <c r="E211" s="149"/>
      <c r="F211" s="248"/>
      <c r="G211" s="4"/>
    </row>
    <row r="212" spans="4:7" x14ac:dyDescent="0.2">
      <c r="D212" s="196"/>
      <c r="E212" s="149"/>
      <c r="F212" s="248"/>
      <c r="G212" s="4"/>
    </row>
    <row r="213" spans="4:7" x14ac:dyDescent="0.2">
      <c r="D213" s="196"/>
      <c r="E213" s="149"/>
      <c r="F213" s="248"/>
      <c r="G213" s="4"/>
    </row>
    <row r="214" spans="4:7" x14ac:dyDescent="0.2">
      <c r="D214" s="196"/>
      <c r="E214" s="149"/>
      <c r="F214" s="248"/>
      <c r="G214" s="4"/>
    </row>
    <row r="215" spans="4:7" x14ac:dyDescent="0.2">
      <c r="D215" s="196"/>
      <c r="E215" s="149"/>
      <c r="F215" s="248"/>
      <c r="G215" s="4"/>
    </row>
    <row r="216" spans="4:7" x14ac:dyDescent="0.2">
      <c r="D216" s="196"/>
      <c r="E216" s="149"/>
      <c r="F216" s="248"/>
      <c r="G216" s="4"/>
    </row>
    <row r="217" spans="4:7" x14ac:dyDescent="0.2">
      <c r="D217" s="196"/>
      <c r="E217" s="149"/>
      <c r="F217" s="248"/>
      <c r="G217" s="4"/>
    </row>
    <row r="218" spans="4:7" x14ac:dyDescent="0.2">
      <c r="D218" s="196"/>
      <c r="E218" s="149"/>
      <c r="F218" s="248"/>
      <c r="G218" s="4"/>
    </row>
    <row r="219" spans="4:7" x14ac:dyDescent="0.2">
      <c r="D219" s="196"/>
      <c r="E219" s="149"/>
      <c r="F219" s="248"/>
      <c r="G219" s="4"/>
    </row>
    <row r="220" spans="4:7" x14ac:dyDescent="0.2">
      <c r="D220" s="196"/>
      <c r="E220" s="149"/>
      <c r="F220" s="248"/>
      <c r="G220" s="4"/>
    </row>
    <row r="221" spans="4:7" x14ac:dyDescent="0.2">
      <c r="D221" s="196"/>
      <c r="E221" s="149"/>
      <c r="F221" s="248"/>
      <c r="G221" s="4"/>
    </row>
    <row r="222" spans="4:7" x14ac:dyDescent="0.2">
      <c r="D222" s="196"/>
      <c r="E222" s="149"/>
      <c r="F222" s="248"/>
      <c r="G222" s="4"/>
    </row>
    <row r="223" spans="4:7" x14ac:dyDescent="0.2">
      <c r="D223" s="196"/>
      <c r="E223" s="149"/>
      <c r="F223" s="248"/>
      <c r="G223" s="4"/>
    </row>
    <row r="224" spans="4:7" x14ac:dyDescent="0.2">
      <c r="D224" s="196"/>
      <c r="E224" s="149"/>
      <c r="F224" s="248"/>
      <c r="G224" s="4"/>
    </row>
    <row r="225" spans="4:7" x14ac:dyDescent="0.2">
      <c r="D225" s="196"/>
      <c r="E225" s="149"/>
      <c r="F225" s="248"/>
      <c r="G225" s="4"/>
    </row>
    <row r="226" spans="4:7" x14ac:dyDescent="0.2">
      <c r="D226" s="196"/>
      <c r="E226" s="149"/>
      <c r="F226" s="248"/>
      <c r="G226" s="4"/>
    </row>
    <row r="227" spans="4:7" x14ac:dyDescent="0.2">
      <c r="D227" s="196"/>
      <c r="E227" s="149"/>
      <c r="F227" s="248"/>
      <c r="G227" s="4"/>
    </row>
    <row r="228" spans="4:7" x14ac:dyDescent="0.2">
      <c r="D228" s="196"/>
      <c r="E228" s="149"/>
      <c r="F228" s="248"/>
      <c r="G228" s="4"/>
    </row>
    <row r="229" spans="4:7" x14ac:dyDescent="0.2">
      <c r="D229" s="196"/>
      <c r="E229" s="149"/>
      <c r="F229" s="248"/>
      <c r="G229" s="4"/>
    </row>
    <row r="230" spans="4:7" x14ac:dyDescent="0.2">
      <c r="D230" s="196"/>
      <c r="E230" s="149"/>
      <c r="F230" s="248"/>
      <c r="G230" s="4"/>
    </row>
    <row r="231" spans="4:7" x14ac:dyDescent="0.2">
      <c r="D231" s="196"/>
      <c r="E231" s="149"/>
      <c r="F231" s="248"/>
      <c r="G231" s="4"/>
    </row>
    <row r="232" spans="4:7" x14ac:dyDescent="0.2">
      <c r="D232" s="196"/>
      <c r="E232" s="149"/>
      <c r="F232" s="248"/>
      <c r="G232" s="4"/>
    </row>
    <row r="233" spans="4:7" x14ac:dyDescent="0.2">
      <c r="D233" s="196"/>
      <c r="E233" s="149"/>
      <c r="F233" s="248"/>
      <c r="G233" s="4"/>
    </row>
    <row r="234" spans="4:7" x14ac:dyDescent="0.2">
      <c r="D234" s="196"/>
      <c r="E234" s="149"/>
      <c r="F234" s="248"/>
      <c r="G234" s="4"/>
    </row>
    <row r="235" spans="4:7" x14ac:dyDescent="0.2">
      <c r="D235" s="196"/>
      <c r="E235" s="149"/>
      <c r="F235" s="248"/>
      <c r="G235" s="4"/>
    </row>
    <row r="236" spans="4:7" x14ac:dyDescent="0.2">
      <c r="D236" s="196"/>
      <c r="E236" s="149"/>
      <c r="F236" s="248"/>
      <c r="G236" s="4"/>
    </row>
    <row r="237" spans="4:7" x14ac:dyDescent="0.2">
      <c r="D237" s="196"/>
      <c r="E237" s="149"/>
      <c r="F237" s="248"/>
      <c r="G237" s="4"/>
    </row>
    <row r="238" spans="4:7" x14ac:dyDescent="0.2">
      <c r="D238" s="196"/>
      <c r="E238" s="149"/>
      <c r="F238" s="248"/>
      <c r="G238" s="4"/>
    </row>
    <row r="239" spans="4:7" x14ac:dyDescent="0.2">
      <c r="D239" s="196"/>
      <c r="E239" s="149"/>
      <c r="F239" s="248"/>
      <c r="G239" s="4"/>
    </row>
    <row r="240" spans="4:7" x14ac:dyDescent="0.2">
      <c r="D240" s="196"/>
      <c r="E240" s="149"/>
      <c r="F240" s="248"/>
      <c r="G240" s="4"/>
    </row>
    <row r="241" spans="4:7" x14ac:dyDescent="0.2">
      <c r="D241" s="196"/>
      <c r="E241" s="149"/>
      <c r="F241" s="248"/>
      <c r="G241" s="4"/>
    </row>
    <row r="242" spans="4:7" x14ac:dyDescent="0.2">
      <c r="D242" s="196"/>
      <c r="E242" s="149"/>
      <c r="F242" s="248"/>
      <c r="G242" s="4"/>
    </row>
    <row r="243" spans="4:7" x14ac:dyDescent="0.2">
      <c r="D243" s="196"/>
      <c r="E243" s="149"/>
      <c r="F243" s="248"/>
      <c r="G243" s="4"/>
    </row>
    <row r="244" spans="4:7" x14ac:dyDescent="0.2">
      <c r="D244" s="196"/>
      <c r="E244" s="149"/>
      <c r="F244" s="248"/>
      <c r="G244" s="4"/>
    </row>
    <row r="245" spans="4:7" x14ac:dyDescent="0.2">
      <c r="D245" s="196"/>
      <c r="E245" s="149"/>
      <c r="F245" s="248"/>
      <c r="G245" s="4"/>
    </row>
    <row r="246" spans="4:7" x14ac:dyDescent="0.2">
      <c r="D246" s="196"/>
      <c r="E246" s="149"/>
      <c r="F246" s="248"/>
      <c r="G246" s="4"/>
    </row>
    <row r="247" spans="4:7" x14ac:dyDescent="0.2">
      <c r="D247" s="196"/>
      <c r="E247" s="149"/>
      <c r="F247" s="248"/>
      <c r="G247" s="4"/>
    </row>
    <row r="248" spans="4:7" x14ac:dyDescent="0.2">
      <c r="D248" s="196"/>
      <c r="E248" s="149"/>
      <c r="F248" s="248"/>
      <c r="G248" s="4"/>
    </row>
    <row r="249" spans="4:7" x14ac:dyDescent="0.2">
      <c r="D249" s="196"/>
      <c r="E249" s="149"/>
      <c r="F249" s="248"/>
      <c r="G249" s="4"/>
    </row>
    <row r="250" spans="4:7" x14ac:dyDescent="0.2">
      <c r="D250" s="196"/>
      <c r="E250" s="149"/>
      <c r="F250" s="248"/>
      <c r="G250" s="4"/>
    </row>
    <row r="251" spans="4:7" x14ac:dyDescent="0.2">
      <c r="D251" s="196"/>
      <c r="E251" s="149"/>
      <c r="F251" s="248"/>
      <c r="G251" s="4"/>
    </row>
    <row r="252" spans="4:7" x14ac:dyDescent="0.2">
      <c r="D252" s="196"/>
      <c r="E252" s="149"/>
      <c r="F252" s="248"/>
      <c r="G252" s="4"/>
    </row>
    <row r="253" spans="4:7" x14ac:dyDescent="0.2">
      <c r="D253" s="196"/>
      <c r="E253" s="149"/>
      <c r="F253" s="248"/>
      <c r="G253" s="4"/>
    </row>
    <row r="254" spans="4:7" x14ac:dyDescent="0.2">
      <c r="D254" s="196"/>
      <c r="E254" s="149"/>
      <c r="F254" s="248"/>
      <c r="G254" s="4"/>
    </row>
    <row r="255" spans="4:7" x14ac:dyDescent="0.2">
      <c r="D255" s="196"/>
      <c r="E255" s="149"/>
      <c r="F255" s="248"/>
      <c r="G255" s="4"/>
    </row>
    <row r="256" spans="4:7" x14ac:dyDescent="0.2">
      <c r="D256" s="196"/>
      <c r="E256" s="149"/>
      <c r="F256" s="248"/>
      <c r="G256" s="4"/>
    </row>
    <row r="257" spans="4:7" x14ac:dyDescent="0.2">
      <c r="D257" s="196"/>
      <c r="E257" s="149"/>
      <c r="F257" s="248"/>
      <c r="G257" s="4"/>
    </row>
    <row r="258" spans="4:7" x14ac:dyDescent="0.2">
      <c r="D258" s="196"/>
      <c r="E258" s="149"/>
      <c r="F258" s="248"/>
      <c r="G258" s="4"/>
    </row>
    <row r="259" spans="4:7" x14ac:dyDescent="0.2">
      <c r="D259" s="196"/>
      <c r="E259" s="149"/>
      <c r="F259" s="248"/>
      <c r="G259" s="4"/>
    </row>
    <row r="260" spans="4:7" x14ac:dyDescent="0.2">
      <c r="D260" s="196"/>
      <c r="E260" s="149"/>
      <c r="F260" s="248"/>
      <c r="G260" s="4"/>
    </row>
    <row r="261" spans="4:7" x14ac:dyDescent="0.2">
      <c r="D261" s="196"/>
      <c r="E261" s="149"/>
      <c r="F261" s="248"/>
      <c r="G261" s="4"/>
    </row>
    <row r="262" spans="4:7" x14ac:dyDescent="0.2">
      <c r="D262" s="196"/>
      <c r="E262" s="149"/>
      <c r="F262" s="248"/>
      <c r="G262" s="4"/>
    </row>
    <row r="263" spans="4:7" x14ac:dyDescent="0.2">
      <c r="D263" s="196"/>
      <c r="E263" s="149"/>
      <c r="F263" s="248"/>
      <c r="G263" s="4"/>
    </row>
    <row r="264" spans="4:7" x14ac:dyDescent="0.2">
      <c r="D264" s="196"/>
      <c r="E264" s="149"/>
      <c r="F264" s="248"/>
      <c r="G264" s="4"/>
    </row>
    <row r="265" spans="4:7" x14ac:dyDescent="0.2">
      <c r="D265" s="196"/>
      <c r="E265" s="149"/>
      <c r="F265" s="248"/>
      <c r="G265" s="4"/>
    </row>
    <row r="266" spans="4:7" x14ac:dyDescent="0.2">
      <c r="D266" s="196"/>
      <c r="E266" s="149"/>
      <c r="F266" s="248"/>
      <c r="G266" s="4"/>
    </row>
    <row r="267" spans="4:7" x14ac:dyDescent="0.2">
      <c r="D267" s="196"/>
      <c r="E267" s="149"/>
      <c r="F267" s="248"/>
      <c r="G267" s="4"/>
    </row>
    <row r="268" spans="4:7" x14ac:dyDescent="0.2">
      <c r="D268" s="196"/>
      <c r="E268" s="149"/>
      <c r="F268" s="248"/>
      <c r="G268" s="4"/>
    </row>
    <row r="269" spans="4:7" x14ac:dyDescent="0.2">
      <c r="D269" s="196"/>
      <c r="E269" s="149"/>
      <c r="F269" s="248"/>
      <c r="G269" s="4"/>
    </row>
    <row r="270" spans="4:7" x14ac:dyDescent="0.2">
      <c r="D270" s="196"/>
      <c r="E270" s="149"/>
      <c r="F270" s="248"/>
      <c r="G270" s="4"/>
    </row>
    <row r="271" spans="4:7" x14ac:dyDescent="0.2">
      <c r="D271" s="196"/>
      <c r="E271" s="149"/>
      <c r="F271" s="248"/>
      <c r="G271" s="4"/>
    </row>
    <row r="272" spans="4:7" x14ac:dyDescent="0.2">
      <c r="D272" s="196"/>
      <c r="E272" s="149"/>
      <c r="F272" s="248"/>
      <c r="G272" s="4"/>
    </row>
    <row r="273" spans="4:7" x14ac:dyDescent="0.2">
      <c r="D273" s="196"/>
      <c r="E273" s="149"/>
      <c r="F273" s="248"/>
      <c r="G273" s="4"/>
    </row>
    <row r="274" spans="4:7" x14ac:dyDescent="0.2">
      <c r="D274" s="196"/>
      <c r="E274" s="149"/>
      <c r="F274" s="248"/>
      <c r="G274" s="4"/>
    </row>
    <row r="275" spans="4:7" x14ac:dyDescent="0.2">
      <c r="D275" s="196"/>
      <c r="E275" s="149"/>
      <c r="F275" s="248"/>
      <c r="G275" s="4"/>
    </row>
    <row r="276" spans="4:7" x14ac:dyDescent="0.2">
      <c r="D276" s="196"/>
      <c r="E276" s="149"/>
      <c r="F276" s="248"/>
      <c r="G276" s="4"/>
    </row>
    <row r="277" spans="4:7" x14ac:dyDescent="0.2">
      <c r="D277" s="196"/>
      <c r="E277" s="149"/>
      <c r="F277" s="248"/>
      <c r="G277" s="4"/>
    </row>
    <row r="278" spans="4:7" x14ac:dyDescent="0.2">
      <c r="D278" s="196"/>
      <c r="E278" s="149"/>
      <c r="F278" s="248"/>
      <c r="G278" s="4"/>
    </row>
    <row r="279" spans="4:7" x14ac:dyDescent="0.2">
      <c r="D279" s="196"/>
      <c r="E279" s="149"/>
      <c r="F279" s="248"/>
      <c r="G279" s="4"/>
    </row>
    <row r="280" spans="4:7" x14ac:dyDescent="0.2">
      <c r="D280" s="196"/>
      <c r="E280" s="149"/>
      <c r="F280" s="248"/>
      <c r="G280" s="4"/>
    </row>
    <row r="281" spans="4:7" x14ac:dyDescent="0.2">
      <c r="D281" s="196"/>
      <c r="E281" s="149"/>
      <c r="F281" s="248"/>
      <c r="G281" s="4"/>
    </row>
    <row r="282" spans="4:7" x14ac:dyDescent="0.2">
      <c r="D282" s="196"/>
      <c r="E282" s="149"/>
      <c r="F282" s="248"/>
      <c r="G282" s="4"/>
    </row>
    <row r="283" spans="4:7" x14ac:dyDescent="0.2">
      <c r="D283" s="196"/>
      <c r="E283" s="149"/>
      <c r="F283" s="248"/>
      <c r="G283" s="4"/>
    </row>
    <row r="284" spans="4:7" x14ac:dyDescent="0.2">
      <c r="D284" s="196"/>
      <c r="E284" s="149"/>
      <c r="F284" s="248"/>
      <c r="G284" s="4"/>
    </row>
    <row r="285" spans="4:7" x14ac:dyDescent="0.2">
      <c r="D285" s="196"/>
      <c r="E285" s="149"/>
      <c r="F285" s="248"/>
      <c r="G285" s="4"/>
    </row>
    <row r="286" spans="4:7" x14ac:dyDescent="0.2">
      <c r="D286" s="196"/>
      <c r="E286" s="149"/>
      <c r="F286" s="248"/>
      <c r="G286" s="4"/>
    </row>
    <row r="287" spans="4:7" x14ac:dyDescent="0.2">
      <c r="D287" s="196"/>
      <c r="E287" s="149"/>
      <c r="F287" s="248"/>
      <c r="G287" s="4"/>
    </row>
    <row r="288" spans="4:7" x14ac:dyDescent="0.2">
      <c r="D288" s="196"/>
      <c r="E288" s="149"/>
      <c r="F288" s="248"/>
      <c r="G288" s="4"/>
    </row>
    <row r="289" spans="4:7" x14ac:dyDescent="0.2">
      <c r="D289" s="196"/>
      <c r="E289" s="149"/>
      <c r="F289" s="248"/>
      <c r="G289" s="4"/>
    </row>
    <row r="290" spans="4:7" x14ac:dyDescent="0.2">
      <c r="D290" s="196"/>
      <c r="E290" s="149"/>
      <c r="F290" s="248"/>
      <c r="G290" s="4"/>
    </row>
    <row r="291" spans="4:7" x14ac:dyDescent="0.2">
      <c r="D291" s="196"/>
      <c r="E291" s="149"/>
      <c r="F291" s="248"/>
      <c r="G291" s="4"/>
    </row>
    <row r="292" spans="4:7" x14ac:dyDescent="0.2">
      <c r="D292" s="196"/>
      <c r="E292" s="149"/>
      <c r="F292" s="248"/>
      <c r="G292" s="4"/>
    </row>
    <row r="293" spans="4:7" x14ac:dyDescent="0.2">
      <c r="D293" s="196"/>
      <c r="E293" s="149"/>
      <c r="F293" s="248"/>
      <c r="G293" s="4"/>
    </row>
    <row r="294" spans="4:7" x14ac:dyDescent="0.2">
      <c r="D294" s="196"/>
      <c r="E294" s="149"/>
      <c r="F294" s="248"/>
      <c r="G294" s="4"/>
    </row>
    <row r="295" spans="4:7" x14ac:dyDescent="0.2">
      <c r="D295" s="196"/>
      <c r="E295" s="149"/>
      <c r="F295" s="248"/>
      <c r="G295" s="4"/>
    </row>
    <row r="296" spans="4:7" x14ac:dyDescent="0.2">
      <c r="D296" s="196"/>
      <c r="E296" s="149"/>
      <c r="F296" s="248"/>
      <c r="G296" s="4"/>
    </row>
    <row r="297" spans="4:7" x14ac:dyDescent="0.2">
      <c r="D297" s="196"/>
      <c r="E297" s="149"/>
      <c r="F297" s="248"/>
      <c r="G297" s="4"/>
    </row>
    <row r="298" spans="4:7" x14ac:dyDescent="0.2">
      <c r="D298" s="196"/>
      <c r="E298" s="149"/>
      <c r="F298" s="248"/>
      <c r="G298" s="4"/>
    </row>
    <row r="299" spans="4:7" x14ac:dyDescent="0.2">
      <c r="D299" s="196"/>
      <c r="E299" s="149"/>
      <c r="F299" s="248"/>
      <c r="G299" s="4"/>
    </row>
    <row r="300" spans="4:7" x14ac:dyDescent="0.2">
      <c r="D300" s="196"/>
      <c r="E300" s="149"/>
      <c r="F300" s="248"/>
      <c r="G300" s="4"/>
    </row>
    <row r="301" spans="4:7" x14ac:dyDescent="0.2">
      <c r="D301" s="196"/>
      <c r="E301" s="149"/>
      <c r="F301" s="248"/>
      <c r="G301" s="4"/>
    </row>
    <row r="302" spans="4:7" x14ac:dyDescent="0.2">
      <c r="D302" s="196"/>
      <c r="E302" s="149"/>
      <c r="F302" s="248"/>
      <c r="G302" s="4"/>
    </row>
    <row r="303" spans="4:7" x14ac:dyDescent="0.2">
      <c r="D303" s="196"/>
      <c r="E303" s="149"/>
      <c r="F303" s="248"/>
      <c r="G303" s="4"/>
    </row>
    <row r="304" spans="4:7" x14ac:dyDescent="0.2">
      <c r="D304" s="196"/>
      <c r="E304" s="149"/>
      <c r="F304" s="248"/>
      <c r="G304" s="4"/>
    </row>
    <row r="305" spans="4:7" x14ac:dyDescent="0.2">
      <c r="D305" s="196"/>
      <c r="E305" s="149"/>
      <c r="F305" s="248"/>
      <c r="G305" s="4"/>
    </row>
    <row r="306" spans="4:7" x14ac:dyDescent="0.2">
      <c r="D306" s="196"/>
      <c r="E306" s="149"/>
      <c r="F306" s="248"/>
      <c r="G306" s="4"/>
    </row>
    <row r="307" spans="4:7" x14ac:dyDescent="0.2">
      <c r="D307" s="196"/>
      <c r="E307" s="149"/>
      <c r="F307" s="248"/>
      <c r="G307" s="4"/>
    </row>
    <row r="308" spans="4:7" x14ac:dyDescent="0.2">
      <c r="D308" s="196"/>
      <c r="E308" s="149"/>
      <c r="F308" s="248"/>
      <c r="G308" s="4"/>
    </row>
    <row r="309" spans="4:7" x14ac:dyDescent="0.2">
      <c r="D309" s="196"/>
      <c r="E309" s="149"/>
      <c r="F309" s="248"/>
      <c r="G309" s="4"/>
    </row>
    <row r="310" spans="4:7" x14ac:dyDescent="0.2">
      <c r="D310" s="196"/>
      <c r="E310" s="149"/>
      <c r="F310" s="248"/>
      <c r="G310" s="4"/>
    </row>
    <row r="311" spans="4:7" x14ac:dyDescent="0.2">
      <c r="D311" s="196"/>
      <c r="E311" s="149"/>
      <c r="F311" s="248"/>
      <c r="G311" s="4"/>
    </row>
    <row r="312" spans="4:7" x14ac:dyDescent="0.2">
      <c r="D312" s="196"/>
      <c r="E312" s="149"/>
      <c r="F312" s="248"/>
      <c r="G312" s="4"/>
    </row>
    <row r="313" spans="4:7" x14ac:dyDescent="0.2">
      <c r="D313" s="196"/>
      <c r="E313" s="149"/>
      <c r="F313" s="248"/>
      <c r="G313" s="4"/>
    </row>
    <row r="314" spans="4:7" x14ac:dyDescent="0.2">
      <c r="D314" s="196"/>
      <c r="E314" s="149"/>
      <c r="F314" s="248"/>
      <c r="G314" s="4"/>
    </row>
    <row r="315" spans="4:7" x14ac:dyDescent="0.2">
      <c r="D315" s="196"/>
      <c r="E315" s="149"/>
      <c r="F315" s="248"/>
      <c r="G315" s="4"/>
    </row>
    <row r="316" spans="4:7" x14ac:dyDescent="0.2">
      <c r="D316" s="196"/>
      <c r="E316" s="149"/>
      <c r="F316" s="248"/>
      <c r="G316" s="4"/>
    </row>
    <row r="317" spans="4:7" x14ac:dyDescent="0.2">
      <c r="D317" s="196"/>
      <c r="E317" s="149"/>
      <c r="F317" s="248"/>
      <c r="G317" s="4"/>
    </row>
    <row r="318" spans="4:7" x14ac:dyDescent="0.2">
      <c r="D318" s="196"/>
      <c r="E318" s="149"/>
      <c r="F318" s="248"/>
      <c r="G318" s="4"/>
    </row>
    <row r="319" spans="4:7" x14ac:dyDescent="0.2">
      <c r="D319" s="196"/>
      <c r="E319" s="149"/>
      <c r="F319" s="248"/>
      <c r="G319" s="4"/>
    </row>
    <row r="320" spans="4:7" x14ac:dyDescent="0.2">
      <c r="D320" s="196"/>
      <c r="E320" s="149"/>
      <c r="F320" s="248"/>
      <c r="G320" s="4"/>
    </row>
    <row r="321" spans="4:7" x14ac:dyDescent="0.2">
      <c r="D321" s="196"/>
      <c r="E321" s="149"/>
      <c r="F321" s="248"/>
      <c r="G321" s="4"/>
    </row>
    <row r="322" spans="4:7" x14ac:dyDescent="0.2">
      <c r="D322" s="196"/>
      <c r="E322" s="149"/>
      <c r="F322" s="248"/>
      <c r="G322" s="4"/>
    </row>
    <row r="323" spans="4:7" x14ac:dyDescent="0.2">
      <c r="D323" s="196"/>
      <c r="E323" s="149"/>
      <c r="F323" s="248"/>
      <c r="G323" s="4"/>
    </row>
    <row r="324" spans="4:7" x14ac:dyDescent="0.2">
      <c r="D324" s="196"/>
      <c r="E324" s="149"/>
      <c r="F324" s="248"/>
      <c r="G324" s="4"/>
    </row>
    <row r="325" spans="4:7" x14ac:dyDescent="0.2">
      <c r="D325" s="196"/>
      <c r="E325" s="149"/>
      <c r="F325" s="248"/>
      <c r="G325" s="4"/>
    </row>
    <row r="326" spans="4:7" x14ac:dyDescent="0.2">
      <c r="D326" s="196"/>
      <c r="E326" s="149"/>
      <c r="F326" s="248"/>
      <c r="G326" s="4"/>
    </row>
    <row r="327" spans="4:7" x14ac:dyDescent="0.2">
      <c r="D327" s="196"/>
      <c r="E327" s="149"/>
      <c r="F327" s="248"/>
      <c r="G327" s="4"/>
    </row>
    <row r="328" spans="4:7" x14ac:dyDescent="0.2">
      <c r="D328" s="196"/>
      <c r="E328" s="149"/>
      <c r="F328" s="248"/>
      <c r="G328" s="4"/>
    </row>
    <row r="329" spans="4:7" x14ac:dyDescent="0.2">
      <c r="D329" s="196"/>
      <c r="E329" s="149"/>
      <c r="F329" s="248"/>
      <c r="G329" s="4"/>
    </row>
    <row r="330" spans="4:7" x14ac:dyDescent="0.2">
      <c r="D330" s="196"/>
      <c r="E330" s="149"/>
      <c r="F330" s="248"/>
      <c r="G330" s="4"/>
    </row>
    <row r="331" spans="4:7" x14ac:dyDescent="0.2">
      <c r="D331" s="196"/>
      <c r="E331" s="149"/>
      <c r="F331" s="248"/>
      <c r="G331" s="4"/>
    </row>
    <row r="332" spans="4:7" x14ac:dyDescent="0.2">
      <c r="D332" s="196"/>
      <c r="E332" s="149"/>
      <c r="F332" s="248"/>
      <c r="G332" s="4"/>
    </row>
    <row r="333" spans="4:7" x14ac:dyDescent="0.2">
      <c r="D333" s="196"/>
      <c r="E333" s="149"/>
      <c r="F333" s="248"/>
      <c r="G333" s="4"/>
    </row>
    <row r="334" spans="4:7" x14ac:dyDescent="0.2">
      <c r="D334" s="196"/>
      <c r="E334" s="149"/>
      <c r="F334" s="248"/>
      <c r="G334" s="4"/>
    </row>
    <row r="335" spans="4:7" x14ac:dyDescent="0.2">
      <c r="D335" s="196"/>
      <c r="E335" s="149"/>
      <c r="F335" s="248"/>
      <c r="G335" s="4"/>
    </row>
    <row r="336" spans="4:7" x14ac:dyDescent="0.2">
      <c r="D336" s="196"/>
      <c r="E336" s="149"/>
      <c r="F336" s="248"/>
      <c r="G336" s="4"/>
    </row>
    <row r="337" spans="4:7" x14ac:dyDescent="0.2">
      <c r="D337" s="196"/>
      <c r="E337" s="149"/>
      <c r="F337" s="248"/>
      <c r="G337" s="4"/>
    </row>
    <row r="338" spans="4:7" x14ac:dyDescent="0.2">
      <c r="D338" s="196"/>
      <c r="E338" s="149"/>
      <c r="F338" s="248"/>
      <c r="G338" s="4"/>
    </row>
    <row r="339" spans="4:7" x14ac:dyDescent="0.2">
      <c r="D339" s="196"/>
      <c r="E339" s="149"/>
      <c r="F339" s="248"/>
      <c r="G339" s="4"/>
    </row>
    <row r="340" spans="4:7" x14ac:dyDescent="0.2">
      <c r="D340" s="196"/>
      <c r="E340" s="149"/>
      <c r="F340" s="248"/>
      <c r="G340" s="4"/>
    </row>
    <row r="341" spans="4:7" x14ac:dyDescent="0.2">
      <c r="D341" s="196"/>
      <c r="E341" s="149"/>
      <c r="F341" s="248"/>
      <c r="G341" s="4"/>
    </row>
    <row r="342" spans="4:7" x14ac:dyDescent="0.2">
      <c r="D342" s="196"/>
      <c r="E342" s="149"/>
      <c r="F342" s="248"/>
      <c r="G342" s="4"/>
    </row>
    <row r="343" spans="4:7" x14ac:dyDescent="0.2">
      <c r="D343" s="196"/>
      <c r="E343" s="149"/>
      <c r="F343" s="248"/>
      <c r="G343" s="4"/>
    </row>
    <row r="344" spans="4:7" x14ac:dyDescent="0.2">
      <c r="D344" s="196"/>
      <c r="E344" s="149"/>
      <c r="F344" s="248"/>
      <c r="G344" s="4"/>
    </row>
    <row r="345" spans="4:7" x14ac:dyDescent="0.2">
      <c r="D345" s="196"/>
      <c r="E345" s="149"/>
      <c r="F345" s="248"/>
      <c r="G345" s="4"/>
    </row>
    <row r="346" spans="4:7" x14ac:dyDescent="0.2">
      <c r="D346" s="196"/>
      <c r="E346" s="149"/>
      <c r="F346" s="248"/>
      <c r="G346" s="4"/>
    </row>
    <row r="347" spans="4:7" x14ac:dyDescent="0.2">
      <c r="D347" s="196"/>
      <c r="E347" s="149"/>
      <c r="F347" s="248"/>
      <c r="G347" s="4"/>
    </row>
    <row r="348" spans="4:7" x14ac:dyDescent="0.2">
      <c r="D348" s="196"/>
      <c r="E348" s="149"/>
      <c r="F348" s="248"/>
      <c r="G348" s="4"/>
    </row>
    <row r="349" spans="4:7" x14ac:dyDescent="0.2">
      <c r="D349" s="196"/>
      <c r="E349" s="149"/>
      <c r="F349" s="248"/>
      <c r="G349" s="4"/>
    </row>
    <row r="350" spans="4:7" x14ac:dyDescent="0.2">
      <c r="D350" s="196"/>
      <c r="E350" s="149"/>
      <c r="F350" s="248"/>
      <c r="G350" s="4"/>
    </row>
    <row r="351" spans="4:7" x14ac:dyDescent="0.2">
      <c r="D351" s="196"/>
      <c r="E351" s="149"/>
      <c r="F351" s="248"/>
      <c r="G351" s="4"/>
    </row>
    <row r="352" spans="4:7" x14ac:dyDescent="0.2">
      <c r="D352" s="196"/>
      <c r="E352" s="149"/>
      <c r="F352" s="248"/>
      <c r="G352" s="4"/>
    </row>
    <row r="353" spans="4:7" x14ac:dyDescent="0.2">
      <c r="D353" s="196"/>
      <c r="E353" s="149"/>
      <c r="F353" s="248"/>
      <c r="G353" s="4"/>
    </row>
    <row r="354" spans="4:7" x14ac:dyDescent="0.2">
      <c r="D354" s="196"/>
      <c r="E354" s="149"/>
      <c r="F354" s="248"/>
      <c r="G354" s="4"/>
    </row>
    <row r="355" spans="4:7" x14ac:dyDescent="0.2">
      <c r="D355" s="196"/>
      <c r="E355" s="149"/>
      <c r="F355" s="248"/>
      <c r="G355" s="4"/>
    </row>
    <row r="356" spans="4:7" x14ac:dyDescent="0.2">
      <c r="D356" s="196"/>
      <c r="E356" s="149"/>
      <c r="F356" s="248"/>
      <c r="G356" s="4"/>
    </row>
    <row r="357" spans="4:7" x14ac:dyDescent="0.2">
      <c r="D357" s="196"/>
      <c r="E357" s="149"/>
      <c r="F357" s="248"/>
      <c r="G357" s="4"/>
    </row>
    <row r="358" spans="4:7" x14ac:dyDescent="0.2">
      <c r="D358" s="196"/>
      <c r="E358" s="149"/>
      <c r="F358" s="248"/>
      <c r="G358" s="4"/>
    </row>
    <row r="359" spans="4:7" x14ac:dyDescent="0.2">
      <c r="D359" s="196"/>
      <c r="E359" s="149"/>
      <c r="F359" s="248"/>
      <c r="G359" s="4"/>
    </row>
    <row r="360" spans="4:7" x14ac:dyDescent="0.2">
      <c r="D360" s="196"/>
      <c r="E360" s="149"/>
      <c r="F360" s="248"/>
      <c r="G360" s="4"/>
    </row>
    <row r="361" spans="4:7" x14ac:dyDescent="0.2">
      <c r="D361" s="196"/>
      <c r="E361" s="149"/>
      <c r="F361" s="248"/>
      <c r="G361" s="4"/>
    </row>
    <row r="362" spans="4:7" x14ac:dyDescent="0.2">
      <c r="D362" s="196"/>
      <c r="E362" s="149"/>
      <c r="F362" s="248"/>
      <c r="G362" s="4"/>
    </row>
    <row r="363" spans="4:7" x14ac:dyDescent="0.2">
      <c r="D363" s="196"/>
      <c r="E363" s="149"/>
      <c r="F363" s="248"/>
      <c r="G363" s="4"/>
    </row>
    <row r="364" spans="4:7" x14ac:dyDescent="0.2">
      <c r="D364" s="196"/>
      <c r="E364" s="149"/>
      <c r="F364" s="248"/>
      <c r="G364" s="4"/>
    </row>
    <row r="365" spans="4:7" x14ac:dyDescent="0.2">
      <c r="D365" s="196"/>
      <c r="E365" s="149"/>
      <c r="F365" s="248"/>
      <c r="G365" s="4"/>
    </row>
    <row r="366" spans="4:7" x14ac:dyDescent="0.2">
      <c r="D366" s="196"/>
      <c r="E366" s="149"/>
      <c r="F366" s="248"/>
      <c r="G366" s="4"/>
    </row>
    <row r="367" spans="4:7" x14ac:dyDescent="0.2">
      <c r="D367" s="196"/>
      <c r="E367" s="149"/>
      <c r="F367" s="248"/>
      <c r="G367" s="4"/>
    </row>
    <row r="368" spans="4:7" x14ac:dyDescent="0.2">
      <c r="D368" s="196"/>
      <c r="E368" s="149"/>
      <c r="F368" s="248"/>
      <c r="G368" s="4"/>
    </row>
    <row r="369" spans="4:7" x14ac:dyDescent="0.2">
      <c r="D369" s="196"/>
      <c r="E369" s="149"/>
      <c r="F369" s="248"/>
      <c r="G369" s="4"/>
    </row>
    <row r="370" spans="4:7" x14ac:dyDescent="0.2">
      <c r="D370" s="196"/>
      <c r="E370" s="149"/>
      <c r="F370" s="248"/>
      <c r="G370" s="4"/>
    </row>
    <row r="371" spans="4:7" x14ac:dyDescent="0.2">
      <c r="D371" s="196"/>
      <c r="E371" s="149"/>
      <c r="F371" s="248"/>
      <c r="G371" s="4"/>
    </row>
    <row r="372" spans="4:7" x14ac:dyDescent="0.2">
      <c r="D372" s="196"/>
      <c r="E372" s="149"/>
      <c r="F372" s="248"/>
      <c r="G372" s="4"/>
    </row>
    <row r="373" spans="4:7" x14ac:dyDescent="0.2">
      <c r="D373" s="196"/>
      <c r="E373" s="149"/>
      <c r="F373" s="248"/>
      <c r="G373" s="4"/>
    </row>
    <row r="374" spans="4:7" x14ac:dyDescent="0.2">
      <c r="D374" s="196"/>
      <c r="E374" s="149"/>
      <c r="F374" s="248"/>
      <c r="G374" s="4"/>
    </row>
    <row r="375" spans="4:7" x14ac:dyDescent="0.2">
      <c r="D375" s="196"/>
      <c r="E375" s="149"/>
      <c r="F375" s="248"/>
      <c r="G375" s="4"/>
    </row>
    <row r="376" spans="4:7" x14ac:dyDescent="0.2">
      <c r="D376" s="196"/>
      <c r="E376" s="149"/>
      <c r="F376" s="248"/>
      <c r="G376" s="4"/>
    </row>
    <row r="377" spans="4:7" x14ac:dyDescent="0.2">
      <c r="D377" s="196"/>
      <c r="E377" s="149"/>
      <c r="F377" s="248"/>
      <c r="G377" s="4"/>
    </row>
    <row r="378" spans="4:7" x14ac:dyDescent="0.2">
      <c r="D378" s="196"/>
      <c r="E378" s="149"/>
      <c r="F378" s="248"/>
      <c r="G378" s="4"/>
    </row>
    <row r="379" spans="4:7" x14ac:dyDescent="0.2">
      <c r="D379" s="196"/>
      <c r="E379" s="149"/>
      <c r="F379" s="248"/>
      <c r="G379" s="4"/>
    </row>
    <row r="380" spans="4:7" x14ac:dyDescent="0.2">
      <c r="D380" s="196"/>
      <c r="E380" s="149"/>
      <c r="F380" s="248"/>
      <c r="G380" s="4"/>
    </row>
    <row r="381" spans="4:7" x14ac:dyDescent="0.2">
      <c r="D381" s="196"/>
      <c r="E381" s="149"/>
      <c r="F381" s="248"/>
      <c r="G381" s="4"/>
    </row>
    <row r="382" spans="4:7" x14ac:dyDescent="0.2">
      <c r="D382" s="196"/>
      <c r="E382" s="149"/>
      <c r="F382" s="248"/>
      <c r="G382" s="4"/>
    </row>
    <row r="383" spans="4:7" x14ac:dyDescent="0.2">
      <c r="D383" s="196"/>
      <c r="E383" s="149"/>
      <c r="F383" s="248"/>
      <c r="G383" s="4"/>
    </row>
    <row r="384" spans="4:7" x14ac:dyDescent="0.2">
      <c r="D384" s="196"/>
      <c r="E384" s="149"/>
      <c r="F384" s="248"/>
      <c r="G384" s="4"/>
    </row>
    <row r="385" spans="4:7" x14ac:dyDescent="0.2">
      <c r="D385" s="196"/>
      <c r="E385" s="149"/>
      <c r="F385" s="248"/>
      <c r="G385" s="4"/>
    </row>
    <row r="386" spans="4:7" x14ac:dyDescent="0.2">
      <c r="D386" s="196"/>
      <c r="E386" s="149"/>
      <c r="F386" s="248"/>
      <c r="G386" s="4"/>
    </row>
    <row r="387" spans="4:7" x14ac:dyDescent="0.2">
      <c r="D387" s="196"/>
      <c r="E387" s="149"/>
      <c r="F387" s="248"/>
      <c r="G387" s="4"/>
    </row>
    <row r="388" spans="4:7" x14ac:dyDescent="0.2">
      <c r="D388" s="196"/>
      <c r="E388" s="149"/>
      <c r="F388" s="248"/>
      <c r="G388" s="4"/>
    </row>
    <row r="389" spans="4:7" x14ac:dyDescent="0.2">
      <c r="D389" s="196"/>
      <c r="E389" s="149"/>
      <c r="F389" s="248"/>
      <c r="G389" s="4"/>
    </row>
    <row r="390" spans="4:7" x14ac:dyDescent="0.2">
      <c r="D390" s="196"/>
      <c r="E390" s="149"/>
      <c r="F390" s="248"/>
      <c r="G390" s="4"/>
    </row>
    <row r="391" spans="4:7" x14ac:dyDescent="0.2">
      <c r="D391" s="196"/>
      <c r="E391" s="149"/>
      <c r="F391" s="248"/>
      <c r="G391" s="4"/>
    </row>
    <row r="392" spans="4:7" x14ac:dyDescent="0.2">
      <c r="D392" s="196"/>
      <c r="E392" s="149"/>
      <c r="F392" s="248"/>
      <c r="G392" s="4"/>
    </row>
    <row r="393" spans="4:7" x14ac:dyDescent="0.2">
      <c r="D393" s="196"/>
      <c r="E393" s="149"/>
      <c r="F393" s="248"/>
      <c r="G393" s="4"/>
    </row>
    <row r="394" spans="4:7" x14ac:dyDescent="0.2">
      <c r="D394" s="196"/>
      <c r="E394" s="149"/>
      <c r="F394" s="248"/>
      <c r="G394" s="4"/>
    </row>
    <row r="395" spans="4:7" x14ac:dyDescent="0.2">
      <c r="D395" s="196"/>
      <c r="E395" s="149"/>
      <c r="F395" s="248"/>
      <c r="G395" s="4"/>
    </row>
    <row r="396" spans="4:7" x14ac:dyDescent="0.2">
      <c r="D396" s="196"/>
      <c r="E396" s="149"/>
      <c r="F396" s="248"/>
      <c r="G396" s="4"/>
    </row>
    <row r="397" spans="4:7" x14ac:dyDescent="0.2">
      <c r="D397" s="196"/>
      <c r="E397" s="149"/>
      <c r="F397" s="248"/>
      <c r="G397" s="4"/>
    </row>
    <row r="398" spans="4:7" x14ac:dyDescent="0.2">
      <c r="D398" s="196"/>
      <c r="E398" s="149"/>
      <c r="F398" s="248"/>
      <c r="G398" s="4"/>
    </row>
    <row r="399" spans="4:7" x14ac:dyDescent="0.2">
      <c r="D399" s="196"/>
      <c r="E399" s="149"/>
      <c r="F399" s="248"/>
      <c r="G399" s="4"/>
    </row>
    <row r="400" spans="4:7" x14ac:dyDescent="0.2">
      <c r="D400" s="196"/>
      <c r="E400" s="149"/>
      <c r="F400" s="248"/>
      <c r="G400" s="4"/>
    </row>
    <row r="401" spans="4:7" x14ac:dyDescent="0.2">
      <c r="D401" s="196"/>
      <c r="E401" s="149"/>
      <c r="F401" s="248"/>
      <c r="G401" s="4"/>
    </row>
    <row r="402" spans="4:7" x14ac:dyDescent="0.2">
      <c r="D402" s="196"/>
      <c r="E402" s="149"/>
      <c r="F402" s="248"/>
      <c r="G402" s="4"/>
    </row>
    <row r="403" spans="4:7" x14ac:dyDescent="0.2">
      <c r="D403" s="196"/>
      <c r="E403" s="149"/>
      <c r="F403" s="248"/>
      <c r="G403" s="4"/>
    </row>
    <row r="404" spans="4:7" x14ac:dyDescent="0.2">
      <c r="D404" s="196"/>
      <c r="E404" s="149"/>
      <c r="F404" s="248"/>
      <c r="G404" s="4"/>
    </row>
    <row r="405" spans="4:7" x14ac:dyDescent="0.2">
      <c r="D405" s="196"/>
      <c r="E405" s="149"/>
      <c r="F405" s="248"/>
      <c r="G405" s="4"/>
    </row>
    <row r="406" spans="4:7" x14ac:dyDescent="0.2">
      <c r="D406" s="196"/>
      <c r="E406" s="149"/>
      <c r="F406" s="248"/>
      <c r="G406" s="4"/>
    </row>
    <row r="407" spans="4:7" x14ac:dyDescent="0.2">
      <c r="D407" s="196"/>
      <c r="E407" s="149"/>
      <c r="F407" s="248"/>
      <c r="G407" s="4"/>
    </row>
    <row r="408" spans="4:7" x14ac:dyDescent="0.2">
      <c r="D408" s="196"/>
      <c r="E408" s="149"/>
      <c r="F408" s="248"/>
      <c r="G408" s="4"/>
    </row>
    <row r="409" spans="4:7" x14ac:dyDescent="0.2">
      <c r="D409" s="196"/>
      <c r="E409" s="149"/>
      <c r="F409" s="248"/>
      <c r="G409" s="4"/>
    </row>
    <row r="410" spans="4:7" x14ac:dyDescent="0.2">
      <c r="D410" s="196"/>
      <c r="E410" s="149"/>
      <c r="F410" s="248"/>
      <c r="G410" s="4"/>
    </row>
    <row r="411" spans="4:7" x14ac:dyDescent="0.2">
      <c r="D411" s="196"/>
      <c r="E411" s="149"/>
      <c r="F411" s="248"/>
      <c r="G411" s="4"/>
    </row>
    <row r="412" spans="4:7" x14ac:dyDescent="0.2">
      <c r="D412" s="196"/>
      <c r="E412" s="149"/>
      <c r="F412" s="248"/>
      <c r="G412" s="4"/>
    </row>
    <row r="413" spans="4:7" x14ac:dyDescent="0.2">
      <c r="D413" s="196"/>
      <c r="E413" s="149"/>
      <c r="F413" s="248"/>
      <c r="G413" s="4"/>
    </row>
    <row r="414" spans="4:7" x14ac:dyDescent="0.2">
      <c r="D414" s="196"/>
      <c r="E414" s="149"/>
      <c r="F414" s="248"/>
      <c r="G414" s="4"/>
    </row>
    <row r="415" spans="4:7" x14ac:dyDescent="0.2">
      <c r="D415" s="196"/>
      <c r="E415" s="149"/>
      <c r="F415" s="248"/>
      <c r="G415" s="4"/>
    </row>
    <row r="416" spans="4:7" x14ac:dyDescent="0.2">
      <c r="D416" s="196"/>
      <c r="E416" s="149"/>
      <c r="F416" s="248"/>
      <c r="G416" s="4"/>
    </row>
    <row r="417" spans="4:7" x14ac:dyDescent="0.2">
      <c r="D417" s="196"/>
      <c r="E417" s="149"/>
      <c r="F417" s="248"/>
      <c r="G417" s="4"/>
    </row>
    <row r="418" spans="4:7" x14ac:dyDescent="0.2">
      <c r="D418" s="196"/>
      <c r="E418" s="149"/>
      <c r="F418" s="248"/>
      <c r="G418" s="4"/>
    </row>
    <row r="419" spans="4:7" x14ac:dyDescent="0.2">
      <c r="D419" s="196"/>
      <c r="E419" s="149"/>
      <c r="F419" s="248"/>
      <c r="G419" s="4"/>
    </row>
    <row r="420" spans="4:7" x14ac:dyDescent="0.2">
      <c r="D420" s="196"/>
      <c r="E420" s="149"/>
      <c r="F420" s="248"/>
      <c r="G420" s="4"/>
    </row>
    <row r="421" spans="4:7" x14ac:dyDescent="0.2">
      <c r="D421" s="196"/>
      <c r="E421" s="149"/>
      <c r="F421" s="248"/>
      <c r="G421" s="4"/>
    </row>
    <row r="422" spans="4:7" x14ac:dyDescent="0.2">
      <c r="D422" s="196"/>
      <c r="E422" s="149"/>
      <c r="F422" s="248"/>
      <c r="G422" s="4"/>
    </row>
    <row r="423" spans="4:7" x14ac:dyDescent="0.2">
      <c r="D423" s="196"/>
      <c r="E423" s="149"/>
      <c r="F423" s="248"/>
      <c r="G423" s="4"/>
    </row>
    <row r="424" spans="4:7" x14ac:dyDescent="0.2">
      <c r="D424" s="196"/>
      <c r="E424" s="149"/>
      <c r="F424" s="248"/>
      <c r="G424" s="4"/>
    </row>
    <row r="425" spans="4:7" x14ac:dyDescent="0.2">
      <c r="D425" s="196"/>
      <c r="E425" s="149"/>
      <c r="F425" s="248"/>
      <c r="G425" s="4"/>
    </row>
    <row r="426" spans="4:7" x14ac:dyDescent="0.2">
      <c r="D426" s="196"/>
      <c r="E426" s="149"/>
      <c r="F426" s="248"/>
      <c r="G426" s="4"/>
    </row>
    <row r="427" spans="4:7" x14ac:dyDescent="0.2">
      <c r="D427" s="196"/>
      <c r="E427" s="149"/>
      <c r="F427" s="248"/>
      <c r="G427" s="4"/>
    </row>
    <row r="428" spans="4:7" x14ac:dyDescent="0.2">
      <c r="D428" s="196"/>
      <c r="E428" s="149"/>
      <c r="F428" s="248"/>
      <c r="G428" s="4"/>
    </row>
    <row r="429" spans="4:7" x14ac:dyDescent="0.2">
      <c r="D429" s="196"/>
      <c r="E429" s="149"/>
      <c r="F429" s="248"/>
      <c r="G429" s="4"/>
    </row>
    <row r="430" spans="4:7" x14ac:dyDescent="0.2">
      <c r="D430" s="196"/>
      <c r="E430" s="149"/>
      <c r="F430" s="248"/>
      <c r="G430" s="4"/>
    </row>
    <row r="431" spans="4:7" x14ac:dyDescent="0.2">
      <c r="D431" s="196"/>
      <c r="E431" s="149"/>
      <c r="F431" s="248"/>
      <c r="G431" s="4"/>
    </row>
    <row r="432" spans="4:7" x14ac:dyDescent="0.2">
      <c r="D432" s="196"/>
      <c r="E432" s="149"/>
      <c r="F432" s="248"/>
      <c r="G432" s="4"/>
    </row>
    <row r="433" spans="4:7" x14ac:dyDescent="0.2">
      <c r="D433" s="196"/>
      <c r="E433" s="149"/>
      <c r="F433" s="248"/>
      <c r="G433" s="4"/>
    </row>
    <row r="434" spans="4:7" x14ac:dyDescent="0.2">
      <c r="D434" s="196"/>
      <c r="E434" s="149"/>
      <c r="F434" s="248"/>
      <c r="G434" s="4"/>
    </row>
    <row r="435" spans="4:7" x14ac:dyDescent="0.2">
      <c r="D435" s="196"/>
      <c r="E435" s="149"/>
      <c r="F435" s="248"/>
      <c r="G435" s="4"/>
    </row>
    <row r="436" spans="4:7" x14ac:dyDescent="0.2">
      <c r="D436" s="196"/>
      <c r="E436" s="149"/>
      <c r="F436" s="248"/>
      <c r="G436" s="4"/>
    </row>
    <row r="437" spans="4:7" x14ac:dyDescent="0.2">
      <c r="D437" s="196"/>
      <c r="E437" s="149"/>
      <c r="F437" s="248"/>
      <c r="G437" s="4"/>
    </row>
    <row r="438" spans="4:7" x14ac:dyDescent="0.2">
      <c r="D438" s="196"/>
      <c r="E438" s="149"/>
      <c r="F438" s="248"/>
      <c r="G438" s="4"/>
    </row>
    <row r="439" spans="4:7" x14ac:dyDescent="0.2">
      <c r="D439" s="196"/>
      <c r="E439" s="149"/>
      <c r="F439" s="248"/>
      <c r="G439" s="4"/>
    </row>
    <row r="440" spans="4:7" x14ac:dyDescent="0.2">
      <c r="D440" s="196"/>
      <c r="E440" s="149"/>
      <c r="F440" s="248"/>
      <c r="G440" s="4"/>
    </row>
    <row r="441" spans="4:7" x14ac:dyDescent="0.2">
      <c r="D441" s="196"/>
      <c r="E441" s="149"/>
      <c r="F441" s="248"/>
      <c r="G441" s="4"/>
    </row>
    <row r="442" spans="4:7" x14ac:dyDescent="0.2">
      <c r="D442" s="196"/>
      <c r="E442" s="149"/>
      <c r="F442" s="248"/>
      <c r="G442" s="4"/>
    </row>
    <row r="443" spans="4:7" x14ac:dyDescent="0.2">
      <c r="D443" s="196"/>
      <c r="E443" s="149"/>
      <c r="F443" s="248"/>
      <c r="G443" s="4"/>
    </row>
    <row r="444" spans="4:7" x14ac:dyDescent="0.2">
      <c r="D444" s="196"/>
      <c r="E444" s="149"/>
      <c r="F444" s="248"/>
      <c r="G444" s="4"/>
    </row>
    <row r="445" spans="4:7" x14ac:dyDescent="0.2">
      <c r="D445" s="196"/>
      <c r="E445" s="149"/>
      <c r="F445" s="248"/>
      <c r="G445" s="4"/>
    </row>
    <row r="446" spans="4:7" x14ac:dyDescent="0.2">
      <c r="D446" s="196"/>
      <c r="E446" s="149"/>
      <c r="F446" s="248"/>
      <c r="G446" s="4"/>
    </row>
    <row r="447" spans="4:7" x14ac:dyDescent="0.2">
      <c r="D447" s="196"/>
      <c r="E447" s="149"/>
      <c r="F447" s="248"/>
      <c r="G447" s="4"/>
    </row>
    <row r="448" spans="4:7" x14ac:dyDescent="0.2">
      <c r="D448" s="196"/>
      <c r="E448" s="149"/>
      <c r="F448" s="248"/>
      <c r="G448" s="4"/>
    </row>
    <row r="449" spans="4:7" x14ac:dyDescent="0.2">
      <c r="D449" s="196"/>
      <c r="E449" s="149"/>
      <c r="F449" s="248"/>
      <c r="G449" s="4"/>
    </row>
    <row r="450" spans="4:7" x14ac:dyDescent="0.2">
      <c r="D450" s="196"/>
      <c r="E450" s="149"/>
      <c r="F450" s="248"/>
      <c r="G450" s="4"/>
    </row>
    <row r="451" spans="4:7" x14ac:dyDescent="0.2">
      <c r="D451" s="196"/>
      <c r="E451" s="149"/>
      <c r="F451" s="248"/>
      <c r="G451" s="4"/>
    </row>
    <row r="452" spans="4:7" x14ac:dyDescent="0.2">
      <c r="D452" s="196"/>
      <c r="E452" s="149"/>
      <c r="F452" s="248"/>
      <c r="G452" s="4"/>
    </row>
    <row r="453" spans="4:7" x14ac:dyDescent="0.2">
      <c r="D453" s="196"/>
      <c r="E453" s="149"/>
      <c r="F453" s="248"/>
      <c r="G453" s="4"/>
    </row>
    <row r="454" spans="4:7" x14ac:dyDescent="0.2">
      <c r="D454" s="196"/>
      <c r="E454" s="149"/>
      <c r="F454" s="248"/>
      <c r="G454" s="4"/>
    </row>
    <row r="455" spans="4:7" x14ac:dyDescent="0.2">
      <c r="D455" s="196"/>
      <c r="E455" s="149"/>
      <c r="F455" s="248"/>
      <c r="G455" s="4"/>
    </row>
    <row r="456" spans="4:7" x14ac:dyDescent="0.2">
      <c r="D456" s="196"/>
      <c r="E456" s="149"/>
      <c r="F456" s="248"/>
      <c r="G456" s="4"/>
    </row>
    <row r="457" spans="4:7" x14ac:dyDescent="0.2">
      <c r="D457" s="196"/>
      <c r="E457" s="149"/>
      <c r="F457" s="248"/>
      <c r="G457" s="4"/>
    </row>
    <row r="458" spans="4:7" x14ac:dyDescent="0.2">
      <c r="D458" s="196"/>
      <c r="E458" s="149"/>
      <c r="F458" s="248"/>
      <c r="G458" s="4"/>
    </row>
    <row r="459" spans="4:7" x14ac:dyDescent="0.2">
      <c r="D459" s="196"/>
      <c r="E459" s="149"/>
      <c r="F459" s="248"/>
      <c r="G459" s="4"/>
    </row>
    <row r="460" spans="4:7" x14ac:dyDescent="0.2">
      <c r="D460" s="196"/>
      <c r="E460" s="149"/>
      <c r="F460" s="248"/>
      <c r="G460" s="4"/>
    </row>
    <row r="461" spans="4:7" x14ac:dyDescent="0.2">
      <c r="D461" s="196"/>
      <c r="E461" s="149"/>
      <c r="F461" s="248"/>
      <c r="G461" s="4"/>
    </row>
    <row r="462" spans="4:7" x14ac:dyDescent="0.2">
      <c r="D462" s="196"/>
      <c r="E462" s="149"/>
      <c r="F462" s="248"/>
      <c r="G462" s="4"/>
    </row>
    <row r="463" spans="4:7" x14ac:dyDescent="0.2">
      <c r="D463" s="196"/>
      <c r="E463" s="149"/>
      <c r="F463" s="248"/>
      <c r="G463" s="4"/>
    </row>
    <row r="464" spans="4:7" x14ac:dyDescent="0.2">
      <c r="D464" s="196"/>
      <c r="E464" s="149"/>
      <c r="F464" s="248"/>
      <c r="G464" s="4"/>
    </row>
    <row r="465" spans="4:7" x14ac:dyDescent="0.2">
      <c r="D465" s="196"/>
      <c r="E465" s="149"/>
      <c r="F465" s="248"/>
      <c r="G465" s="4"/>
    </row>
    <row r="466" spans="4:7" x14ac:dyDescent="0.2">
      <c r="D466" s="196"/>
      <c r="E466" s="149"/>
      <c r="F466" s="248"/>
      <c r="G466" s="4"/>
    </row>
    <row r="467" spans="4:7" x14ac:dyDescent="0.2">
      <c r="D467" s="196"/>
      <c r="E467" s="149"/>
      <c r="F467" s="248"/>
      <c r="G467" s="4"/>
    </row>
    <row r="468" spans="4:7" x14ac:dyDescent="0.2">
      <c r="D468" s="196"/>
      <c r="E468" s="149"/>
      <c r="F468" s="248"/>
      <c r="G468" s="4"/>
    </row>
    <row r="469" spans="4:7" x14ac:dyDescent="0.2">
      <c r="D469" s="196"/>
      <c r="E469" s="149"/>
      <c r="F469" s="248"/>
      <c r="G469" s="4"/>
    </row>
    <row r="470" spans="4:7" x14ac:dyDescent="0.2">
      <c r="D470" s="196"/>
      <c r="E470" s="149"/>
      <c r="F470" s="248"/>
      <c r="G470" s="4"/>
    </row>
    <row r="471" spans="4:7" x14ac:dyDescent="0.2">
      <c r="D471" s="196"/>
      <c r="E471" s="149"/>
      <c r="F471" s="248"/>
      <c r="G471" s="4"/>
    </row>
    <row r="472" spans="4:7" x14ac:dyDescent="0.2">
      <c r="D472" s="196"/>
      <c r="E472" s="149"/>
      <c r="F472" s="248"/>
      <c r="G472" s="4"/>
    </row>
    <row r="473" spans="4:7" x14ac:dyDescent="0.2">
      <c r="D473" s="196"/>
      <c r="E473" s="149"/>
      <c r="F473" s="248"/>
      <c r="G473" s="4"/>
    </row>
    <row r="474" spans="4:7" x14ac:dyDescent="0.2">
      <c r="D474" s="196"/>
      <c r="E474" s="149"/>
      <c r="F474" s="248"/>
      <c r="G474" s="4"/>
    </row>
    <row r="475" spans="4:7" x14ac:dyDescent="0.2">
      <c r="D475" s="196"/>
      <c r="E475" s="149"/>
      <c r="F475" s="248"/>
      <c r="G475" s="4"/>
    </row>
    <row r="476" spans="4:7" x14ac:dyDescent="0.2">
      <c r="D476" s="196"/>
      <c r="E476" s="149"/>
      <c r="F476" s="248"/>
      <c r="G476" s="4"/>
    </row>
    <row r="477" spans="4:7" x14ac:dyDescent="0.2">
      <c r="D477" s="196"/>
      <c r="E477" s="149"/>
      <c r="F477" s="248"/>
      <c r="G477" s="4"/>
    </row>
    <row r="478" spans="4:7" x14ac:dyDescent="0.2">
      <c r="D478" s="196"/>
      <c r="E478" s="149"/>
      <c r="F478" s="248"/>
      <c r="G478" s="4"/>
    </row>
    <row r="479" spans="4:7" x14ac:dyDescent="0.2">
      <c r="D479" s="196"/>
      <c r="E479" s="149"/>
      <c r="F479" s="248"/>
      <c r="G479" s="4"/>
    </row>
    <row r="480" spans="4:7" x14ac:dyDescent="0.2">
      <c r="D480" s="196"/>
      <c r="E480" s="149"/>
      <c r="F480" s="248"/>
      <c r="G480" s="4"/>
    </row>
    <row r="481" spans="4:7" x14ac:dyDescent="0.2">
      <c r="D481" s="196"/>
      <c r="E481" s="149"/>
      <c r="F481" s="248"/>
      <c r="G481" s="4"/>
    </row>
    <row r="482" spans="4:7" x14ac:dyDescent="0.2">
      <c r="D482" s="196"/>
      <c r="E482" s="149"/>
      <c r="F482" s="248"/>
      <c r="G482" s="4"/>
    </row>
    <row r="483" spans="4:7" x14ac:dyDescent="0.2">
      <c r="D483" s="196"/>
      <c r="E483" s="149"/>
      <c r="F483" s="248"/>
      <c r="G483" s="4"/>
    </row>
    <row r="484" spans="4:7" x14ac:dyDescent="0.2">
      <c r="D484" s="196"/>
      <c r="E484" s="149"/>
      <c r="F484" s="248"/>
      <c r="G484" s="4"/>
    </row>
    <row r="485" spans="4:7" x14ac:dyDescent="0.2">
      <c r="D485" s="196"/>
      <c r="E485" s="149"/>
      <c r="F485" s="248"/>
      <c r="G485" s="4"/>
    </row>
    <row r="486" spans="4:7" x14ac:dyDescent="0.2">
      <c r="D486" s="196"/>
      <c r="E486" s="149"/>
      <c r="F486" s="248"/>
      <c r="G486" s="4"/>
    </row>
    <row r="487" spans="4:7" x14ac:dyDescent="0.2">
      <c r="D487" s="196"/>
      <c r="E487" s="149"/>
      <c r="F487" s="248"/>
      <c r="G487" s="4"/>
    </row>
    <row r="488" spans="4:7" x14ac:dyDescent="0.2">
      <c r="D488" s="196"/>
      <c r="E488" s="149"/>
      <c r="F488" s="248"/>
      <c r="G488" s="4"/>
    </row>
    <row r="489" spans="4:7" x14ac:dyDescent="0.2">
      <c r="D489" s="196"/>
      <c r="E489" s="149"/>
      <c r="F489" s="248"/>
      <c r="G489" s="4"/>
    </row>
    <row r="490" spans="4:7" x14ac:dyDescent="0.2">
      <c r="D490" s="196"/>
      <c r="E490" s="149"/>
      <c r="F490" s="248"/>
      <c r="G490" s="4"/>
    </row>
    <row r="491" spans="4:7" x14ac:dyDescent="0.2">
      <c r="D491" s="196"/>
      <c r="E491" s="149"/>
      <c r="F491" s="248"/>
      <c r="G491" s="4"/>
    </row>
    <row r="492" spans="4:7" x14ac:dyDescent="0.2">
      <c r="D492" s="196"/>
      <c r="E492" s="149"/>
      <c r="F492" s="248"/>
      <c r="G492" s="4"/>
    </row>
    <row r="493" spans="4:7" x14ac:dyDescent="0.2">
      <c r="D493" s="196"/>
      <c r="E493" s="149"/>
      <c r="F493" s="248"/>
      <c r="G493" s="4"/>
    </row>
    <row r="494" spans="4:7" x14ac:dyDescent="0.2">
      <c r="D494" s="196"/>
      <c r="E494" s="149"/>
      <c r="F494" s="248"/>
      <c r="G494" s="4"/>
    </row>
    <row r="495" spans="4:7" x14ac:dyDescent="0.2">
      <c r="D495" s="196"/>
      <c r="E495" s="149"/>
      <c r="F495" s="248"/>
      <c r="G495" s="4"/>
    </row>
    <row r="496" spans="4:7" x14ac:dyDescent="0.2">
      <c r="D496" s="196"/>
      <c r="E496" s="149"/>
      <c r="F496" s="248"/>
      <c r="G496" s="4"/>
    </row>
    <row r="497" spans="4:7" x14ac:dyDescent="0.2">
      <c r="D497" s="196"/>
      <c r="E497" s="149"/>
      <c r="F497" s="248"/>
      <c r="G497" s="4"/>
    </row>
    <row r="498" spans="4:7" x14ac:dyDescent="0.2">
      <c r="D498" s="196"/>
      <c r="E498" s="149"/>
      <c r="F498" s="248"/>
      <c r="G498" s="4"/>
    </row>
    <row r="499" spans="4:7" x14ac:dyDescent="0.2">
      <c r="D499" s="196"/>
      <c r="E499" s="149"/>
      <c r="F499" s="248"/>
      <c r="G499" s="4"/>
    </row>
    <row r="500" spans="4:7" x14ac:dyDescent="0.2">
      <c r="D500" s="196"/>
      <c r="E500" s="149"/>
      <c r="F500" s="248"/>
      <c r="G500" s="4"/>
    </row>
    <row r="501" spans="4:7" x14ac:dyDescent="0.2">
      <c r="D501" s="196"/>
      <c r="E501" s="149"/>
      <c r="F501" s="248"/>
      <c r="G501" s="4"/>
    </row>
    <row r="502" spans="4:7" x14ac:dyDescent="0.2">
      <c r="D502" s="196"/>
      <c r="E502" s="149"/>
      <c r="F502" s="248"/>
      <c r="G502" s="4"/>
    </row>
    <row r="503" spans="4:7" x14ac:dyDescent="0.2">
      <c r="D503" s="196"/>
      <c r="E503" s="149"/>
      <c r="F503" s="248"/>
      <c r="G503" s="4"/>
    </row>
    <row r="504" spans="4:7" x14ac:dyDescent="0.2">
      <c r="D504" s="196"/>
      <c r="E504" s="149"/>
      <c r="F504" s="248"/>
      <c r="G504" s="4"/>
    </row>
    <row r="505" spans="4:7" x14ac:dyDescent="0.2">
      <c r="D505" s="196"/>
      <c r="E505" s="149"/>
      <c r="F505" s="248"/>
      <c r="G505" s="4"/>
    </row>
    <row r="506" spans="4:7" x14ac:dyDescent="0.2">
      <c r="D506" s="196"/>
      <c r="E506" s="149"/>
      <c r="F506" s="248"/>
      <c r="G506" s="4"/>
    </row>
    <row r="507" spans="4:7" x14ac:dyDescent="0.2">
      <c r="D507" s="196"/>
      <c r="E507" s="149"/>
      <c r="F507" s="248"/>
      <c r="G507" s="4"/>
    </row>
    <row r="508" spans="4:7" x14ac:dyDescent="0.2">
      <c r="D508" s="196"/>
      <c r="E508" s="149"/>
      <c r="F508" s="248"/>
      <c r="G508" s="4"/>
    </row>
    <row r="509" spans="4:7" x14ac:dyDescent="0.2">
      <c r="D509" s="196"/>
      <c r="E509" s="149"/>
      <c r="F509" s="248"/>
      <c r="G509" s="4"/>
    </row>
    <row r="510" spans="4:7" x14ac:dyDescent="0.2">
      <c r="D510" s="196"/>
      <c r="E510" s="149"/>
      <c r="F510" s="248"/>
      <c r="G510" s="4"/>
    </row>
    <row r="511" spans="4:7" x14ac:dyDescent="0.2">
      <c r="D511" s="196"/>
      <c r="E511" s="149"/>
      <c r="F511" s="248"/>
      <c r="G511" s="4"/>
    </row>
    <row r="512" spans="4:7" x14ac:dyDescent="0.2">
      <c r="D512" s="196"/>
      <c r="E512" s="149"/>
      <c r="F512" s="248"/>
      <c r="G512" s="4"/>
    </row>
    <row r="513" spans="4:7" x14ac:dyDescent="0.2">
      <c r="D513" s="196"/>
      <c r="E513" s="149"/>
      <c r="F513" s="248"/>
      <c r="G513" s="4"/>
    </row>
    <row r="514" spans="4:7" x14ac:dyDescent="0.2">
      <c r="D514" s="196"/>
      <c r="E514" s="149"/>
      <c r="F514" s="248"/>
      <c r="G514" s="4"/>
    </row>
    <row r="515" spans="4:7" x14ac:dyDescent="0.2">
      <c r="D515" s="196"/>
      <c r="E515" s="149"/>
      <c r="F515" s="248"/>
      <c r="G515" s="4"/>
    </row>
    <row r="516" spans="4:7" x14ac:dyDescent="0.2">
      <c r="D516" s="196"/>
      <c r="E516" s="149"/>
      <c r="F516" s="248"/>
      <c r="G516" s="4"/>
    </row>
    <row r="517" spans="4:7" x14ac:dyDescent="0.2">
      <c r="D517" s="196"/>
      <c r="E517" s="149"/>
      <c r="F517" s="248"/>
      <c r="G517" s="4"/>
    </row>
    <row r="518" spans="4:7" x14ac:dyDescent="0.2">
      <c r="D518" s="196"/>
      <c r="E518" s="149"/>
      <c r="F518" s="248"/>
      <c r="G518" s="4"/>
    </row>
    <row r="519" spans="4:7" x14ac:dyDescent="0.2">
      <c r="D519" s="196"/>
      <c r="E519" s="149"/>
      <c r="F519" s="248"/>
      <c r="G519" s="4"/>
    </row>
    <row r="520" spans="4:7" x14ac:dyDescent="0.2">
      <c r="D520" s="196"/>
      <c r="E520" s="149"/>
      <c r="F520" s="248"/>
      <c r="G520" s="4"/>
    </row>
    <row r="521" spans="4:7" x14ac:dyDescent="0.2">
      <c r="D521" s="196"/>
      <c r="E521" s="149"/>
      <c r="F521" s="248"/>
      <c r="G521" s="4"/>
    </row>
    <row r="522" spans="4:7" x14ac:dyDescent="0.2">
      <c r="D522" s="196"/>
      <c r="E522" s="149"/>
      <c r="F522" s="248"/>
      <c r="G522" s="4"/>
    </row>
    <row r="523" spans="4:7" x14ac:dyDescent="0.2">
      <c r="D523" s="196"/>
      <c r="E523" s="149"/>
      <c r="F523" s="248"/>
      <c r="G523" s="4"/>
    </row>
    <row r="524" spans="4:7" x14ac:dyDescent="0.2">
      <c r="D524" s="196"/>
      <c r="E524" s="149"/>
      <c r="F524" s="248"/>
      <c r="G524" s="4"/>
    </row>
    <row r="525" spans="4:7" x14ac:dyDescent="0.2">
      <c r="D525" s="196"/>
      <c r="E525" s="149"/>
      <c r="F525" s="248"/>
      <c r="G525" s="4"/>
    </row>
    <row r="526" spans="4:7" x14ac:dyDescent="0.2">
      <c r="D526" s="196"/>
      <c r="E526" s="149"/>
      <c r="F526" s="248"/>
      <c r="G526" s="4"/>
    </row>
    <row r="527" spans="4:7" x14ac:dyDescent="0.2">
      <c r="D527" s="196"/>
      <c r="E527" s="149"/>
      <c r="F527" s="248"/>
      <c r="G527" s="4"/>
    </row>
    <row r="528" spans="4:7" x14ac:dyDescent="0.2">
      <c r="D528" s="196"/>
      <c r="E528" s="149"/>
      <c r="F528" s="248"/>
      <c r="G528" s="4"/>
    </row>
    <row r="529" spans="4:7" x14ac:dyDescent="0.2">
      <c r="D529" s="196"/>
      <c r="E529" s="149"/>
      <c r="F529" s="248"/>
      <c r="G529" s="4"/>
    </row>
    <row r="530" spans="4:7" x14ac:dyDescent="0.2">
      <c r="D530" s="196"/>
      <c r="E530" s="149"/>
      <c r="F530" s="248"/>
      <c r="G530" s="4"/>
    </row>
    <row r="531" spans="4:7" x14ac:dyDescent="0.2">
      <c r="D531" s="196"/>
      <c r="E531" s="149"/>
      <c r="F531" s="248"/>
      <c r="G531" s="4"/>
    </row>
    <row r="532" spans="4:7" x14ac:dyDescent="0.2">
      <c r="D532" s="196"/>
      <c r="E532" s="149"/>
      <c r="F532" s="248"/>
      <c r="G532" s="4"/>
    </row>
    <row r="533" spans="4:7" x14ac:dyDescent="0.2">
      <c r="D533" s="196"/>
      <c r="E533" s="149"/>
      <c r="F533" s="248"/>
      <c r="G533" s="4"/>
    </row>
    <row r="534" spans="4:7" x14ac:dyDescent="0.2">
      <c r="D534" s="196"/>
      <c r="E534" s="149"/>
      <c r="F534" s="248"/>
      <c r="G534" s="4"/>
    </row>
    <row r="535" spans="4:7" x14ac:dyDescent="0.2">
      <c r="D535" s="196"/>
      <c r="E535" s="149"/>
      <c r="F535" s="248"/>
      <c r="G535" s="4"/>
    </row>
    <row r="536" spans="4:7" x14ac:dyDescent="0.2">
      <c r="D536" s="196"/>
      <c r="E536" s="149"/>
      <c r="F536" s="248"/>
      <c r="G536" s="4"/>
    </row>
    <row r="537" spans="4:7" x14ac:dyDescent="0.2">
      <c r="D537" s="196"/>
      <c r="E537" s="149"/>
      <c r="F537" s="248"/>
      <c r="G537" s="4"/>
    </row>
    <row r="538" spans="4:7" x14ac:dyDescent="0.2">
      <c r="D538" s="196"/>
      <c r="E538" s="149"/>
      <c r="F538" s="248"/>
      <c r="G538" s="4"/>
    </row>
    <row r="539" spans="4:7" x14ac:dyDescent="0.2">
      <c r="D539" s="196"/>
      <c r="E539" s="149"/>
      <c r="F539" s="248"/>
      <c r="G539" s="4"/>
    </row>
    <row r="540" spans="4:7" x14ac:dyDescent="0.2">
      <c r="D540" s="196"/>
      <c r="E540" s="149"/>
      <c r="F540" s="248"/>
      <c r="G540" s="4"/>
    </row>
    <row r="541" spans="4:7" x14ac:dyDescent="0.2">
      <c r="D541" s="196"/>
      <c r="E541" s="149"/>
      <c r="F541" s="248"/>
      <c r="G541" s="4"/>
    </row>
    <row r="542" spans="4:7" x14ac:dyDescent="0.2">
      <c r="D542" s="196"/>
      <c r="E542" s="149"/>
      <c r="F542" s="248"/>
      <c r="G542" s="4"/>
    </row>
    <row r="543" spans="4:7" x14ac:dyDescent="0.2">
      <c r="D543" s="196"/>
      <c r="E543" s="149"/>
      <c r="F543" s="248"/>
      <c r="G543" s="4"/>
    </row>
    <row r="544" spans="4:7" x14ac:dyDescent="0.2">
      <c r="D544" s="196"/>
      <c r="E544" s="149"/>
      <c r="F544" s="248"/>
      <c r="G544" s="4"/>
    </row>
    <row r="545" spans="4:7" x14ac:dyDescent="0.2">
      <c r="D545" s="196"/>
      <c r="E545" s="149"/>
      <c r="F545" s="248"/>
      <c r="G545" s="4"/>
    </row>
    <row r="546" spans="4:7" x14ac:dyDescent="0.2">
      <c r="D546" s="196"/>
      <c r="E546" s="149"/>
      <c r="F546" s="248"/>
      <c r="G546" s="4"/>
    </row>
    <row r="547" spans="4:7" x14ac:dyDescent="0.2">
      <c r="D547" s="196"/>
      <c r="E547" s="149"/>
      <c r="F547" s="248"/>
      <c r="G547" s="4"/>
    </row>
    <row r="548" spans="4:7" x14ac:dyDescent="0.2">
      <c r="D548" s="196"/>
      <c r="E548" s="149"/>
      <c r="F548" s="248"/>
      <c r="G548" s="4"/>
    </row>
    <row r="549" spans="4:7" x14ac:dyDescent="0.2">
      <c r="D549" s="196"/>
      <c r="E549" s="149"/>
      <c r="F549" s="248"/>
      <c r="G549" s="4"/>
    </row>
    <row r="550" spans="4:7" x14ac:dyDescent="0.2">
      <c r="D550" s="196"/>
      <c r="E550" s="149"/>
      <c r="F550" s="248"/>
      <c r="G550" s="4"/>
    </row>
    <row r="551" spans="4:7" x14ac:dyDescent="0.2">
      <c r="D551" s="196"/>
      <c r="E551" s="149"/>
      <c r="F551" s="248"/>
      <c r="G551" s="4"/>
    </row>
    <row r="552" spans="4:7" x14ac:dyDescent="0.2">
      <c r="D552" s="196"/>
      <c r="E552" s="149"/>
      <c r="F552" s="248"/>
      <c r="G552" s="4"/>
    </row>
    <row r="553" spans="4:7" x14ac:dyDescent="0.2">
      <c r="D553" s="196"/>
      <c r="E553" s="149"/>
      <c r="F553" s="248"/>
      <c r="G553" s="4"/>
    </row>
    <row r="554" spans="4:7" x14ac:dyDescent="0.2">
      <c r="D554" s="196"/>
      <c r="E554" s="149"/>
      <c r="F554" s="248"/>
      <c r="G554" s="4"/>
    </row>
    <row r="555" spans="4:7" x14ac:dyDescent="0.2">
      <c r="D555" s="196"/>
      <c r="E555" s="149"/>
      <c r="F555" s="248"/>
      <c r="G555" s="4"/>
    </row>
    <row r="556" spans="4:7" x14ac:dyDescent="0.2">
      <c r="D556" s="196"/>
      <c r="E556" s="149"/>
      <c r="F556" s="248"/>
      <c r="G556" s="4"/>
    </row>
    <row r="557" spans="4:7" x14ac:dyDescent="0.2">
      <c r="D557" s="196"/>
      <c r="E557" s="149"/>
      <c r="F557" s="248"/>
      <c r="G557" s="4"/>
    </row>
    <row r="558" spans="4:7" x14ac:dyDescent="0.2">
      <c r="D558" s="196"/>
      <c r="E558" s="149"/>
      <c r="F558" s="248"/>
      <c r="G558" s="4"/>
    </row>
    <row r="559" spans="4:7" x14ac:dyDescent="0.2">
      <c r="D559" s="196"/>
      <c r="E559" s="149"/>
      <c r="F559" s="248"/>
      <c r="G559" s="4"/>
    </row>
    <row r="560" spans="4:7" x14ac:dyDescent="0.2">
      <c r="D560" s="196"/>
      <c r="E560" s="149"/>
      <c r="F560" s="248"/>
      <c r="G560" s="4"/>
    </row>
    <row r="561" spans="4:7" x14ac:dyDescent="0.2">
      <c r="D561" s="196"/>
      <c r="E561" s="149"/>
      <c r="F561" s="248"/>
      <c r="G561" s="4"/>
    </row>
    <row r="562" spans="4:7" x14ac:dyDescent="0.2">
      <c r="D562" s="196"/>
      <c r="E562" s="149"/>
      <c r="F562" s="248"/>
      <c r="G562" s="4"/>
    </row>
    <row r="563" spans="4:7" x14ac:dyDescent="0.2">
      <c r="D563" s="196"/>
      <c r="E563" s="149"/>
      <c r="F563" s="248"/>
      <c r="G563" s="4"/>
    </row>
    <row r="564" spans="4:7" x14ac:dyDescent="0.2">
      <c r="D564" s="196"/>
      <c r="E564" s="149"/>
      <c r="F564" s="248"/>
      <c r="G564" s="4"/>
    </row>
    <row r="565" spans="4:7" x14ac:dyDescent="0.2">
      <c r="D565" s="196"/>
      <c r="E565" s="149"/>
      <c r="F565" s="248"/>
      <c r="G565" s="4"/>
    </row>
    <row r="566" spans="4:7" x14ac:dyDescent="0.2">
      <c r="D566" s="196"/>
      <c r="E566" s="149"/>
      <c r="F566" s="248"/>
      <c r="G566" s="4"/>
    </row>
    <row r="567" spans="4:7" x14ac:dyDescent="0.2">
      <c r="D567" s="196"/>
      <c r="E567" s="149"/>
      <c r="F567" s="248"/>
      <c r="G567" s="4"/>
    </row>
    <row r="568" spans="4:7" x14ac:dyDescent="0.2">
      <c r="D568" s="196"/>
      <c r="E568" s="149"/>
      <c r="F568" s="248"/>
      <c r="G568" s="4"/>
    </row>
    <row r="569" spans="4:7" x14ac:dyDescent="0.2">
      <c r="D569" s="196"/>
      <c r="E569" s="149"/>
      <c r="F569" s="248"/>
      <c r="G569" s="4"/>
    </row>
    <row r="570" spans="4:7" x14ac:dyDescent="0.2">
      <c r="D570" s="196"/>
      <c r="E570" s="149"/>
      <c r="F570" s="248"/>
      <c r="G570" s="4"/>
    </row>
    <row r="571" spans="4:7" x14ac:dyDescent="0.2">
      <c r="D571" s="196"/>
      <c r="E571" s="149"/>
      <c r="F571" s="248"/>
      <c r="G571" s="4"/>
    </row>
    <row r="572" spans="4:7" x14ac:dyDescent="0.2">
      <c r="D572" s="196"/>
      <c r="E572" s="149"/>
      <c r="F572" s="248"/>
      <c r="G572" s="4"/>
    </row>
    <row r="573" spans="4:7" x14ac:dyDescent="0.2">
      <c r="D573" s="196"/>
      <c r="E573" s="149"/>
      <c r="F573" s="248"/>
      <c r="G573" s="4"/>
    </row>
    <row r="574" spans="4:7" x14ac:dyDescent="0.2">
      <c r="D574" s="196"/>
      <c r="E574" s="149"/>
      <c r="F574" s="248"/>
      <c r="G574" s="4"/>
    </row>
    <row r="575" spans="4:7" x14ac:dyDescent="0.2">
      <c r="D575" s="196"/>
      <c r="E575" s="149"/>
      <c r="F575" s="248"/>
      <c r="G575" s="4"/>
    </row>
    <row r="576" spans="4:7" x14ac:dyDescent="0.2">
      <c r="D576" s="196"/>
      <c r="E576" s="149"/>
      <c r="F576" s="248"/>
      <c r="G576" s="4"/>
    </row>
    <row r="577" spans="4:7" x14ac:dyDescent="0.2">
      <c r="D577" s="196"/>
      <c r="E577" s="149"/>
      <c r="F577" s="248"/>
      <c r="G577" s="4"/>
    </row>
    <row r="578" spans="4:7" x14ac:dyDescent="0.2">
      <c r="D578" s="196"/>
      <c r="E578" s="149"/>
      <c r="F578" s="248"/>
      <c r="G578" s="4"/>
    </row>
    <row r="579" spans="4:7" x14ac:dyDescent="0.2">
      <c r="D579" s="196"/>
      <c r="E579" s="149"/>
      <c r="F579" s="248"/>
      <c r="G579" s="4"/>
    </row>
    <row r="580" spans="4:7" x14ac:dyDescent="0.2">
      <c r="D580" s="196"/>
      <c r="E580" s="149"/>
      <c r="F580" s="248"/>
      <c r="G580" s="4"/>
    </row>
    <row r="581" spans="4:7" x14ac:dyDescent="0.2">
      <c r="D581" s="196"/>
      <c r="E581" s="149"/>
      <c r="F581" s="248"/>
      <c r="G581" s="4"/>
    </row>
    <row r="582" spans="4:7" x14ac:dyDescent="0.2">
      <c r="D582" s="196"/>
      <c r="E582" s="149"/>
      <c r="F582" s="248"/>
      <c r="G582" s="4"/>
    </row>
    <row r="583" spans="4:7" x14ac:dyDescent="0.2">
      <c r="D583" s="196"/>
      <c r="E583" s="149"/>
      <c r="F583" s="248"/>
      <c r="G583" s="4"/>
    </row>
    <row r="584" spans="4:7" x14ac:dyDescent="0.2">
      <c r="D584" s="196"/>
      <c r="E584" s="149"/>
      <c r="F584" s="248"/>
      <c r="G584" s="4"/>
    </row>
    <row r="585" spans="4:7" x14ac:dyDescent="0.2">
      <c r="D585" s="196"/>
      <c r="E585" s="149"/>
      <c r="F585" s="248"/>
      <c r="G585" s="4"/>
    </row>
    <row r="586" spans="4:7" x14ac:dyDescent="0.2">
      <c r="D586" s="196"/>
      <c r="E586" s="149"/>
      <c r="F586" s="248"/>
      <c r="G586" s="4"/>
    </row>
    <row r="587" spans="4:7" x14ac:dyDescent="0.2">
      <c r="D587" s="196"/>
      <c r="E587" s="149"/>
      <c r="F587" s="248"/>
      <c r="G587" s="4"/>
    </row>
    <row r="588" spans="4:7" x14ac:dyDescent="0.2">
      <c r="D588" s="196"/>
      <c r="E588" s="149"/>
      <c r="F588" s="248"/>
      <c r="G588" s="4"/>
    </row>
    <row r="589" spans="4:7" x14ac:dyDescent="0.2">
      <c r="D589" s="196"/>
      <c r="E589" s="149"/>
      <c r="F589" s="248"/>
      <c r="G589" s="4"/>
    </row>
    <row r="590" spans="4:7" x14ac:dyDescent="0.2">
      <c r="D590" s="196"/>
      <c r="E590" s="149"/>
      <c r="F590" s="248"/>
      <c r="G590" s="4"/>
    </row>
    <row r="591" spans="4:7" x14ac:dyDescent="0.2">
      <c r="D591" s="196"/>
      <c r="E591" s="149"/>
      <c r="F591" s="248"/>
      <c r="G591" s="4"/>
    </row>
    <row r="592" spans="4:7" x14ac:dyDescent="0.2">
      <c r="D592" s="196"/>
      <c r="E592" s="149"/>
      <c r="F592" s="248"/>
      <c r="G592" s="4"/>
    </row>
    <row r="593" spans="4:7" x14ac:dyDescent="0.2">
      <c r="D593" s="196"/>
      <c r="E593" s="149"/>
      <c r="F593" s="248"/>
      <c r="G593" s="4"/>
    </row>
    <row r="594" spans="4:7" x14ac:dyDescent="0.2">
      <c r="D594" s="196"/>
      <c r="E594" s="149"/>
      <c r="F594" s="248"/>
      <c r="G594" s="4"/>
    </row>
    <row r="595" spans="4:7" x14ac:dyDescent="0.2">
      <c r="D595" s="196"/>
      <c r="E595" s="149"/>
      <c r="F595" s="248"/>
      <c r="G595" s="4"/>
    </row>
    <row r="596" spans="4:7" x14ac:dyDescent="0.2">
      <c r="D596" s="196"/>
      <c r="E596" s="149"/>
      <c r="F596" s="248"/>
      <c r="G596" s="4"/>
    </row>
    <row r="597" spans="4:7" x14ac:dyDescent="0.2">
      <c r="D597" s="196"/>
      <c r="E597" s="149"/>
      <c r="F597" s="248"/>
      <c r="G597" s="4"/>
    </row>
    <row r="598" spans="4:7" x14ac:dyDescent="0.2">
      <c r="D598" s="196"/>
      <c r="E598" s="149"/>
      <c r="F598" s="248"/>
      <c r="G598" s="4"/>
    </row>
    <row r="599" spans="4:7" x14ac:dyDescent="0.2">
      <c r="D599" s="196"/>
      <c r="E599" s="149"/>
      <c r="F599" s="248"/>
      <c r="G599" s="4"/>
    </row>
    <row r="600" spans="4:7" x14ac:dyDescent="0.2">
      <c r="D600" s="196"/>
      <c r="E600" s="149"/>
      <c r="F600" s="248"/>
      <c r="G600" s="4"/>
    </row>
    <row r="601" spans="4:7" x14ac:dyDescent="0.2">
      <c r="D601" s="196"/>
      <c r="E601" s="149"/>
      <c r="F601" s="248"/>
      <c r="G601" s="4"/>
    </row>
    <row r="602" spans="4:7" x14ac:dyDescent="0.2">
      <c r="D602" s="196"/>
      <c r="E602" s="149"/>
      <c r="F602" s="248"/>
      <c r="G602" s="4"/>
    </row>
    <row r="603" spans="4:7" x14ac:dyDescent="0.2">
      <c r="D603" s="196"/>
      <c r="E603" s="149"/>
      <c r="F603" s="248"/>
      <c r="G603" s="4"/>
    </row>
    <row r="604" spans="4:7" x14ac:dyDescent="0.2">
      <c r="D604" s="196"/>
      <c r="E604" s="149"/>
      <c r="F604" s="248"/>
      <c r="G604" s="4"/>
    </row>
    <row r="605" spans="4:7" x14ac:dyDescent="0.2">
      <c r="D605" s="196"/>
      <c r="E605" s="149"/>
      <c r="F605" s="248"/>
      <c r="G605" s="4"/>
    </row>
    <row r="606" spans="4:7" x14ac:dyDescent="0.2">
      <c r="D606" s="196"/>
      <c r="E606" s="149"/>
      <c r="F606" s="248"/>
      <c r="G606" s="4"/>
    </row>
    <row r="607" spans="4:7" x14ac:dyDescent="0.2">
      <c r="D607" s="196"/>
      <c r="E607" s="149"/>
      <c r="F607" s="248"/>
      <c r="G607" s="4"/>
    </row>
    <row r="608" spans="4:7" x14ac:dyDescent="0.2">
      <c r="D608" s="196"/>
      <c r="E608" s="149"/>
      <c r="F608" s="248"/>
      <c r="G608" s="4"/>
    </row>
    <row r="609" spans="4:7" x14ac:dyDescent="0.2">
      <c r="D609" s="196"/>
      <c r="E609" s="149"/>
      <c r="F609" s="248"/>
      <c r="G609" s="4"/>
    </row>
    <row r="610" spans="4:7" x14ac:dyDescent="0.2">
      <c r="D610" s="196"/>
      <c r="E610" s="149"/>
      <c r="F610" s="248"/>
      <c r="G610" s="4"/>
    </row>
    <row r="611" spans="4:7" x14ac:dyDescent="0.2">
      <c r="D611" s="196"/>
      <c r="E611" s="149"/>
      <c r="F611" s="248"/>
      <c r="G611" s="4"/>
    </row>
    <row r="612" spans="4:7" x14ac:dyDescent="0.2">
      <c r="D612" s="196"/>
      <c r="E612" s="149"/>
      <c r="F612" s="248"/>
      <c r="G612" s="4"/>
    </row>
    <row r="613" spans="4:7" x14ac:dyDescent="0.2">
      <c r="D613" s="196"/>
      <c r="E613" s="149"/>
      <c r="F613" s="248"/>
      <c r="G613" s="4"/>
    </row>
    <row r="614" spans="4:7" x14ac:dyDescent="0.2">
      <c r="D614" s="196"/>
      <c r="E614" s="149"/>
      <c r="F614" s="248"/>
      <c r="G614" s="4"/>
    </row>
    <row r="615" spans="4:7" x14ac:dyDescent="0.2">
      <c r="D615" s="196"/>
      <c r="E615" s="149"/>
      <c r="F615" s="248"/>
      <c r="G615" s="4"/>
    </row>
    <row r="616" spans="4:7" x14ac:dyDescent="0.2">
      <c r="D616" s="196"/>
      <c r="E616" s="149"/>
      <c r="F616" s="248"/>
      <c r="G616" s="4"/>
    </row>
    <row r="617" spans="4:7" x14ac:dyDescent="0.2">
      <c r="D617" s="196"/>
      <c r="E617" s="149"/>
      <c r="F617" s="248"/>
      <c r="G617" s="4"/>
    </row>
    <row r="618" spans="4:7" x14ac:dyDescent="0.2">
      <c r="D618" s="196"/>
      <c r="E618" s="149"/>
      <c r="F618" s="248"/>
      <c r="G618" s="4"/>
    </row>
    <row r="619" spans="4:7" x14ac:dyDescent="0.2">
      <c r="D619" s="196"/>
      <c r="E619" s="149"/>
      <c r="F619" s="248"/>
      <c r="G619" s="4"/>
    </row>
    <row r="620" spans="4:7" x14ac:dyDescent="0.2">
      <c r="D620" s="196"/>
      <c r="E620" s="149"/>
      <c r="F620" s="248"/>
      <c r="G620" s="4"/>
    </row>
    <row r="621" spans="4:7" x14ac:dyDescent="0.2">
      <c r="D621" s="196"/>
      <c r="E621" s="149"/>
      <c r="F621" s="248"/>
      <c r="G621" s="4"/>
    </row>
    <row r="622" spans="4:7" x14ac:dyDescent="0.2">
      <c r="D622" s="196"/>
      <c r="E622" s="149"/>
      <c r="F622" s="248"/>
      <c r="G622" s="4"/>
    </row>
    <row r="623" spans="4:7" x14ac:dyDescent="0.2">
      <c r="D623" s="196"/>
      <c r="E623" s="149"/>
      <c r="F623" s="248"/>
      <c r="G623" s="4"/>
    </row>
    <row r="624" spans="4:7" x14ac:dyDescent="0.2">
      <c r="D624" s="196"/>
      <c r="E624" s="149"/>
      <c r="F624" s="248"/>
      <c r="G624" s="4"/>
    </row>
    <row r="625" spans="4:7" x14ac:dyDescent="0.2">
      <c r="D625" s="196"/>
      <c r="E625" s="149"/>
      <c r="F625" s="248"/>
      <c r="G625" s="4"/>
    </row>
    <row r="626" spans="4:7" x14ac:dyDescent="0.2">
      <c r="D626" s="196"/>
      <c r="E626" s="149"/>
      <c r="F626" s="248"/>
      <c r="G626" s="4"/>
    </row>
    <row r="627" spans="4:7" x14ac:dyDescent="0.2">
      <c r="D627" s="196"/>
      <c r="E627" s="149"/>
      <c r="F627" s="248"/>
      <c r="G627" s="4"/>
    </row>
    <row r="628" spans="4:7" x14ac:dyDescent="0.2">
      <c r="D628" s="196"/>
      <c r="E628" s="149"/>
      <c r="F628" s="248"/>
      <c r="G628" s="4"/>
    </row>
    <row r="629" spans="4:7" x14ac:dyDescent="0.2">
      <c r="D629" s="196"/>
      <c r="E629" s="149"/>
      <c r="F629" s="248"/>
      <c r="G629" s="4"/>
    </row>
    <row r="630" spans="4:7" x14ac:dyDescent="0.2">
      <c r="D630" s="196"/>
      <c r="E630" s="149"/>
      <c r="F630" s="248"/>
      <c r="G630" s="4"/>
    </row>
    <row r="631" spans="4:7" x14ac:dyDescent="0.2">
      <c r="D631" s="196"/>
      <c r="E631" s="149"/>
      <c r="F631" s="248"/>
      <c r="G631" s="4"/>
    </row>
    <row r="632" spans="4:7" x14ac:dyDescent="0.2">
      <c r="D632" s="196"/>
      <c r="E632" s="149"/>
      <c r="F632" s="248"/>
      <c r="G632" s="4"/>
    </row>
    <row r="633" spans="4:7" x14ac:dyDescent="0.2">
      <c r="D633" s="196"/>
      <c r="E633" s="149"/>
      <c r="F633" s="248"/>
      <c r="G633" s="4"/>
    </row>
    <row r="634" spans="4:7" x14ac:dyDescent="0.2">
      <c r="D634" s="196"/>
      <c r="E634" s="149"/>
      <c r="F634" s="248"/>
      <c r="G634" s="4"/>
    </row>
    <row r="635" spans="4:7" x14ac:dyDescent="0.2">
      <c r="D635" s="196"/>
      <c r="E635" s="149"/>
      <c r="F635" s="248"/>
      <c r="G635" s="4"/>
    </row>
    <row r="636" spans="4:7" x14ac:dyDescent="0.2">
      <c r="D636" s="196"/>
      <c r="E636" s="149"/>
      <c r="F636" s="248"/>
      <c r="G636" s="4"/>
    </row>
    <row r="637" spans="4:7" x14ac:dyDescent="0.2">
      <c r="D637" s="196"/>
      <c r="E637" s="149"/>
      <c r="F637" s="248"/>
      <c r="G637" s="4"/>
    </row>
    <row r="638" spans="4:7" x14ac:dyDescent="0.2">
      <c r="D638" s="196"/>
      <c r="E638" s="149"/>
      <c r="F638" s="248"/>
      <c r="G638" s="4"/>
    </row>
    <row r="639" spans="4:7" x14ac:dyDescent="0.2">
      <c r="D639" s="196"/>
      <c r="E639" s="149"/>
      <c r="F639" s="248"/>
      <c r="G639" s="4"/>
    </row>
    <row r="640" spans="4:7" x14ac:dyDescent="0.2">
      <c r="D640" s="196"/>
      <c r="E640" s="149"/>
      <c r="F640" s="248"/>
      <c r="G640" s="4"/>
    </row>
    <row r="641" spans="4:7" x14ac:dyDescent="0.2">
      <c r="D641" s="196"/>
      <c r="E641" s="149"/>
      <c r="F641" s="248"/>
      <c r="G641" s="4"/>
    </row>
    <row r="642" spans="4:7" x14ac:dyDescent="0.2">
      <c r="D642" s="196"/>
      <c r="E642" s="149"/>
      <c r="F642" s="248"/>
      <c r="G642" s="4"/>
    </row>
    <row r="643" spans="4:7" x14ac:dyDescent="0.2">
      <c r="D643" s="196"/>
      <c r="E643" s="149"/>
      <c r="F643" s="248"/>
      <c r="G643" s="4"/>
    </row>
    <row r="644" spans="4:7" x14ac:dyDescent="0.2">
      <c r="D644" s="196"/>
      <c r="E644" s="149"/>
      <c r="F644" s="248"/>
      <c r="G644" s="4"/>
    </row>
    <row r="645" spans="4:7" x14ac:dyDescent="0.2">
      <c r="D645" s="196"/>
      <c r="E645" s="149"/>
      <c r="F645" s="248"/>
      <c r="G645" s="4"/>
    </row>
    <row r="646" spans="4:7" x14ac:dyDescent="0.2">
      <c r="D646" s="196"/>
      <c r="E646" s="149"/>
      <c r="F646" s="248"/>
      <c r="G646" s="4"/>
    </row>
    <row r="647" spans="4:7" x14ac:dyDescent="0.2">
      <c r="D647" s="196"/>
      <c r="E647" s="149"/>
      <c r="F647" s="248"/>
      <c r="G647" s="4"/>
    </row>
    <row r="648" spans="4:7" x14ac:dyDescent="0.2">
      <c r="D648" s="196"/>
      <c r="E648" s="149"/>
      <c r="F648" s="248"/>
      <c r="G648" s="4"/>
    </row>
    <row r="649" spans="4:7" x14ac:dyDescent="0.2">
      <c r="D649" s="196"/>
      <c r="E649" s="149"/>
      <c r="F649" s="248"/>
      <c r="G649" s="4"/>
    </row>
    <row r="650" spans="4:7" x14ac:dyDescent="0.2">
      <c r="D650" s="196"/>
      <c r="E650" s="149"/>
      <c r="F650" s="248"/>
      <c r="G650" s="4"/>
    </row>
    <row r="651" spans="4:7" x14ac:dyDescent="0.2">
      <c r="D651" s="196"/>
      <c r="E651" s="149"/>
      <c r="F651" s="248"/>
      <c r="G651" s="4"/>
    </row>
    <row r="652" spans="4:7" x14ac:dyDescent="0.2">
      <c r="D652" s="196"/>
      <c r="E652" s="149"/>
      <c r="F652" s="248"/>
      <c r="G652" s="4"/>
    </row>
    <row r="653" spans="4:7" x14ac:dyDescent="0.2">
      <c r="D653" s="196"/>
      <c r="E653" s="149"/>
      <c r="F653" s="248"/>
      <c r="G653" s="4"/>
    </row>
    <row r="654" spans="4:7" x14ac:dyDescent="0.2">
      <c r="D654" s="196"/>
      <c r="E654" s="149"/>
      <c r="F654" s="248"/>
      <c r="G654" s="4"/>
    </row>
    <row r="655" spans="4:7" x14ac:dyDescent="0.2">
      <c r="D655" s="196"/>
      <c r="E655" s="149"/>
      <c r="F655" s="248"/>
      <c r="G655" s="4"/>
    </row>
    <row r="656" spans="4:7" x14ac:dyDescent="0.2">
      <c r="D656" s="196"/>
      <c r="E656" s="149"/>
      <c r="F656" s="248"/>
      <c r="G656" s="4"/>
    </row>
    <row r="657" spans="4:7" x14ac:dyDescent="0.2">
      <c r="D657" s="196"/>
      <c r="E657" s="149"/>
      <c r="F657" s="248"/>
      <c r="G657" s="4"/>
    </row>
    <row r="658" spans="4:7" x14ac:dyDescent="0.2">
      <c r="D658" s="196"/>
      <c r="E658" s="149"/>
      <c r="F658" s="248"/>
      <c r="G658" s="4"/>
    </row>
    <row r="659" spans="4:7" x14ac:dyDescent="0.2">
      <c r="D659" s="196"/>
      <c r="E659" s="149"/>
      <c r="F659" s="248"/>
      <c r="G659" s="4"/>
    </row>
    <row r="660" spans="4:7" x14ac:dyDescent="0.2">
      <c r="D660" s="196"/>
      <c r="E660" s="149"/>
      <c r="F660" s="248"/>
      <c r="G660" s="4"/>
    </row>
    <row r="661" spans="4:7" x14ac:dyDescent="0.2">
      <c r="D661" s="196"/>
      <c r="E661" s="149"/>
      <c r="F661" s="248"/>
      <c r="G661" s="4"/>
    </row>
    <row r="662" spans="4:7" x14ac:dyDescent="0.2">
      <c r="D662" s="196"/>
      <c r="E662" s="149"/>
      <c r="F662" s="248"/>
      <c r="G662" s="4"/>
    </row>
    <row r="663" spans="4:7" x14ac:dyDescent="0.2">
      <c r="D663" s="196"/>
      <c r="E663" s="149"/>
      <c r="F663" s="248"/>
      <c r="G663" s="4"/>
    </row>
    <row r="664" spans="4:7" x14ac:dyDescent="0.2">
      <c r="D664" s="196"/>
      <c r="E664" s="149"/>
      <c r="F664" s="248"/>
      <c r="G664" s="4"/>
    </row>
    <row r="665" spans="4:7" x14ac:dyDescent="0.2">
      <c r="D665" s="196"/>
      <c r="E665" s="149"/>
      <c r="F665" s="248"/>
      <c r="G665" s="4"/>
    </row>
    <row r="666" spans="4:7" x14ac:dyDescent="0.2">
      <c r="D666" s="196"/>
      <c r="E666" s="149"/>
      <c r="F666" s="248"/>
      <c r="G666" s="4"/>
    </row>
    <row r="667" spans="4:7" x14ac:dyDescent="0.2">
      <c r="D667" s="196"/>
      <c r="E667" s="149"/>
      <c r="F667" s="248"/>
      <c r="G667" s="4"/>
    </row>
    <row r="668" spans="4:7" x14ac:dyDescent="0.2">
      <c r="D668" s="196"/>
      <c r="E668" s="149"/>
      <c r="F668" s="248"/>
      <c r="G668" s="4"/>
    </row>
    <row r="669" spans="4:7" x14ac:dyDescent="0.2">
      <c r="D669" s="196"/>
      <c r="E669" s="149"/>
      <c r="F669" s="248"/>
      <c r="G669" s="4"/>
    </row>
    <row r="670" spans="4:7" x14ac:dyDescent="0.2">
      <c r="D670" s="196"/>
      <c r="E670" s="149"/>
      <c r="F670" s="248"/>
      <c r="G670" s="4"/>
    </row>
    <row r="671" spans="4:7" x14ac:dyDescent="0.2">
      <c r="D671" s="196"/>
      <c r="E671" s="149"/>
      <c r="F671" s="248"/>
      <c r="G671" s="4"/>
    </row>
    <row r="672" spans="4:7" x14ac:dyDescent="0.2">
      <c r="D672" s="196"/>
      <c r="E672" s="149"/>
      <c r="F672" s="248"/>
      <c r="G672" s="4"/>
    </row>
    <row r="673" spans="4:7" x14ac:dyDescent="0.2">
      <c r="D673" s="196"/>
      <c r="E673" s="149"/>
      <c r="F673" s="248"/>
      <c r="G673" s="4"/>
    </row>
    <row r="674" spans="4:7" x14ac:dyDescent="0.2">
      <c r="D674" s="196"/>
      <c r="E674" s="149"/>
      <c r="F674" s="248"/>
      <c r="G674" s="4"/>
    </row>
    <row r="675" spans="4:7" x14ac:dyDescent="0.2">
      <c r="D675" s="196"/>
      <c r="E675" s="149"/>
      <c r="F675" s="248"/>
      <c r="G675" s="4"/>
    </row>
    <row r="676" spans="4:7" x14ac:dyDescent="0.2">
      <c r="D676" s="196"/>
      <c r="E676" s="149"/>
      <c r="F676" s="248"/>
      <c r="G676" s="4"/>
    </row>
    <row r="677" spans="4:7" x14ac:dyDescent="0.2">
      <c r="D677" s="196"/>
      <c r="E677" s="149"/>
      <c r="F677" s="248"/>
      <c r="G677" s="4"/>
    </row>
    <row r="678" spans="4:7" x14ac:dyDescent="0.2">
      <c r="D678" s="196"/>
      <c r="E678" s="149"/>
      <c r="F678" s="248"/>
      <c r="G678" s="4"/>
    </row>
    <row r="679" spans="4:7" x14ac:dyDescent="0.2">
      <c r="D679" s="196"/>
      <c r="E679" s="149"/>
      <c r="F679" s="248"/>
      <c r="G679" s="4"/>
    </row>
    <row r="680" spans="4:7" x14ac:dyDescent="0.2">
      <c r="D680" s="196"/>
      <c r="E680" s="149"/>
      <c r="F680" s="248"/>
      <c r="G680" s="4"/>
    </row>
    <row r="681" spans="4:7" x14ac:dyDescent="0.2">
      <c r="D681" s="196"/>
      <c r="E681" s="149"/>
      <c r="F681" s="248"/>
      <c r="G681" s="4"/>
    </row>
    <row r="682" spans="4:7" x14ac:dyDescent="0.2">
      <c r="D682" s="196"/>
      <c r="E682" s="149"/>
      <c r="F682" s="248"/>
      <c r="G682" s="4"/>
    </row>
    <row r="683" spans="4:7" x14ac:dyDescent="0.2">
      <c r="D683" s="196"/>
      <c r="E683" s="149"/>
      <c r="F683" s="248"/>
      <c r="G683" s="4"/>
    </row>
    <row r="684" spans="4:7" x14ac:dyDescent="0.2">
      <c r="D684" s="196"/>
      <c r="E684" s="149"/>
      <c r="F684" s="248"/>
      <c r="G684" s="4"/>
    </row>
    <row r="685" spans="4:7" x14ac:dyDescent="0.2">
      <c r="D685" s="196"/>
      <c r="E685" s="149"/>
      <c r="F685" s="248"/>
      <c r="G685" s="4"/>
    </row>
    <row r="686" spans="4:7" x14ac:dyDescent="0.2">
      <c r="D686" s="196"/>
      <c r="E686" s="149"/>
      <c r="F686" s="248"/>
      <c r="G686" s="4"/>
    </row>
    <row r="687" spans="4:7" x14ac:dyDescent="0.2">
      <c r="D687" s="196"/>
      <c r="E687" s="149"/>
      <c r="F687" s="248"/>
      <c r="G687" s="4"/>
    </row>
    <row r="688" spans="4:7" x14ac:dyDescent="0.2">
      <c r="D688" s="196"/>
      <c r="E688" s="149"/>
      <c r="F688" s="248"/>
      <c r="G688" s="4"/>
    </row>
    <row r="689" spans="4:7" x14ac:dyDescent="0.2">
      <c r="D689" s="196"/>
      <c r="E689" s="149"/>
      <c r="F689" s="248"/>
      <c r="G689" s="4"/>
    </row>
    <row r="690" spans="4:7" x14ac:dyDescent="0.2">
      <c r="D690" s="196"/>
      <c r="E690" s="149"/>
      <c r="F690" s="248"/>
      <c r="G690" s="4"/>
    </row>
    <row r="691" spans="4:7" x14ac:dyDescent="0.2">
      <c r="D691" s="196"/>
      <c r="E691" s="149"/>
      <c r="F691" s="248"/>
      <c r="G691" s="4"/>
    </row>
    <row r="692" spans="4:7" x14ac:dyDescent="0.2">
      <c r="D692" s="196"/>
      <c r="E692" s="149"/>
      <c r="F692" s="248"/>
      <c r="G692" s="4"/>
    </row>
    <row r="693" spans="4:7" x14ac:dyDescent="0.2">
      <c r="D693" s="196"/>
      <c r="E693" s="149"/>
      <c r="F693" s="248"/>
      <c r="G693" s="4"/>
    </row>
    <row r="694" spans="4:7" x14ac:dyDescent="0.2">
      <c r="D694" s="196"/>
      <c r="E694" s="149"/>
      <c r="F694" s="248"/>
      <c r="G694" s="4"/>
    </row>
    <row r="695" spans="4:7" x14ac:dyDescent="0.2">
      <c r="D695" s="196"/>
      <c r="E695" s="149"/>
      <c r="F695" s="248"/>
      <c r="G695" s="4"/>
    </row>
    <row r="696" spans="4:7" x14ac:dyDescent="0.2">
      <c r="D696" s="196"/>
      <c r="E696" s="149"/>
      <c r="F696" s="248"/>
      <c r="G696" s="4"/>
    </row>
    <row r="697" spans="4:7" x14ac:dyDescent="0.2">
      <c r="D697" s="196"/>
      <c r="E697" s="149"/>
      <c r="F697" s="248"/>
      <c r="G697" s="4"/>
    </row>
    <row r="698" spans="4:7" x14ac:dyDescent="0.2">
      <c r="D698" s="196"/>
      <c r="E698" s="149"/>
      <c r="F698" s="248"/>
      <c r="G698" s="4"/>
    </row>
    <row r="699" spans="4:7" x14ac:dyDescent="0.2">
      <c r="D699" s="196"/>
      <c r="E699" s="149"/>
      <c r="F699" s="248"/>
      <c r="G699" s="4"/>
    </row>
    <row r="700" spans="4:7" x14ac:dyDescent="0.2">
      <c r="D700" s="196"/>
      <c r="E700" s="149"/>
      <c r="F700" s="248"/>
      <c r="G700" s="4"/>
    </row>
    <row r="701" spans="4:7" x14ac:dyDescent="0.2">
      <c r="D701" s="196"/>
      <c r="E701" s="149"/>
      <c r="F701" s="248"/>
      <c r="G701" s="4"/>
    </row>
    <row r="702" spans="4:7" x14ac:dyDescent="0.2">
      <c r="D702" s="196"/>
      <c r="E702" s="149"/>
      <c r="F702" s="248"/>
      <c r="G702" s="4"/>
    </row>
    <row r="703" spans="4:7" x14ac:dyDescent="0.2">
      <c r="D703" s="196"/>
      <c r="E703" s="149"/>
      <c r="F703" s="248"/>
      <c r="G703" s="4"/>
    </row>
    <row r="704" spans="4:7" x14ac:dyDescent="0.2">
      <c r="D704" s="196"/>
      <c r="E704" s="149"/>
      <c r="F704" s="248"/>
      <c r="G704" s="4"/>
    </row>
    <row r="705" spans="4:7" x14ac:dyDescent="0.2">
      <c r="D705" s="196"/>
      <c r="E705" s="149"/>
      <c r="F705" s="248"/>
      <c r="G705" s="4"/>
    </row>
    <row r="706" spans="4:7" x14ac:dyDescent="0.2">
      <c r="D706" s="196"/>
      <c r="E706" s="149"/>
      <c r="F706" s="248"/>
      <c r="G706" s="4"/>
    </row>
    <row r="707" spans="4:7" x14ac:dyDescent="0.2">
      <c r="D707" s="196"/>
      <c r="E707" s="149"/>
      <c r="F707" s="248"/>
      <c r="G707" s="4"/>
    </row>
    <row r="708" spans="4:7" x14ac:dyDescent="0.2">
      <c r="D708" s="196"/>
      <c r="E708" s="149"/>
      <c r="F708" s="248"/>
      <c r="G708" s="4"/>
    </row>
    <row r="709" spans="4:7" x14ac:dyDescent="0.2">
      <c r="D709" s="196"/>
      <c r="E709" s="149"/>
      <c r="F709" s="248"/>
      <c r="G709" s="4"/>
    </row>
    <row r="710" spans="4:7" x14ac:dyDescent="0.2">
      <c r="D710" s="196"/>
      <c r="E710" s="149"/>
      <c r="F710" s="248"/>
      <c r="G710" s="4"/>
    </row>
    <row r="711" spans="4:7" x14ac:dyDescent="0.2">
      <c r="D711" s="196"/>
      <c r="E711" s="149"/>
      <c r="F711" s="248"/>
      <c r="G711" s="4"/>
    </row>
    <row r="712" spans="4:7" x14ac:dyDescent="0.2">
      <c r="D712" s="196"/>
      <c r="E712" s="149"/>
      <c r="F712" s="248"/>
      <c r="G712" s="4"/>
    </row>
    <row r="713" spans="4:7" x14ac:dyDescent="0.2">
      <c r="D713" s="196"/>
      <c r="E713" s="149"/>
      <c r="F713" s="248"/>
      <c r="G713" s="4"/>
    </row>
    <row r="714" spans="4:7" x14ac:dyDescent="0.2">
      <c r="D714" s="196"/>
      <c r="E714" s="149"/>
      <c r="F714" s="248"/>
      <c r="G714" s="4"/>
    </row>
    <row r="715" spans="4:7" x14ac:dyDescent="0.2">
      <c r="D715" s="196"/>
      <c r="E715" s="149"/>
      <c r="F715" s="248"/>
      <c r="G715" s="4"/>
    </row>
    <row r="716" spans="4:7" x14ac:dyDescent="0.2">
      <c r="D716" s="196"/>
      <c r="E716" s="149"/>
      <c r="F716" s="248"/>
      <c r="G716" s="4"/>
    </row>
    <row r="717" spans="4:7" x14ac:dyDescent="0.2">
      <c r="D717" s="196"/>
      <c r="E717" s="149"/>
      <c r="F717" s="248"/>
      <c r="G717" s="4"/>
    </row>
    <row r="718" spans="4:7" x14ac:dyDescent="0.2">
      <c r="D718" s="196"/>
      <c r="E718" s="149"/>
      <c r="F718" s="248"/>
      <c r="G718" s="4"/>
    </row>
    <row r="719" spans="4:7" x14ac:dyDescent="0.2">
      <c r="D719" s="196"/>
      <c r="E719" s="149"/>
      <c r="F719" s="248"/>
      <c r="G719" s="4"/>
    </row>
    <row r="720" spans="4:7" x14ac:dyDescent="0.2">
      <c r="D720" s="196"/>
      <c r="E720" s="149"/>
      <c r="F720" s="248"/>
      <c r="G720" s="4"/>
    </row>
    <row r="721" spans="4:7" x14ac:dyDescent="0.2">
      <c r="D721" s="196"/>
      <c r="E721" s="149"/>
      <c r="F721" s="248"/>
      <c r="G721" s="4"/>
    </row>
    <row r="722" spans="4:7" x14ac:dyDescent="0.2">
      <c r="D722" s="196"/>
      <c r="E722" s="149"/>
      <c r="F722" s="248"/>
      <c r="G722" s="4"/>
    </row>
    <row r="723" spans="4:7" x14ac:dyDescent="0.2">
      <c r="D723" s="196"/>
      <c r="E723" s="149"/>
      <c r="F723" s="248"/>
      <c r="G723" s="4"/>
    </row>
    <row r="724" spans="4:7" x14ac:dyDescent="0.2">
      <c r="D724" s="196"/>
      <c r="E724" s="149"/>
      <c r="F724" s="248"/>
      <c r="G724" s="4"/>
    </row>
    <row r="725" spans="4:7" x14ac:dyDescent="0.2">
      <c r="D725" s="196"/>
      <c r="E725" s="149"/>
      <c r="F725" s="248"/>
      <c r="G725" s="4"/>
    </row>
    <row r="726" spans="4:7" x14ac:dyDescent="0.2">
      <c r="D726" s="196"/>
      <c r="E726" s="149"/>
      <c r="F726" s="248"/>
      <c r="G726" s="4"/>
    </row>
    <row r="727" spans="4:7" x14ac:dyDescent="0.2">
      <c r="D727" s="196"/>
      <c r="E727" s="149"/>
      <c r="F727" s="248"/>
      <c r="G727" s="4"/>
    </row>
    <row r="728" spans="4:7" x14ac:dyDescent="0.2">
      <c r="D728" s="196"/>
      <c r="E728" s="149"/>
      <c r="F728" s="248"/>
      <c r="G728" s="4"/>
    </row>
    <row r="729" spans="4:7" x14ac:dyDescent="0.2">
      <c r="D729" s="196"/>
      <c r="E729" s="149"/>
      <c r="F729" s="248"/>
      <c r="G729" s="4"/>
    </row>
    <row r="730" spans="4:7" x14ac:dyDescent="0.2">
      <c r="D730" s="196"/>
      <c r="E730" s="149"/>
      <c r="F730" s="248"/>
      <c r="G730" s="4"/>
    </row>
    <row r="731" spans="4:7" x14ac:dyDescent="0.2">
      <c r="D731" s="196"/>
      <c r="E731" s="149"/>
      <c r="F731" s="248"/>
      <c r="G731" s="4"/>
    </row>
    <row r="732" spans="4:7" x14ac:dyDescent="0.2">
      <c r="D732" s="196"/>
      <c r="E732" s="149"/>
      <c r="F732" s="248"/>
      <c r="G732" s="4"/>
    </row>
    <row r="733" spans="4:7" x14ac:dyDescent="0.2">
      <c r="D733" s="196"/>
      <c r="E733" s="149"/>
      <c r="F733" s="248"/>
      <c r="G733" s="4"/>
    </row>
    <row r="734" spans="4:7" x14ac:dyDescent="0.2">
      <c r="D734" s="196"/>
      <c r="E734" s="149"/>
      <c r="F734" s="248"/>
      <c r="G734" s="4"/>
    </row>
    <row r="735" spans="4:7" x14ac:dyDescent="0.2">
      <c r="D735" s="196"/>
      <c r="E735" s="149"/>
      <c r="F735" s="248"/>
      <c r="G735" s="4"/>
    </row>
    <row r="736" spans="4:7" x14ac:dyDescent="0.2">
      <c r="D736" s="196"/>
      <c r="E736" s="149"/>
      <c r="F736" s="248"/>
      <c r="G736" s="4"/>
    </row>
    <row r="737" spans="4:7" x14ac:dyDescent="0.2">
      <c r="D737" s="196"/>
      <c r="E737" s="149"/>
      <c r="F737" s="248"/>
      <c r="G737" s="4"/>
    </row>
    <row r="738" spans="4:7" x14ac:dyDescent="0.2">
      <c r="D738" s="196"/>
      <c r="E738" s="149"/>
      <c r="F738" s="248"/>
      <c r="G738" s="4"/>
    </row>
    <row r="739" spans="4:7" x14ac:dyDescent="0.2">
      <c r="D739" s="196"/>
      <c r="E739" s="149"/>
      <c r="F739" s="248"/>
      <c r="G739" s="4"/>
    </row>
    <row r="740" spans="4:7" x14ac:dyDescent="0.2">
      <c r="D740" s="196"/>
      <c r="E740" s="149"/>
      <c r="F740" s="248"/>
      <c r="G740" s="4"/>
    </row>
    <row r="741" spans="4:7" x14ac:dyDescent="0.2">
      <c r="D741" s="196"/>
      <c r="E741" s="149"/>
      <c r="F741" s="248"/>
      <c r="G741" s="4"/>
    </row>
    <row r="742" spans="4:7" x14ac:dyDescent="0.2">
      <c r="D742" s="196"/>
      <c r="E742" s="149"/>
      <c r="F742" s="248"/>
      <c r="G742" s="4"/>
    </row>
    <row r="743" spans="4:7" x14ac:dyDescent="0.2">
      <c r="D743" s="196"/>
      <c r="E743" s="149"/>
      <c r="F743" s="248"/>
      <c r="G743" s="4"/>
    </row>
    <row r="744" spans="4:7" x14ac:dyDescent="0.2">
      <c r="D744" s="196"/>
      <c r="E744" s="149"/>
      <c r="F744" s="248"/>
      <c r="G744" s="4"/>
    </row>
    <row r="745" spans="4:7" x14ac:dyDescent="0.2">
      <c r="D745" s="196"/>
      <c r="E745" s="149"/>
      <c r="F745" s="248"/>
      <c r="G745" s="4"/>
    </row>
    <row r="746" spans="4:7" x14ac:dyDescent="0.2">
      <c r="D746" s="196"/>
      <c r="E746" s="149"/>
      <c r="F746" s="248"/>
      <c r="G746" s="4"/>
    </row>
    <row r="747" spans="4:7" x14ac:dyDescent="0.2">
      <c r="D747" s="196"/>
      <c r="E747" s="149"/>
      <c r="F747" s="248"/>
      <c r="G747" s="4"/>
    </row>
    <row r="748" spans="4:7" x14ac:dyDescent="0.2">
      <c r="D748" s="196"/>
      <c r="E748" s="149"/>
      <c r="F748" s="248"/>
      <c r="G748" s="4"/>
    </row>
    <row r="749" spans="4:7" x14ac:dyDescent="0.2">
      <c r="D749" s="196"/>
      <c r="E749" s="149"/>
      <c r="F749" s="248"/>
      <c r="G749" s="4"/>
    </row>
    <row r="750" spans="4:7" x14ac:dyDescent="0.2">
      <c r="D750" s="196"/>
      <c r="E750" s="149"/>
      <c r="F750" s="248"/>
      <c r="G750" s="4"/>
    </row>
    <row r="751" spans="4:7" x14ac:dyDescent="0.2">
      <c r="D751" s="196"/>
      <c r="E751" s="149"/>
      <c r="F751" s="248"/>
      <c r="G751" s="4"/>
    </row>
    <row r="752" spans="4:7" x14ac:dyDescent="0.2">
      <c r="D752" s="196"/>
      <c r="E752" s="149"/>
      <c r="F752" s="248"/>
      <c r="G752" s="4"/>
    </row>
    <row r="753" spans="4:7" x14ac:dyDescent="0.2">
      <c r="D753" s="196"/>
      <c r="E753" s="149"/>
      <c r="F753" s="248"/>
      <c r="G753" s="4"/>
    </row>
    <row r="754" spans="4:7" x14ac:dyDescent="0.2">
      <c r="D754" s="196"/>
      <c r="E754" s="149"/>
      <c r="F754" s="248"/>
      <c r="G754" s="4"/>
    </row>
    <row r="755" spans="4:7" x14ac:dyDescent="0.2">
      <c r="D755" s="196"/>
      <c r="E755" s="149"/>
      <c r="F755" s="248"/>
      <c r="G755" s="4"/>
    </row>
    <row r="756" spans="4:7" x14ac:dyDescent="0.2">
      <c r="D756" s="196"/>
      <c r="E756" s="149"/>
      <c r="F756" s="248"/>
      <c r="G756" s="4"/>
    </row>
    <row r="757" spans="4:7" x14ac:dyDescent="0.2">
      <c r="D757" s="196"/>
      <c r="E757" s="149"/>
      <c r="F757" s="248"/>
      <c r="G757" s="4"/>
    </row>
    <row r="758" spans="4:7" x14ac:dyDescent="0.2">
      <c r="D758" s="196"/>
      <c r="E758" s="149"/>
      <c r="F758" s="248"/>
      <c r="G758" s="4"/>
    </row>
    <row r="759" spans="4:7" x14ac:dyDescent="0.2">
      <c r="D759" s="196"/>
      <c r="E759" s="149"/>
      <c r="F759" s="248"/>
      <c r="G759" s="4"/>
    </row>
    <row r="760" spans="4:7" x14ac:dyDescent="0.2">
      <c r="D760" s="196"/>
      <c r="E760" s="149"/>
      <c r="F760" s="248"/>
      <c r="G760" s="4"/>
    </row>
    <row r="761" spans="4:7" x14ac:dyDescent="0.2">
      <c r="D761" s="196"/>
      <c r="E761" s="149"/>
      <c r="F761" s="248"/>
      <c r="G761" s="4"/>
    </row>
    <row r="762" spans="4:7" x14ac:dyDescent="0.2">
      <c r="D762" s="196"/>
      <c r="E762" s="149"/>
      <c r="F762" s="248"/>
      <c r="G762" s="4"/>
    </row>
    <row r="763" spans="4:7" x14ac:dyDescent="0.2">
      <c r="D763" s="196"/>
      <c r="E763" s="149"/>
      <c r="F763" s="248"/>
      <c r="G763" s="4"/>
    </row>
    <row r="764" spans="4:7" x14ac:dyDescent="0.2">
      <c r="D764" s="196"/>
      <c r="E764" s="149"/>
      <c r="F764" s="248"/>
      <c r="G764" s="4"/>
    </row>
    <row r="765" spans="4:7" x14ac:dyDescent="0.2">
      <c r="D765" s="196"/>
      <c r="E765" s="149"/>
      <c r="F765" s="248"/>
      <c r="G765" s="4"/>
    </row>
    <row r="766" spans="4:7" x14ac:dyDescent="0.2">
      <c r="D766" s="196"/>
      <c r="E766" s="149"/>
      <c r="F766" s="248"/>
      <c r="G766" s="4"/>
    </row>
    <row r="767" spans="4:7" x14ac:dyDescent="0.2">
      <c r="D767" s="196"/>
      <c r="E767" s="149"/>
      <c r="F767" s="248"/>
      <c r="G767" s="4"/>
    </row>
    <row r="768" spans="4:7" x14ac:dyDescent="0.2">
      <c r="D768" s="196"/>
      <c r="E768" s="149"/>
      <c r="F768" s="248"/>
      <c r="G768" s="4"/>
    </row>
    <row r="769" spans="4:7" x14ac:dyDescent="0.2">
      <c r="D769" s="196"/>
      <c r="E769" s="149"/>
      <c r="F769" s="248"/>
      <c r="G769" s="4"/>
    </row>
    <row r="770" spans="4:7" x14ac:dyDescent="0.2">
      <c r="D770" s="196"/>
      <c r="E770" s="149"/>
      <c r="F770" s="248"/>
      <c r="G770" s="4"/>
    </row>
    <row r="771" spans="4:7" x14ac:dyDescent="0.2">
      <c r="D771" s="196"/>
      <c r="E771" s="149"/>
      <c r="F771" s="248"/>
      <c r="G771" s="4"/>
    </row>
    <row r="772" spans="4:7" x14ac:dyDescent="0.2">
      <c r="D772" s="196"/>
      <c r="E772" s="149"/>
      <c r="F772" s="248"/>
      <c r="G772" s="4"/>
    </row>
    <row r="773" spans="4:7" x14ac:dyDescent="0.2">
      <c r="D773" s="196"/>
      <c r="E773" s="149"/>
      <c r="F773" s="248"/>
      <c r="G773" s="4"/>
    </row>
    <row r="774" spans="4:7" x14ac:dyDescent="0.2">
      <c r="D774" s="196"/>
      <c r="E774" s="149"/>
      <c r="F774" s="248"/>
      <c r="G774" s="4"/>
    </row>
    <row r="775" spans="4:7" x14ac:dyDescent="0.2">
      <c r="D775" s="196"/>
      <c r="E775" s="149"/>
      <c r="F775" s="248"/>
      <c r="G775" s="4"/>
    </row>
    <row r="776" spans="4:7" x14ac:dyDescent="0.2">
      <c r="D776" s="196"/>
      <c r="E776" s="149"/>
      <c r="F776" s="248"/>
      <c r="G776" s="4"/>
    </row>
    <row r="777" spans="4:7" x14ac:dyDescent="0.2">
      <c r="D777" s="196"/>
      <c r="E777" s="149"/>
      <c r="F777" s="248"/>
      <c r="G777" s="4"/>
    </row>
    <row r="778" spans="4:7" x14ac:dyDescent="0.2">
      <c r="D778" s="196"/>
      <c r="E778" s="149"/>
      <c r="F778" s="248"/>
      <c r="G778" s="4"/>
    </row>
    <row r="779" spans="4:7" x14ac:dyDescent="0.2">
      <c r="D779" s="196"/>
      <c r="E779" s="149"/>
      <c r="F779" s="248"/>
      <c r="G779" s="4"/>
    </row>
    <row r="780" spans="4:7" x14ac:dyDescent="0.2">
      <c r="D780" s="196"/>
      <c r="E780" s="149"/>
      <c r="F780" s="248"/>
      <c r="G780" s="4"/>
    </row>
    <row r="781" spans="4:7" x14ac:dyDescent="0.2">
      <c r="D781" s="196"/>
      <c r="E781" s="149"/>
      <c r="F781" s="248"/>
      <c r="G781" s="4"/>
    </row>
    <row r="782" spans="4:7" x14ac:dyDescent="0.2">
      <c r="D782" s="196"/>
      <c r="E782" s="149"/>
      <c r="F782" s="248"/>
      <c r="G782" s="4"/>
    </row>
    <row r="783" spans="4:7" x14ac:dyDescent="0.2">
      <c r="D783" s="196"/>
      <c r="E783" s="149"/>
      <c r="F783" s="248"/>
      <c r="G783" s="4"/>
    </row>
    <row r="784" spans="4:7" x14ac:dyDescent="0.2">
      <c r="D784" s="196"/>
      <c r="E784" s="149"/>
      <c r="F784" s="248"/>
      <c r="G784" s="4"/>
    </row>
    <row r="785" spans="4:7" x14ac:dyDescent="0.2">
      <c r="D785" s="196"/>
      <c r="E785" s="149"/>
      <c r="F785" s="248"/>
      <c r="G785" s="4"/>
    </row>
    <row r="786" spans="4:7" x14ac:dyDescent="0.2">
      <c r="D786" s="196"/>
      <c r="E786" s="149"/>
      <c r="F786" s="248"/>
      <c r="G786" s="4"/>
    </row>
    <row r="787" spans="4:7" x14ac:dyDescent="0.2">
      <c r="D787" s="196"/>
      <c r="E787" s="149"/>
      <c r="F787" s="248"/>
      <c r="G787" s="4"/>
    </row>
    <row r="788" spans="4:7" x14ac:dyDescent="0.2">
      <c r="D788" s="196"/>
      <c r="E788" s="149"/>
      <c r="F788" s="248"/>
      <c r="G788" s="4"/>
    </row>
    <row r="789" spans="4:7" x14ac:dyDescent="0.2">
      <c r="D789" s="196"/>
      <c r="E789" s="149"/>
      <c r="F789" s="248"/>
      <c r="G789" s="4"/>
    </row>
    <row r="790" spans="4:7" x14ac:dyDescent="0.2">
      <c r="D790" s="196"/>
      <c r="E790" s="149"/>
      <c r="F790" s="248"/>
      <c r="G790" s="4"/>
    </row>
    <row r="791" spans="4:7" x14ac:dyDescent="0.2">
      <c r="D791" s="196"/>
      <c r="E791" s="149"/>
      <c r="F791" s="248"/>
      <c r="G791" s="4"/>
    </row>
    <row r="792" spans="4:7" x14ac:dyDescent="0.2">
      <c r="D792" s="196"/>
      <c r="E792" s="149"/>
      <c r="F792" s="248"/>
      <c r="G792" s="4"/>
    </row>
    <row r="793" spans="4:7" x14ac:dyDescent="0.2">
      <c r="D793" s="196"/>
      <c r="E793" s="149"/>
      <c r="F793" s="248"/>
      <c r="G793" s="4"/>
    </row>
    <row r="794" spans="4:7" x14ac:dyDescent="0.2">
      <c r="D794" s="196"/>
      <c r="E794" s="149"/>
      <c r="F794" s="248"/>
      <c r="G794" s="4"/>
    </row>
    <row r="795" spans="4:7" x14ac:dyDescent="0.2">
      <c r="D795" s="196"/>
      <c r="E795" s="149"/>
      <c r="F795" s="248"/>
      <c r="G795" s="4"/>
    </row>
    <row r="796" spans="4:7" x14ac:dyDescent="0.2">
      <c r="D796" s="196"/>
      <c r="E796" s="149"/>
      <c r="F796" s="248"/>
      <c r="G796" s="4"/>
    </row>
    <row r="797" spans="4:7" x14ac:dyDescent="0.2">
      <c r="D797" s="196"/>
      <c r="E797" s="149"/>
      <c r="F797" s="248"/>
      <c r="G797" s="4"/>
    </row>
    <row r="798" spans="4:7" x14ac:dyDescent="0.2">
      <c r="D798" s="196"/>
      <c r="E798" s="149"/>
      <c r="F798" s="248"/>
      <c r="G798" s="4"/>
    </row>
    <row r="799" spans="4:7" x14ac:dyDescent="0.2">
      <c r="D799" s="196"/>
      <c r="E799" s="149"/>
      <c r="F799" s="248"/>
      <c r="G799" s="4"/>
    </row>
    <row r="800" spans="4:7" x14ac:dyDescent="0.2">
      <c r="D800" s="196"/>
      <c r="E800" s="149"/>
      <c r="F800" s="248"/>
      <c r="G800" s="4"/>
    </row>
    <row r="801" spans="4:7" x14ac:dyDescent="0.2">
      <c r="D801" s="196"/>
      <c r="E801" s="149"/>
      <c r="F801" s="248"/>
      <c r="G801" s="4"/>
    </row>
    <row r="802" spans="4:7" x14ac:dyDescent="0.2">
      <c r="D802" s="196"/>
      <c r="E802" s="149"/>
      <c r="F802" s="248"/>
      <c r="G802" s="4"/>
    </row>
    <row r="803" spans="4:7" x14ac:dyDescent="0.2">
      <c r="D803" s="196"/>
      <c r="E803" s="149"/>
      <c r="F803" s="248"/>
      <c r="G803" s="4"/>
    </row>
    <row r="804" spans="4:7" x14ac:dyDescent="0.2">
      <c r="D804" s="196"/>
      <c r="E804" s="149"/>
      <c r="F804" s="248"/>
      <c r="G804" s="4"/>
    </row>
    <row r="805" spans="4:7" x14ac:dyDescent="0.2">
      <c r="D805" s="196"/>
      <c r="E805" s="149"/>
      <c r="F805" s="248"/>
      <c r="G805" s="4"/>
    </row>
    <row r="806" spans="4:7" x14ac:dyDescent="0.2">
      <c r="D806" s="196"/>
      <c r="E806" s="149"/>
      <c r="F806" s="248"/>
      <c r="G806" s="4"/>
    </row>
    <row r="807" spans="4:7" x14ac:dyDescent="0.2">
      <c r="D807" s="196"/>
      <c r="E807" s="149"/>
      <c r="F807" s="248"/>
      <c r="G807" s="4"/>
    </row>
    <row r="808" spans="4:7" x14ac:dyDescent="0.2">
      <c r="D808" s="196"/>
      <c r="E808" s="149"/>
      <c r="F808" s="248"/>
      <c r="G808" s="4"/>
    </row>
    <row r="809" spans="4:7" x14ac:dyDescent="0.2">
      <c r="D809" s="196"/>
      <c r="E809" s="149"/>
      <c r="F809" s="248"/>
      <c r="G809" s="4"/>
    </row>
    <row r="810" spans="4:7" x14ac:dyDescent="0.2">
      <c r="D810" s="196"/>
      <c r="E810" s="149"/>
      <c r="F810" s="248"/>
      <c r="G810" s="4"/>
    </row>
    <row r="811" spans="4:7" x14ac:dyDescent="0.2">
      <c r="D811" s="196"/>
      <c r="E811" s="149"/>
      <c r="F811" s="248"/>
      <c r="G811" s="4"/>
    </row>
    <row r="812" spans="4:7" x14ac:dyDescent="0.2">
      <c r="D812" s="196"/>
      <c r="E812" s="149"/>
      <c r="F812" s="248"/>
      <c r="G812" s="4"/>
    </row>
    <row r="813" spans="4:7" x14ac:dyDescent="0.2">
      <c r="D813" s="196"/>
      <c r="E813" s="149"/>
      <c r="F813" s="248"/>
      <c r="G813" s="4"/>
    </row>
    <row r="814" spans="4:7" x14ac:dyDescent="0.2">
      <c r="D814" s="196"/>
      <c r="E814" s="149"/>
      <c r="F814" s="248"/>
      <c r="G814" s="4"/>
    </row>
    <row r="815" spans="4:7" x14ac:dyDescent="0.2">
      <c r="D815" s="196"/>
      <c r="E815" s="149"/>
      <c r="F815" s="248"/>
      <c r="G815" s="4"/>
    </row>
    <row r="816" spans="4:7" x14ac:dyDescent="0.2">
      <c r="D816" s="196"/>
      <c r="E816" s="149"/>
      <c r="F816" s="248"/>
      <c r="G816" s="4"/>
    </row>
    <row r="817" spans="4:7" x14ac:dyDescent="0.2">
      <c r="D817" s="196"/>
      <c r="E817" s="149"/>
      <c r="F817" s="248"/>
      <c r="G817" s="4"/>
    </row>
    <row r="818" spans="4:7" x14ac:dyDescent="0.2">
      <c r="D818" s="196"/>
      <c r="E818" s="149"/>
      <c r="F818" s="248"/>
      <c r="G818" s="4"/>
    </row>
    <row r="819" spans="4:7" x14ac:dyDescent="0.2">
      <c r="D819" s="196"/>
      <c r="E819" s="149"/>
      <c r="F819" s="248"/>
      <c r="G819" s="4"/>
    </row>
    <row r="820" spans="4:7" x14ac:dyDescent="0.2">
      <c r="D820" s="196"/>
      <c r="E820" s="149"/>
      <c r="F820" s="248"/>
      <c r="G820" s="4"/>
    </row>
    <row r="821" spans="4:7" x14ac:dyDescent="0.2">
      <c r="D821" s="196"/>
      <c r="E821" s="149"/>
      <c r="F821" s="248"/>
      <c r="G821" s="4"/>
    </row>
    <row r="822" spans="4:7" x14ac:dyDescent="0.2">
      <c r="D822" s="196"/>
      <c r="E822" s="149"/>
      <c r="F822" s="248"/>
      <c r="G822" s="4"/>
    </row>
    <row r="823" spans="4:7" x14ac:dyDescent="0.2">
      <c r="D823" s="196"/>
      <c r="E823" s="149"/>
      <c r="F823" s="248"/>
      <c r="G823" s="4"/>
    </row>
    <row r="824" spans="4:7" x14ac:dyDescent="0.2">
      <c r="D824" s="196"/>
      <c r="E824" s="149"/>
      <c r="F824" s="248"/>
      <c r="G824" s="4"/>
    </row>
    <row r="825" spans="4:7" x14ac:dyDescent="0.2">
      <c r="D825" s="196"/>
      <c r="E825" s="149"/>
      <c r="F825" s="248"/>
      <c r="G825" s="4"/>
    </row>
    <row r="826" spans="4:7" x14ac:dyDescent="0.2">
      <c r="D826" s="196"/>
      <c r="E826" s="149"/>
      <c r="F826" s="248"/>
      <c r="G826" s="4"/>
    </row>
    <row r="827" spans="4:7" x14ac:dyDescent="0.2">
      <c r="D827" s="196"/>
      <c r="E827" s="149"/>
      <c r="F827" s="248"/>
      <c r="G827" s="4"/>
    </row>
    <row r="828" spans="4:7" x14ac:dyDescent="0.2">
      <c r="D828" s="196"/>
      <c r="E828" s="149"/>
      <c r="F828" s="248"/>
      <c r="G828" s="4"/>
    </row>
    <row r="829" spans="4:7" x14ac:dyDescent="0.2">
      <c r="D829" s="196"/>
      <c r="E829" s="149"/>
      <c r="F829" s="248"/>
      <c r="G829" s="4"/>
    </row>
    <row r="830" spans="4:7" x14ac:dyDescent="0.2">
      <c r="D830" s="196"/>
      <c r="E830" s="149"/>
      <c r="F830" s="248"/>
      <c r="G830" s="4"/>
    </row>
    <row r="831" spans="4:7" x14ac:dyDescent="0.2">
      <c r="D831" s="196"/>
      <c r="E831" s="149"/>
      <c r="F831" s="248"/>
      <c r="G831" s="4"/>
    </row>
    <row r="832" spans="4:7" x14ac:dyDescent="0.2">
      <c r="D832" s="196"/>
      <c r="E832" s="149"/>
      <c r="F832" s="248"/>
      <c r="G832" s="4"/>
    </row>
    <row r="833" spans="4:7" x14ac:dyDescent="0.2">
      <c r="D833" s="196"/>
      <c r="E833" s="149"/>
      <c r="F833" s="248"/>
      <c r="G833" s="4"/>
    </row>
    <row r="834" spans="4:7" x14ac:dyDescent="0.2">
      <c r="D834" s="196"/>
      <c r="E834" s="149"/>
      <c r="F834" s="248"/>
      <c r="G834" s="4"/>
    </row>
    <row r="835" spans="4:7" x14ac:dyDescent="0.2">
      <c r="D835" s="196"/>
      <c r="E835" s="149"/>
      <c r="F835" s="248"/>
      <c r="G835" s="4"/>
    </row>
    <row r="836" spans="4:7" x14ac:dyDescent="0.2">
      <c r="D836" s="196"/>
      <c r="E836" s="149"/>
      <c r="F836" s="248"/>
      <c r="G836" s="4"/>
    </row>
    <row r="837" spans="4:7" x14ac:dyDescent="0.2">
      <c r="D837" s="196"/>
      <c r="E837" s="149"/>
      <c r="F837" s="248"/>
      <c r="G837" s="4"/>
    </row>
    <row r="838" spans="4:7" x14ac:dyDescent="0.2">
      <c r="D838" s="196"/>
      <c r="E838" s="149"/>
      <c r="F838" s="248"/>
      <c r="G838" s="4"/>
    </row>
    <row r="839" spans="4:7" x14ac:dyDescent="0.2">
      <c r="D839" s="196"/>
      <c r="E839" s="149"/>
      <c r="F839" s="248"/>
      <c r="G839" s="4"/>
    </row>
    <row r="840" spans="4:7" x14ac:dyDescent="0.2">
      <c r="D840" s="196"/>
      <c r="E840" s="149"/>
      <c r="F840" s="248"/>
      <c r="G840" s="4"/>
    </row>
    <row r="841" spans="4:7" x14ac:dyDescent="0.2">
      <c r="D841" s="196"/>
      <c r="E841" s="149"/>
      <c r="F841" s="248"/>
      <c r="G841" s="4"/>
    </row>
    <row r="842" spans="4:7" x14ac:dyDescent="0.2">
      <c r="D842" s="196"/>
      <c r="E842" s="149"/>
      <c r="F842" s="248"/>
      <c r="G842" s="4"/>
    </row>
    <row r="843" spans="4:7" x14ac:dyDescent="0.2">
      <c r="D843" s="196"/>
      <c r="E843" s="149"/>
      <c r="F843" s="248"/>
      <c r="G843" s="4"/>
    </row>
    <row r="844" spans="4:7" x14ac:dyDescent="0.2">
      <c r="D844" s="196"/>
      <c r="E844" s="149"/>
      <c r="F844" s="248"/>
      <c r="G844" s="4"/>
    </row>
    <row r="845" spans="4:7" x14ac:dyDescent="0.2">
      <c r="D845" s="196"/>
      <c r="E845" s="149"/>
      <c r="F845" s="248"/>
      <c r="G845" s="4"/>
    </row>
    <row r="846" spans="4:7" x14ac:dyDescent="0.2">
      <c r="D846" s="196"/>
      <c r="E846" s="149"/>
      <c r="F846" s="248"/>
      <c r="G846" s="4"/>
    </row>
    <row r="847" spans="4:7" x14ac:dyDescent="0.2">
      <c r="D847" s="196"/>
      <c r="E847" s="149"/>
      <c r="F847" s="248"/>
      <c r="G847" s="4"/>
    </row>
    <row r="848" spans="4:7" x14ac:dyDescent="0.2">
      <c r="D848" s="196"/>
      <c r="E848" s="149"/>
      <c r="F848" s="248"/>
      <c r="G848" s="4"/>
    </row>
    <row r="849" spans="4:7" x14ac:dyDescent="0.2">
      <c r="D849" s="196"/>
      <c r="E849" s="149"/>
      <c r="F849" s="248"/>
      <c r="G849" s="4"/>
    </row>
    <row r="850" spans="4:7" x14ac:dyDescent="0.2">
      <c r="D850" s="196"/>
      <c r="E850" s="149"/>
      <c r="F850" s="248"/>
      <c r="G850" s="4"/>
    </row>
    <row r="851" spans="4:7" x14ac:dyDescent="0.2">
      <c r="D851" s="196"/>
      <c r="E851" s="149"/>
      <c r="F851" s="248"/>
      <c r="G851" s="4"/>
    </row>
    <row r="852" spans="4:7" x14ac:dyDescent="0.2">
      <c r="D852" s="196"/>
      <c r="E852" s="149"/>
      <c r="F852" s="248"/>
      <c r="G852" s="4"/>
    </row>
    <row r="853" spans="4:7" x14ac:dyDescent="0.2">
      <c r="D853" s="196"/>
      <c r="E853" s="149"/>
      <c r="F853" s="248"/>
      <c r="G853" s="4"/>
    </row>
    <row r="854" spans="4:7" x14ac:dyDescent="0.2">
      <c r="D854" s="196"/>
      <c r="E854" s="149"/>
      <c r="F854" s="248"/>
      <c r="G854" s="4"/>
    </row>
    <row r="855" spans="4:7" x14ac:dyDescent="0.2">
      <c r="D855" s="196"/>
      <c r="E855" s="149"/>
      <c r="F855" s="248"/>
      <c r="G855" s="4"/>
    </row>
    <row r="856" spans="4:7" x14ac:dyDescent="0.2">
      <c r="D856" s="196"/>
      <c r="E856" s="149"/>
      <c r="F856" s="248"/>
      <c r="G856" s="4"/>
    </row>
    <row r="857" spans="4:7" x14ac:dyDescent="0.2">
      <c r="D857" s="196"/>
      <c r="E857" s="149"/>
      <c r="F857" s="248"/>
      <c r="G857" s="4"/>
    </row>
    <row r="858" spans="4:7" x14ac:dyDescent="0.2">
      <c r="D858" s="196"/>
      <c r="E858" s="149"/>
      <c r="F858" s="248"/>
      <c r="G858" s="4"/>
    </row>
    <row r="859" spans="4:7" x14ac:dyDescent="0.2">
      <c r="D859" s="196"/>
      <c r="E859" s="149"/>
      <c r="F859" s="248"/>
      <c r="G859" s="4"/>
    </row>
    <row r="860" spans="4:7" x14ac:dyDescent="0.2">
      <c r="D860" s="196"/>
      <c r="E860" s="149"/>
      <c r="F860" s="248"/>
      <c r="G860" s="4"/>
    </row>
    <row r="861" spans="4:7" x14ac:dyDescent="0.2">
      <c r="D861" s="196"/>
      <c r="E861" s="149"/>
      <c r="F861" s="248"/>
      <c r="G861" s="4"/>
    </row>
    <row r="862" spans="4:7" x14ac:dyDescent="0.2">
      <c r="D862" s="196"/>
      <c r="E862" s="149"/>
      <c r="F862" s="248"/>
      <c r="G862" s="4"/>
    </row>
    <row r="863" spans="4:7" x14ac:dyDescent="0.2">
      <c r="D863" s="196"/>
      <c r="E863" s="149"/>
      <c r="F863" s="248"/>
      <c r="G863" s="4"/>
    </row>
    <row r="864" spans="4:7" x14ac:dyDescent="0.2">
      <c r="D864" s="196"/>
      <c r="E864" s="149"/>
      <c r="F864" s="248"/>
      <c r="G864" s="4"/>
    </row>
    <row r="865" spans="4:7" x14ac:dyDescent="0.2">
      <c r="D865" s="196"/>
      <c r="E865" s="149"/>
      <c r="F865" s="248"/>
      <c r="G865" s="4"/>
    </row>
    <row r="866" spans="4:7" x14ac:dyDescent="0.2">
      <c r="D866" s="196"/>
      <c r="E866" s="149"/>
      <c r="F866" s="248"/>
      <c r="G866" s="4"/>
    </row>
    <row r="867" spans="4:7" x14ac:dyDescent="0.2">
      <c r="D867" s="196"/>
      <c r="E867" s="149"/>
      <c r="F867" s="248"/>
      <c r="G867" s="4"/>
    </row>
    <row r="868" spans="4:7" x14ac:dyDescent="0.2">
      <c r="D868" s="196"/>
      <c r="E868" s="149"/>
      <c r="F868" s="248"/>
      <c r="G868" s="4"/>
    </row>
    <row r="869" spans="4:7" x14ac:dyDescent="0.2">
      <c r="D869" s="196"/>
      <c r="E869" s="149"/>
      <c r="F869" s="248"/>
      <c r="G869" s="4"/>
    </row>
    <row r="870" spans="4:7" x14ac:dyDescent="0.2">
      <c r="D870" s="196"/>
      <c r="E870" s="149"/>
      <c r="F870" s="248"/>
      <c r="G870" s="4"/>
    </row>
    <row r="871" spans="4:7" x14ac:dyDescent="0.2">
      <c r="D871" s="196"/>
      <c r="E871" s="149"/>
      <c r="F871" s="248"/>
      <c r="G871" s="4"/>
    </row>
    <row r="872" spans="4:7" x14ac:dyDescent="0.2">
      <c r="D872" s="196"/>
      <c r="E872" s="149"/>
      <c r="F872" s="248"/>
      <c r="G872" s="4"/>
    </row>
    <row r="873" spans="4:7" x14ac:dyDescent="0.2">
      <c r="D873" s="196"/>
      <c r="E873" s="149"/>
      <c r="F873" s="248"/>
      <c r="G873" s="4"/>
    </row>
    <row r="874" spans="4:7" x14ac:dyDescent="0.2">
      <c r="D874" s="196"/>
      <c r="E874" s="149"/>
      <c r="F874" s="248"/>
      <c r="G874" s="4"/>
    </row>
    <row r="875" spans="4:7" x14ac:dyDescent="0.2">
      <c r="D875" s="196"/>
      <c r="E875" s="149"/>
      <c r="F875" s="248"/>
      <c r="G875" s="4"/>
    </row>
    <row r="876" spans="4:7" x14ac:dyDescent="0.2">
      <c r="D876" s="196"/>
      <c r="E876" s="149"/>
      <c r="F876" s="248"/>
      <c r="G876" s="4"/>
    </row>
    <row r="877" spans="4:7" x14ac:dyDescent="0.2">
      <c r="D877" s="196"/>
      <c r="E877" s="149"/>
      <c r="F877" s="248"/>
      <c r="G877" s="4"/>
    </row>
    <row r="878" spans="4:7" x14ac:dyDescent="0.2">
      <c r="D878" s="196"/>
      <c r="E878" s="149"/>
      <c r="F878" s="248"/>
      <c r="G878" s="4"/>
    </row>
    <row r="879" spans="4:7" x14ac:dyDescent="0.2">
      <c r="D879" s="196"/>
      <c r="E879" s="149"/>
      <c r="F879" s="248"/>
      <c r="G879" s="4"/>
    </row>
    <row r="880" spans="4:7" x14ac:dyDescent="0.2">
      <c r="D880" s="196"/>
      <c r="E880" s="149"/>
      <c r="F880" s="248"/>
      <c r="G880" s="4"/>
    </row>
    <row r="881" spans="4:7" x14ac:dyDescent="0.2">
      <c r="D881" s="196"/>
      <c r="E881" s="149"/>
      <c r="F881" s="248"/>
      <c r="G881" s="4"/>
    </row>
    <row r="882" spans="4:7" x14ac:dyDescent="0.2">
      <c r="D882" s="196"/>
      <c r="E882" s="149"/>
      <c r="F882" s="248"/>
      <c r="G882" s="4"/>
    </row>
    <row r="883" spans="4:7" x14ac:dyDescent="0.2">
      <c r="D883" s="196"/>
      <c r="E883" s="149"/>
      <c r="F883" s="248"/>
      <c r="G883" s="4"/>
    </row>
    <row r="884" spans="4:7" x14ac:dyDescent="0.2">
      <c r="D884" s="196"/>
      <c r="E884" s="149"/>
      <c r="F884" s="248"/>
      <c r="G884" s="4"/>
    </row>
    <row r="885" spans="4:7" x14ac:dyDescent="0.2">
      <c r="D885" s="196"/>
      <c r="E885" s="149"/>
      <c r="F885" s="248"/>
      <c r="G885" s="4"/>
    </row>
    <row r="886" spans="4:7" x14ac:dyDescent="0.2">
      <c r="D886" s="196"/>
      <c r="E886" s="149"/>
      <c r="F886" s="248"/>
      <c r="G886" s="4"/>
    </row>
    <row r="887" spans="4:7" x14ac:dyDescent="0.2">
      <c r="D887" s="196"/>
      <c r="E887" s="149"/>
      <c r="F887" s="248"/>
      <c r="G887" s="4"/>
    </row>
    <row r="888" spans="4:7" x14ac:dyDescent="0.2">
      <c r="D888" s="196"/>
      <c r="E888" s="149"/>
      <c r="F888" s="248"/>
      <c r="G888" s="4"/>
    </row>
    <row r="889" spans="4:7" x14ac:dyDescent="0.2">
      <c r="D889" s="196"/>
      <c r="E889" s="149"/>
      <c r="F889" s="248"/>
      <c r="G889" s="4"/>
    </row>
    <row r="890" spans="4:7" x14ac:dyDescent="0.2">
      <c r="D890" s="196"/>
      <c r="E890" s="149"/>
      <c r="F890" s="248"/>
      <c r="G890" s="4"/>
    </row>
    <row r="891" spans="4:7" x14ac:dyDescent="0.2">
      <c r="D891" s="196"/>
      <c r="E891" s="149"/>
      <c r="F891" s="248"/>
      <c r="G891" s="4"/>
    </row>
    <row r="892" spans="4:7" x14ac:dyDescent="0.2">
      <c r="D892" s="196"/>
      <c r="E892" s="149"/>
      <c r="F892" s="248"/>
      <c r="G892" s="4"/>
    </row>
    <row r="893" spans="4:7" x14ac:dyDescent="0.2">
      <c r="D893" s="196"/>
      <c r="E893" s="149"/>
      <c r="F893" s="248"/>
      <c r="G893" s="4"/>
    </row>
    <row r="894" spans="4:7" x14ac:dyDescent="0.2">
      <c r="D894" s="196"/>
      <c r="E894" s="149"/>
      <c r="F894" s="248"/>
      <c r="G894" s="4"/>
    </row>
    <row r="895" spans="4:7" x14ac:dyDescent="0.2">
      <c r="D895" s="196"/>
      <c r="E895" s="149"/>
      <c r="F895" s="248"/>
      <c r="G895" s="4"/>
    </row>
    <row r="896" spans="4:7" x14ac:dyDescent="0.2">
      <c r="D896" s="196"/>
      <c r="E896" s="149"/>
      <c r="F896" s="248"/>
      <c r="G896" s="4"/>
    </row>
    <row r="897" spans="4:7" x14ac:dyDescent="0.2">
      <c r="D897" s="196"/>
      <c r="E897" s="149"/>
      <c r="F897" s="248"/>
      <c r="G897" s="4"/>
    </row>
    <row r="898" spans="4:7" x14ac:dyDescent="0.2">
      <c r="D898" s="196"/>
      <c r="E898" s="149"/>
      <c r="F898" s="248"/>
      <c r="G898" s="4"/>
    </row>
    <row r="899" spans="4:7" x14ac:dyDescent="0.2">
      <c r="D899" s="196"/>
      <c r="E899" s="149"/>
      <c r="F899" s="248"/>
      <c r="G899" s="4"/>
    </row>
    <row r="900" spans="4:7" x14ac:dyDescent="0.2">
      <c r="D900" s="196"/>
      <c r="E900" s="149"/>
      <c r="F900" s="248"/>
      <c r="G900" s="4"/>
    </row>
    <row r="901" spans="4:7" x14ac:dyDescent="0.2">
      <c r="D901" s="196"/>
      <c r="E901" s="149"/>
      <c r="F901" s="248"/>
      <c r="G901" s="4"/>
    </row>
    <row r="902" spans="4:7" x14ac:dyDescent="0.2">
      <c r="D902" s="196"/>
      <c r="E902" s="149"/>
      <c r="F902" s="248"/>
      <c r="G902" s="4"/>
    </row>
    <row r="903" spans="4:7" x14ac:dyDescent="0.2">
      <c r="D903" s="196"/>
      <c r="E903" s="149"/>
      <c r="F903" s="248"/>
      <c r="G903" s="4"/>
    </row>
    <row r="904" spans="4:7" x14ac:dyDescent="0.2">
      <c r="D904" s="196"/>
      <c r="E904" s="149"/>
      <c r="F904" s="248"/>
      <c r="G904" s="4"/>
    </row>
    <row r="905" spans="4:7" x14ac:dyDescent="0.2">
      <c r="D905" s="196"/>
      <c r="E905" s="149"/>
      <c r="F905" s="248"/>
      <c r="G905" s="4"/>
    </row>
    <row r="906" spans="4:7" x14ac:dyDescent="0.2">
      <c r="D906" s="196"/>
      <c r="E906" s="149"/>
      <c r="F906" s="248"/>
      <c r="G906" s="4"/>
    </row>
    <row r="907" spans="4:7" x14ac:dyDescent="0.2">
      <c r="D907" s="196"/>
      <c r="E907" s="149"/>
      <c r="F907" s="248"/>
      <c r="G907" s="4"/>
    </row>
    <row r="908" spans="4:7" x14ac:dyDescent="0.2">
      <c r="D908" s="196"/>
      <c r="E908" s="149"/>
      <c r="F908" s="248"/>
      <c r="G908" s="4"/>
    </row>
    <row r="909" spans="4:7" x14ac:dyDescent="0.2">
      <c r="D909" s="196"/>
      <c r="E909" s="149"/>
      <c r="F909" s="248"/>
      <c r="G909" s="4"/>
    </row>
    <row r="910" spans="4:7" x14ac:dyDescent="0.2">
      <c r="D910" s="196"/>
      <c r="E910" s="149"/>
      <c r="F910" s="248"/>
      <c r="G910" s="4"/>
    </row>
    <row r="911" spans="4:7" x14ac:dyDescent="0.2">
      <c r="D911" s="196"/>
      <c r="E911" s="149"/>
      <c r="F911" s="248"/>
      <c r="G911" s="4"/>
    </row>
    <row r="912" spans="4:7" x14ac:dyDescent="0.2">
      <c r="D912" s="196"/>
      <c r="E912" s="149"/>
      <c r="F912" s="248"/>
      <c r="G912" s="4"/>
    </row>
    <row r="913" spans="4:7" x14ac:dyDescent="0.2">
      <c r="D913" s="196"/>
      <c r="E913" s="149"/>
      <c r="F913" s="248"/>
      <c r="G913" s="4"/>
    </row>
    <row r="914" spans="4:7" x14ac:dyDescent="0.2">
      <c r="D914" s="196"/>
      <c r="E914" s="149"/>
      <c r="F914" s="248"/>
      <c r="G914" s="4"/>
    </row>
    <row r="915" spans="4:7" x14ac:dyDescent="0.2">
      <c r="D915" s="196"/>
      <c r="E915" s="149"/>
      <c r="F915" s="248"/>
      <c r="G915" s="4"/>
    </row>
    <row r="916" spans="4:7" x14ac:dyDescent="0.2">
      <c r="D916" s="196"/>
      <c r="E916" s="149"/>
      <c r="F916" s="248"/>
      <c r="G916" s="4"/>
    </row>
    <row r="917" spans="4:7" x14ac:dyDescent="0.2">
      <c r="D917" s="196"/>
      <c r="E917" s="149"/>
      <c r="F917" s="248"/>
      <c r="G917" s="4"/>
    </row>
    <row r="918" spans="4:7" x14ac:dyDescent="0.2">
      <c r="D918" s="196"/>
      <c r="E918" s="149"/>
      <c r="F918" s="248"/>
      <c r="G918" s="4"/>
    </row>
    <row r="919" spans="4:7" x14ac:dyDescent="0.2">
      <c r="D919" s="196"/>
      <c r="E919" s="149"/>
      <c r="F919" s="248"/>
      <c r="G919" s="4"/>
    </row>
  </sheetData>
  <sheetProtection algorithmName="SHA-512" hashValue="5n+dc3xVZMJhoct/46r78/6MKJ55KQlTfYH9OuF1TMe5Ds3LFRO8n3XBdTCfz7YJGpcsuqwrIWv4qYupN6oURw==" saltValue="sAjKzQmm3qC1stEMnQkePA==" spinCount="100000" sheet="1" selectLockedCells="1"/>
  <mergeCells count="1">
    <mergeCell ref="A1:C1"/>
  </mergeCells>
  <phoneticPr fontId="11" type="noConversion"/>
  <conditionalFormatting sqref="D11:D13">
    <cfRule type="containsText" dxfId="4" priority="1" operator="containsText" text="Nee">
      <formula>NOT(ISERROR(SEARCH("Nee",D11)))</formula>
    </cfRule>
  </conditionalFormatting>
  <conditionalFormatting sqref="E5:E10">
    <cfRule type="containsText" dxfId="3" priority="3" operator="containsText" text="Nee">
      <formula>NOT(ISERROR(SEARCH("Nee",E5)))</formula>
    </cfRule>
  </conditionalFormatting>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381EF836-B01F-6B44-9EA6-C7DE49788049}">
          <x14:formula1>
            <xm:f>Toelichting!$A$100:$A$101</xm:f>
          </x14:formula1>
          <xm:sqref>D11:D13 E3:E10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27"/>
  <sheetViews>
    <sheetView zoomScale="110" zoomScaleNormal="110" workbookViewId="0">
      <selection activeCell="E1" sqref="E1:E1048576"/>
    </sheetView>
  </sheetViews>
  <sheetFormatPr defaultColWidth="8.85546875" defaultRowHeight="15" x14ac:dyDescent="0.2"/>
  <cols>
    <col min="1" max="1" width="7.140625" style="204" customWidth="1"/>
    <col min="2" max="2" width="106" style="65" customWidth="1"/>
    <col min="3" max="3" width="20.85546875" style="85" customWidth="1"/>
    <col min="4" max="4" width="17.85546875" style="74" customWidth="1"/>
    <col min="5" max="5" width="21.42578125" style="249" customWidth="1"/>
    <col min="6" max="6" width="40.42578125" style="63" customWidth="1"/>
    <col min="7" max="7" width="8.85546875" style="64"/>
    <col min="8" max="16384" width="8.85546875" style="65"/>
  </cols>
  <sheetData>
    <row r="1" spans="1:7" ht="29.25" customHeight="1" thickBot="1" x14ac:dyDescent="0.25">
      <c r="A1" s="313" t="s">
        <v>465</v>
      </c>
      <c r="B1" s="337"/>
      <c r="C1" s="109"/>
      <c r="G1" s="64">
        <f>SUM(G3:G5)</f>
        <v>2</v>
      </c>
    </row>
    <row r="2" spans="1:7" s="202" customFormat="1" ht="30" customHeight="1" thickBot="1" x14ac:dyDescent="0.3">
      <c r="A2" s="203" t="s">
        <v>35</v>
      </c>
      <c r="B2" s="186" t="s">
        <v>19</v>
      </c>
      <c r="C2" s="173" t="s">
        <v>20</v>
      </c>
      <c r="D2" s="174" t="s">
        <v>21</v>
      </c>
      <c r="E2" s="242" t="s">
        <v>472</v>
      </c>
      <c r="F2" s="174" t="s">
        <v>176</v>
      </c>
      <c r="G2" s="201"/>
    </row>
    <row r="3" spans="1:7" ht="54.95" customHeight="1" x14ac:dyDescent="0.2">
      <c r="A3" s="126" t="s">
        <v>226</v>
      </c>
      <c r="B3" s="100" t="s">
        <v>156</v>
      </c>
      <c r="C3" s="174" t="s">
        <v>25</v>
      </c>
      <c r="D3" s="177" t="s">
        <v>30</v>
      </c>
      <c r="E3" s="250"/>
      <c r="F3" s="73"/>
      <c r="G3" s="64">
        <f>IF(D3="Nee",1,0)</f>
        <v>1</v>
      </c>
    </row>
    <row r="4" spans="1:7" ht="135" customHeight="1" x14ac:dyDescent="0.2">
      <c r="A4" s="126" t="s">
        <v>225</v>
      </c>
      <c r="B4" s="100" t="s">
        <v>36</v>
      </c>
      <c r="C4" s="174" t="s">
        <v>25</v>
      </c>
      <c r="D4" s="177" t="s">
        <v>30</v>
      </c>
      <c r="E4" s="250"/>
      <c r="F4" s="73"/>
      <c r="G4" s="64">
        <f>IF(D4="Nee",1,0)</f>
        <v>1</v>
      </c>
    </row>
    <row r="5" spans="1:7" ht="15.75" x14ac:dyDescent="0.2">
      <c r="C5" s="197"/>
      <c r="D5" s="76"/>
      <c r="E5" s="251"/>
    </row>
    <row r="6" spans="1:7" ht="15.75" x14ac:dyDescent="0.2">
      <c r="C6" s="197"/>
      <c r="D6" s="76"/>
      <c r="E6" s="251"/>
    </row>
    <row r="7" spans="1:7" ht="15.75" x14ac:dyDescent="0.2">
      <c r="C7" s="197"/>
      <c r="D7" s="76"/>
      <c r="E7" s="251"/>
    </row>
    <row r="8" spans="1:7" ht="15.75" x14ac:dyDescent="0.2">
      <c r="C8" s="197"/>
      <c r="D8" s="76"/>
      <c r="E8" s="251"/>
    </row>
    <row r="9" spans="1:7" ht="15.75" x14ac:dyDescent="0.2">
      <c r="C9" s="197"/>
      <c r="D9" s="76"/>
      <c r="E9" s="251"/>
    </row>
    <row r="10" spans="1:7" ht="15.75" x14ac:dyDescent="0.2">
      <c r="C10" s="197"/>
      <c r="D10" s="76"/>
      <c r="E10" s="251"/>
    </row>
    <row r="11" spans="1:7" ht="15.75" x14ac:dyDescent="0.2">
      <c r="C11" s="197"/>
      <c r="D11" s="76"/>
      <c r="E11" s="251"/>
    </row>
    <row r="12" spans="1:7" ht="15.75" x14ac:dyDescent="0.2">
      <c r="C12" s="197"/>
      <c r="D12" s="76"/>
      <c r="E12" s="251"/>
    </row>
    <row r="13" spans="1:7" ht="15.75" x14ac:dyDescent="0.2">
      <c r="C13" s="198"/>
      <c r="D13" s="76"/>
      <c r="E13" s="251"/>
    </row>
    <row r="14" spans="1:7" ht="15.75" x14ac:dyDescent="0.2">
      <c r="C14" s="197"/>
      <c r="D14" s="76"/>
      <c r="E14" s="251"/>
    </row>
    <row r="15" spans="1:7" ht="15.75" x14ac:dyDescent="0.2">
      <c r="C15" s="197"/>
      <c r="D15" s="76"/>
      <c r="E15" s="251"/>
      <c r="F15" s="43"/>
    </row>
    <row r="16" spans="1:7" ht="15.75" x14ac:dyDescent="0.2">
      <c r="C16" s="197"/>
      <c r="D16" s="76"/>
      <c r="E16" s="251"/>
      <c r="F16" s="43"/>
    </row>
    <row r="17" spans="3:6" ht="15.75" x14ac:dyDescent="0.2">
      <c r="C17" s="197"/>
      <c r="D17" s="76"/>
      <c r="E17" s="251"/>
      <c r="F17" s="43"/>
    </row>
    <row r="18" spans="3:6" x14ac:dyDescent="0.2">
      <c r="F18" s="43"/>
    </row>
    <row r="19" spans="3:6" x14ac:dyDescent="0.2">
      <c r="F19" s="43"/>
    </row>
    <row r="20" spans="3:6" x14ac:dyDescent="0.2">
      <c r="F20" s="43"/>
    </row>
    <row r="21" spans="3:6" x14ac:dyDescent="0.2">
      <c r="F21" s="43"/>
    </row>
    <row r="22" spans="3:6" x14ac:dyDescent="0.2">
      <c r="F22" s="43"/>
    </row>
    <row r="23" spans="3:6" x14ac:dyDescent="0.2">
      <c r="F23" s="43"/>
    </row>
    <row r="24" spans="3:6" x14ac:dyDescent="0.2">
      <c r="F24" s="43"/>
    </row>
    <row r="25" spans="3:6" x14ac:dyDescent="0.2">
      <c r="F25" s="43"/>
    </row>
    <row r="26" spans="3:6" x14ac:dyDescent="0.2">
      <c r="F26" s="43"/>
    </row>
    <row r="27" spans="3:6" x14ac:dyDescent="0.2">
      <c r="F27" s="43"/>
    </row>
    <row r="28" spans="3:6" x14ac:dyDescent="0.2">
      <c r="F28" s="43"/>
    </row>
    <row r="29" spans="3:6" x14ac:dyDescent="0.2">
      <c r="F29" s="43"/>
    </row>
    <row r="30" spans="3:6" x14ac:dyDescent="0.2">
      <c r="F30" s="43"/>
    </row>
    <row r="31" spans="3:6" x14ac:dyDescent="0.2">
      <c r="F31" s="43"/>
    </row>
    <row r="32" spans="3:6" x14ac:dyDescent="0.2">
      <c r="F32" s="43"/>
    </row>
    <row r="33" spans="6:6" x14ac:dyDescent="0.2">
      <c r="F33" s="43"/>
    </row>
    <row r="34" spans="6:6" x14ac:dyDescent="0.2">
      <c r="F34" s="43"/>
    </row>
    <row r="35" spans="6:6" x14ac:dyDescent="0.2">
      <c r="F35" s="43"/>
    </row>
    <row r="36" spans="6:6" x14ac:dyDescent="0.2">
      <c r="F36" s="43"/>
    </row>
    <row r="37" spans="6:6" x14ac:dyDescent="0.2">
      <c r="F37" s="43"/>
    </row>
    <row r="38" spans="6:6" x14ac:dyDescent="0.2">
      <c r="F38" s="43"/>
    </row>
    <row r="39" spans="6:6" x14ac:dyDescent="0.2">
      <c r="F39" s="43"/>
    </row>
    <row r="40" spans="6:6" x14ac:dyDescent="0.2">
      <c r="F40" s="43"/>
    </row>
    <row r="41" spans="6:6" x14ac:dyDescent="0.2">
      <c r="F41" s="43"/>
    </row>
    <row r="42" spans="6:6" x14ac:dyDescent="0.2">
      <c r="F42" s="43"/>
    </row>
    <row r="43" spans="6:6" x14ac:dyDescent="0.2">
      <c r="F43" s="43"/>
    </row>
    <row r="44" spans="6:6" x14ac:dyDescent="0.2">
      <c r="F44" s="43"/>
    </row>
    <row r="45" spans="6:6" x14ac:dyDescent="0.2">
      <c r="F45" s="43"/>
    </row>
    <row r="46" spans="6:6" x14ac:dyDescent="0.2">
      <c r="F46" s="43"/>
    </row>
    <row r="47" spans="6:6" x14ac:dyDescent="0.2">
      <c r="F47" s="43"/>
    </row>
    <row r="48" spans="6:6" x14ac:dyDescent="0.2">
      <c r="F48" s="43"/>
    </row>
    <row r="49" spans="6:6" x14ac:dyDescent="0.2">
      <c r="F49" s="43"/>
    </row>
    <row r="50" spans="6:6" x14ac:dyDescent="0.2">
      <c r="F50" s="43"/>
    </row>
    <row r="51" spans="6:6" x14ac:dyDescent="0.2">
      <c r="F51" s="43"/>
    </row>
    <row r="52" spans="6:6" x14ac:dyDescent="0.2">
      <c r="F52" s="43"/>
    </row>
    <row r="53" spans="6:6" x14ac:dyDescent="0.2">
      <c r="F53" s="43"/>
    </row>
    <row r="54" spans="6:6" x14ac:dyDescent="0.2">
      <c r="F54" s="43"/>
    </row>
    <row r="55" spans="6:6" x14ac:dyDescent="0.2">
      <c r="F55" s="43"/>
    </row>
    <row r="56" spans="6:6" x14ac:dyDescent="0.2">
      <c r="F56" s="43"/>
    </row>
    <row r="57" spans="6:6" x14ac:dyDescent="0.2">
      <c r="F57" s="43"/>
    </row>
    <row r="58" spans="6:6" x14ac:dyDescent="0.2">
      <c r="F58" s="43"/>
    </row>
    <row r="59" spans="6:6" x14ac:dyDescent="0.2">
      <c r="F59" s="43"/>
    </row>
    <row r="60" spans="6:6" x14ac:dyDescent="0.2">
      <c r="F60" s="43"/>
    </row>
    <row r="61" spans="6:6" x14ac:dyDescent="0.2">
      <c r="F61" s="43"/>
    </row>
    <row r="62" spans="6:6" x14ac:dyDescent="0.2">
      <c r="F62" s="43"/>
    </row>
    <row r="63" spans="6:6" x14ac:dyDescent="0.2">
      <c r="F63" s="43"/>
    </row>
    <row r="64" spans="6:6" x14ac:dyDescent="0.2">
      <c r="F64" s="43"/>
    </row>
    <row r="65" spans="3:6" x14ac:dyDescent="0.2">
      <c r="F65" s="43"/>
    </row>
    <row r="66" spans="3:6" x14ac:dyDescent="0.2">
      <c r="F66" s="43"/>
    </row>
    <row r="67" spans="3:6" x14ac:dyDescent="0.2">
      <c r="F67" s="43"/>
    </row>
    <row r="68" spans="3:6" x14ac:dyDescent="0.2">
      <c r="F68" s="43"/>
    </row>
    <row r="69" spans="3:6" x14ac:dyDescent="0.2">
      <c r="F69" s="43"/>
    </row>
    <row r="70" spans="3:6" x14ac:dyDescent="0.2">
      <c r="F70" s="43"/>
    </row>
    <row r="71" spans="3:6" x14ac:dyDescent="0.2">
      <c r="F71" s="43"/>
    </row>
    <row r="72" spans="3:6" x14ac:dyDescent="0.2">
      <c r="F72" s="43"/>
    </row>
    <row r="73" spans="3:6" x14ac:dyDescent="0.2">
      <c r="F73" s="43"/>
    </row>
    <row r="74" spans="3:6" x14ac:dyDescent="0.2">
      <c r="F74" s="43"/>
    </row>
    <row r="75" spans="3:6" x14ac:dyDescent="0.2">
      <c r="F75" s="43"/>
    </row>
    <row r="76" spans="3:6" x14ac:dyDescent="0.2">
      <c r="F76" s="43"/>
    </row>
    <row r="77" spans="3:6" x14ac:dyDescent="0.2">
      <c r="F77" s="43"/>
    </row>
    <row r="78" spans="3:6" x14ac:dyDescent="0.2">
      <c r="F78" s="43"/>
    </row>
    <row r="79" spans="3:6" x14ac:dyDescent="0.2">
      <c r="C79" s="199"/>
      <c r="D79" s="200"/>
      <c r="E79" s="252"/>
      <c r="F79" s="4"/>
    </row>
    <row r="80" spans="3:6" x14ac:dyDescent="0.2">
      <c r="F80" s="4"/>
    </row>
    <row r="81" spans="6:6" x14ac:dyDescent="0.2">
      <c r="F81" s="4"/>
    </row>
    <row r="82" spans="6:6" x14ac:dyDescent="0.2">
      <c r="F82" s="4"/>
    </row>
    <row r="83" spans="6:6" x14ac:dyDescent="0.2">
      <c r="F83" s="4"/>
    </row>
    <row r="84" spans="6:6" x14ac:dyDescent="0.2">
      <c r="F84" s="4"/>
    </row>
    <row r="85" spans="6:6" x14ac:dyDescent="0.2">
      <c r="F85" s="4"/>
    </row>
    <row r="86" spans="6:6" x14ac:dyDescent="0.2">
      <c r="F86" s="4"/>
    </row>
    <row r="87" spans="6:6" x14ac:dyDescent="0.2">
      <c r="F87" s="4"/>
    </row>
    <row r="88" spans="6:6" x14ac:dyDescent="0.2">
      <c r="F88" s="4"/>
    </row>
    <row r="89" spans="6:6" x14ac:dyDescent="0.2">
      <c r="F89" s="4"/>
    </row>
    <row r="90" spans="6:6" x14ac:dyDescent="0.2">
      <c r="F90" s="4"/>
    </row>
    <row r="91" spans="6:6" x14ac:dyDescent="0.2">
      <c r="F91" s="4"/>
    </row>
    <row r="92" spans="6:6" x14ac:dyDescent="0.2">
      <c r="F92" s="4"/>
    </row>
    <row r="93" spans="6:6" x14ac:dyDescent="0.2">
      <c r="F93" s="4"/>
    </row>
    <row r="94" spans="6:6" x14ac:dyDescent="0.2">
      <c r="F94" s="4"/>
    </row>
    <row r="95" spans="6:6" x14ac:dyDescent="0.2">
      <c r="F95" s="4"/>
    </row>
    <row r="96" spans="6:6" x14ac:dyDescent="0.2">
      <c r="F96" s="4"/>
    </row>
    <row r="97" spans="6:6" x14ac:dyDescent="0.2">
      <c r="F97" s="4"/>
    </row>
    <row r="98" spans="6:6" x14ac:dyDescent="0.2">
      <c r="F98" s="4"/>
    </row>
    <row r="99" spans="6:6" x14ac:dyDescent="0.2">
      <c r="F99" s="4"/>
    </row>
    <row r="100" spans="6:6" x14ac:dyDescent="0.2">
      <c r="F100" s="4"/>
    </row>
    <row r="101" spans="6:6" x14ac:dyDescent="0.2">
      <c r="F101" s="4"/>
    </row>
    <row r="102" spans="6:6" x14ac:dyDescent="0.2">
      <c r="F102" s="4"/>
    </row>
    <row r="103" spans="6:6" x14ac:dyDescent="0.2">
      <c r="F103" s="4"/>
    </row>
    <row r="104" spans="6:6" x14ac:dyDescent="0.2">
      <c r="F104" s="4"/>
    </row>
    <row r="105" spans="6:6" x14ac:dyDescent="0.2">
      <c r="F105" s="4"/>
    </row>
    <row r="106" spans="6:6" x14ac:dyDescent="0.2">
      <c r="F106" s="4"/>
    </row>
    <row r="107" spans="6:6" x14ac:dyDescent="0.2">
      <c r="F107" s="4"/>
    </row>
    <row r="108" spans="6:6" x14ac:dyDescent="0.2">
      <c r="F108" s="4"/>
    </row>
    <row r="109" spans="6:6" x14ac:dyDescent="0.2">
      <c r="F109" s="4"/>
    </row>
    <row r="110" spans="6:6" x14ac:dyDescent="0.2">
      <c r="F110" s="4"/>
    </row>
    <row r="111" spans="6:6" x14ac:dyDescent="0.2">
      <c r="F111" s="4"/>
    </row>
    <row r="112" spans="6:6" x14ac:dyDescent="0.2">
      <c r="F112" s="4"/>
    </row>
    <row r="113" spans="6:6" x14ac:dyDescent="0.2">
      <c r="F113" s="4"/>
    </row>
    <row r="114" spans="6:6" x14ac:dyDescent="0.2">
      <c r="F114" s="4"/>
    </row>
    <row r="115" spans="6:6" x14ac:dyDescent="0.2">
      <c r="F115" s="4"/>
    </row>
    <row r="116" spans="6:6" x14ac:dyDescent="0.2">
      <c r="F116" s="4"/>
    </row>
    <row r="117" spans="6:6" x14ac:dyDescent="0.2">
      <c r="F117" s="4"/>
    </row>
    <row r="118" spans="6:6" x14ac:dyDescent="0.2">
      <c r="F118" s="4"/>
    </row>
    <row r="119" spans="6:6" x14ac:dyDescent="0.2">
      <c r="F119" s="4"/>
    </row>
    <row r="120" spans="6:6" x14ac:dyDescent="0.2">
      <c r="F120" s="4"/>
    </row>
    <row r="121" spans="6:6" x14ac:dyDescent="0.2">
      <c r="F121" s="4"/>
    </row>
    <row r="122" spans="6:6" x14ac:dyDescent="0.2">
      <c r="F122" s="4"/>
    </row>
    <row r="123" spans="6:6" x14ac:dyDescent="0.2">
      <c r="F123" s="4"/>
    </row>
    <row r="124" spans="6:6" x14ac:dyDescent="0.2">
      <c r="F124" s="4"/>
    </row>
    <row r="125" spans="6:6" x14ac:dyDescent="0.2">
      <c r="F125" s="4"/>
    </row>
    <row r="126" spans="6:6" x14ac:dyDescent="0.2">
      <c r="F126" s="4"/>
    </row>
    <row r="127" spans="6:6" x14ac:dyDescent="0.2">
      <c r="F127" s="4"/>
    </row>
  </sheetData>
  <sheetProtection algorithmName="SHA-512" hashValue="0+k0vmuimxEO8tN0TxzpagMnR8X1FhqFiH8L5eTG2tr56DZ3aPGeMCKGTrqheA07Ub3l9OunueQmlOU3S7zFmg==" saltValue="sucHzXBWCux2FKqT74bxRA==" spinCount="100000" sheet="1" selectLockedCells="1"/>
  <mergeCells count="1">
    <mergeCell ref="A1:B1"/>
  </mergeCells>
  <conditionalFormatting sqref="C15:C17">
    <cfRule type="containsText" dxfId="2" priority="1" operator="containsText" text="Nee">
      <formula>NOT(ISERROR(SEARCH("Nee",C15)))</formula>
    </cfRule>
  </conditionalFormatting>
  <conditionalFormatting sqref="D5:D14">
    <cfRule type="containsText" dxfId="1" priority="3" operator="containsText" text="Nee">
      <formula>NOT(ISERROR(SEARCH("Nee",D5)))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F48909-5FA7-6643-A713-B98F1855E23D}">
          <x14:formula1>
            <xm:f>Toelichting!$A$100:$A$101</xm:f>
          </x14:formula1>
          <xm:sqref>C15:C17 D3:D14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9"/>
  <sheetViews>
    <sheetView zoomScale="110" zoomScaleNormal="110" workbookViewId="0">
      <selection activeCell="E9" sqref="E9"/>
    </sheetView>
  </sheetViews>
  <sheetFormatPr defaultColWidth="8.85546875" defaultRowHeight="15" x14ac:dyDescent="0.25"/>
  <cols>
    <col min="1" max="1" width="8.85546875" customWidth="1"/>
    <col min="2" max="2" width="167.42578125" style="13" customWidth="1"/>
    <col min="3" max="3" width="8.140625" style="15" customWidth="1"/>
    <col min="4" max="4" width="12.140625" customWidth="1"/>
    <col min="5" max="5" width="41.7109375" style="256" customWidth="1"/>
  </cols>
  <sheetData>
    <row r="1" spans="1:5" ht="24" customHeight="1" thickBot="1" x14ac:dyDescent="0.3">
      <c r="A1" s="338" t="s">
        <v>466</v>
      </c>
      <c r="B1" s="338"/>
      <c r="C1" s="338"/>
    </row>
    <row r="2" spans="1:5" ht="39" thickBot="1" x14ac:dyDescent="0.3">
      <c r="A2" s="253" t="s">
        <v>18</v>
      </c>
      <c r="B2" s="254" t="s">
        <v>175</v>
      </c>
      <c r="C2" s="254"/>
      <c r="D2" s="255" t="s">
        <v>172</v>
      </c>
      <c r="E2" s="257" t="s">
        <v>473</v>
      </c>
    </row>
    <row r="3" spans="1:5" ht="25.5" x14ac:dyDescent="0.25">
      <c r="A3" s="9"/>
      <c r="B3" s="207" t="s">
        <v>37</v>
      </c>
      <c r="C3" s="25"/>
      <c r="D3" s="35" t="s">
        <v>30</v>
      </c>
      <c r="E3" s="258">
        <f>IF(D3="Nee",0,1)</f>
        <v>0</v>
      </c>
    </row>
    <row r="4" spans="1:5" ht="15.75" x14ac:dyDescent="0.25">
      <c r="A4" s="9"/>
      <c r="B4" s="205" t="s">
        <v>38</v>
      </c>
      <c r="C4" s="25"/>
      <c r="D4" s="35" t="s">
        <v>30</v>
      </c>
      <c r="E4" s="258">
        <f t="shared" ref="E4:E54" si="0">IF(D4="Nee",0,1)</f>
        <v>0</v>
      </c>
    </row>
    <row r="5" spans="1:5" ht="16.5" thickBot="1" x14ac:dyDescent="0.3">
      <c r="A5" s="9"/>
      <c r="B5" s="206" t="s">
        <v>39</v>
      </c>
      <c r="C5" s="25"/>
      <c r="D5" s="35" t="s">
        <v>30</v>
      </c>
      <c r="E5" s="258">
        <f t="shared" si="0"/>
        <v>0</v>
      </c>
    </row>
    <row r="6" spans="1:5" ht="23.25" customHeight="1" x14ac:dyDescent="0.25">
      <c r="A6" s="9"/>
      <c r="B6" s="163" t="s">
        <v>40</v>
      </c>
      <c r="C6" s="16"/>
      <c r="D6" s="20"/>
      <c r="E6" s="258"/>
    </row>
    <row r="7" spans="1:5" ht="16.5" thickBot="1" x14ac:dyDescent="0.3">
      <c r="A7" s="9"/>
      <c r="B7" s="206" t="s">
        <v>41</v>
      </c>
      <c r="C7" s="25"/>
      <c r="D7" s="35" t="s">
        <v>30</v>
      </c>
      <c r="E7" s="258">
        <f t="shared" si="0"/>
        <v>0</v>
      </c>
    </row>
    <row r="8" spans="1:5" ht="23.25" customHeight="1" x14ac:dyDescent="0.25">
      <c r="A8" s="9"/>
      <c r="B8" s="163" t="s">
        <v>42</v>
      </c>
      <c r="C8" s="16"/>
      <c r="D8" s="20"/>
      <c r="E8" s="258"/>
    </row>
    <row r="9" spans="1:5" ht="102" x14ac:dyDescent="0.25">
      <c r="A9" s="9"/>
      <c r="B9" s="205" t="s">
        <v>43</v>
      </c>
      <c r="C9" s="25"/>
      <c r="D9" s="35" t="s">
        <v>30</v>
      </c>
      <c r="E9" s="258">
        <f t="shared" si="0"/>
        <v>0</v>
      </c>
    </row>
    <row r="10" spans="1:5" ht="15.75" x14ac:dyDescent="0.25">
      <c r="A10" s="9"/>
      <c r="B10" s="205" t="s">
        <v>44</v>
      </c>
      <c r="C10" s="25"/>
      <c r="D10" s="35" t="s">
        <v>30</v>
      </c>
      <c r="E10" s="258">
        <f t="shared" si="0"/>
        <v>0</v>
      </c>
    </row>
    <row r="11" spans="1:5" ht="15.75" x14ac:dyDescent="0.25">
      <c r="A11" s="9"/>
      <c r="B11" s="205" t="s">
        <v>45</v>
      </c>
      <c r="C11" s="25"/>
      <c r="D11" s="35" t="s">
        <v>30</v>
      </c>
      <c r="E11" s="258">
        <f t="shared" si="0"/>
        <v>0</v>
      </c>
    </row>
    <row r="12" spans="1:5" ht="25.5" x14ac:dyDescent="0.25">
      <c r="A12" s="9"/>
      <c r="B12" s="205" t="s">
        <v>46</v>
      </c>
      <c r="C12" s="25"/>
      <c r="D12" s="35" t="s">
        <v>30</v>
      </c>
      <c r="E12" s="258">
        <f t="shared" si="0"/>
        <v>0</v>
      </c>
    </row>
    <row r="13" spans="1:5" ht="15.75" x14ac:dyDescent="0.25">
      <c r="A13" s="9"/>
      <c r="B13" s="205" t="s">
        <v>47</v>
      </c>
      <c r="C13" s="25"/>
      <c r="D13" s="35" t="s">
        <v>30</v>
      </c>
      <c r="E13" s="258">
        <f t="shared" si="0"/>
        <v>0</v>
      </c>
    </row>
    <row r="14" spans="1:5" ht="15.75" x14ac:dyDescent="0.25">
      <c r="A14" s="9"/>
      <c r="B14" s="205" t="s">
        <v>48</v>
      </c>
      <c r="C14" s="25"/>
      <c r="D14" s="35" t="s">
        <v>30</v>
      </c>
      <c r="E14" s="258">
        <f t="shared" si="0"/>
        <v>0</v>
      </c>
    </row>
    <row r="15" spans="1:5" ht="25.5" x14ac:dyDescent="0.25">
      <c r="A15" s="9"/>
      <c r="B15" s="205" t="s">
        <v>49</v>
      </c>
      <c r="C15" s="25"/>
      <c r="D15" s="35" t="s">
        <v>30</v>
      </c>
      <c r="E15" s="258">
        <f t="shared" si="0"/>
        <v>0</v>
      </c>
    </row>
    <row r="16" spans="1:5" ht="15.75" x14ac:dyDescent="0.25">
      <c r="A16" s="9"/>
      <c r="B16" s="205" t="s">
        <v>50</v>
      </c>
      <c r="C16" s="25"/>
      <c r="D16" s="35" t="s">
        <v>30</v>
      </c>
      <c r="E16" s="258">
        <f t="shared" si="0"/>
        <v>0</v>
      </c>
    </row>
    <row r="17" spans="1:5" ht="25.5" x14ac:dyDescent="0.25">
      <c r="A17" s="9"/>
      <c r="B17" s="205" t="s">
        <v>51</v>
      </c>
      <c r="C17" s="25"/>
      <c r="D17" s="35" t="s">
        <v>30</v>
      </c>
      <c r="E17" s="258">
        <f t="shared" si="0"/>
        <v>0</v>
      </c>
    </row>
    <row r="18" spans="1:5" ht="15.75" x14ac:dyDescent="0.25">
      <c r="A18" s="9"/>
      <c r="B18" s="205" t="s">
        <v>52</v>
      </c>
      <c r="C18" s="25"/>
      <c r="D18" s="35" t="s">
        <v>30</v>
      </c>
      <c r="E18" s="258">
        <f t="shared" si="0"/>
        <v>0</v>
      </c>
    </row>
    <row r="19" spans="1:5" ht="26.25" thickBot="1" x14ac:dyDescent="0.3">
      <c r="A19" s="9"/>
      <c r="B19" s="208" t="s">
        <v>53</v>
      </c>
      <c r="C19" s="25"/>
      <c r="D19" s="35" t="s">
        <v>30</v>
      </c>
      <c r="E19" s="258">
        <f t="shared" si="0"/>
        <v>0</v>
      </c>
    </row>
    <row r="20" spans="1:5" ht="23.25" customHeight="1" x14ac:dyDescent="0.25">
      <c r="A20" s="9"/>
      <c r="B20" s="209" t="s">
        <v>54</v>
      </c>
      <c r="C20" s="16"/>
      <c r="D20" s="20"/>
      <c r="E20" s="258"/>
    </row>
    <row r="21" spans="1:5" ht="76.5" x14ac:dyDescent="0.25">
      <c r="A21" s="9"/>
      <c r="B21" s="205" t="s">
        <v>55</v>
      </c>
      <c r="C21" s="25"/>
      <c r="D21" s="35" t="s">
        <v>30</v>
      </c>
      <c r="E21" s="258">
        <f t="shared" si="0"/>
        <v>0</v>
      </c>
    </row>
    <row r="22" spans="1:5" ht="15.75" x14ac:dyDescent="0.25">
      <c r="A22" s="9"/>
      <c r="B22" s="205" t="s">
        <v>56</v>
      </c>
      <c r="C22" s="25"/>
      <c r="D22" s="35" t="s">
        <v>30</v>
      </c>
      <c r="E22" s="258">
        <f t="shared" si="0"/>
        <v>0</v>
      </c>
    </row>
    <row r="23" spans="1:5" ht="15.75" x14ac:dyDescent="0.25">
      <c r="A23" s="9"/>
      <c r="B23" s="205" t="s">
        <v>57</v>
      </c>
      <c r="C23" s="25"/>
      <c r="D23" s="35" t="s">
        <v>30</v>
      </c>
      <c r="E23" s="258">
        <f t="shared" si="0"/>
        <v>0</v>
      </c>
    </row>
    <row r="24" spans="1:5" ht="15.75" x14ac:dyDescent="0.25">
      <c r="A24" s="9"/>
      <c r="B24" s="205" t="s">
        <v>58</v>
      </c>
      <c r="C24" s="25"/>
      <c r="D24" s="35" t="s">
        <v>30</v>
      </c>
      <c r="E24" s="258">
        <f t="shared" si="0"/>
        <v>0</v>
      </c>
    </row>
    <row r="25" spans="1:5" ht="15.75" x14ac:dyDescent="0.25">
      <c r="A25" s="9"/>
      <c r="B25" s="205" t="s">
        <v>59</v>
      </c>
      <c r="C25" s="25"/>
      <c r="D25" s="35" t="s">
        <v>30</v>
      </c>
      <c r="E25" s="258">
        <f t="shared" si="0"/>
        <v>0</v>
      </c>
    </row>
    <row r="26" spans="1:5" ht="15.75" x14ac:dyDescent="0.25">
      <c r="A26" s="9"/>
      <c r="B26" s="205" t="s">
        <v>60</v>
      </c>
      <c r="C26" s="25"/>
      <c r="D26" s="35" t="s">
        <v>30</v>
      </c>
      <c r="E26" s="258">
        <f t="shared" si="0"/>
        <v>0</v>
      </c>
    </row>
    <row r="27" spans="1:5" ht="26.25" thickBot="1" x14ac:dyDescent="0.3">
      <c r="A27" s="9"/>
      <c r="B27" s="206" t="s">
        <v>61</v>
      </c>
      <c r="C27" s="25"/>
      <c r="D27" s="35" t="s">
        <v>30</v>
      </c>
      <c r="E27" s="258">
        <f t="shared" si="0"/>
        <v>0</v>
      </c>
    </row>
    <row r="28" spans="1:5" ht="23.25" x14ac:dyDescent="0.25">
      <c r="A28" s="9"/>
      <c r="B28" s="163" t="s">
        <v>62</v>
      </c>
      <c r="C28" s="16"/>
      <c r="D28" s="20"/>
      <c r="E28" s="258"/>
    </row>
    <row r="29" spans="1:5" ht="16.5" thickBot="1" x14ac:dyDescent="0.3">
      <c r="A29" s="9"/>
      <c r="B29" s="206" t="s">
        <v>63</v>
      </c>
      <c r="C29" s="25"/>
      <c r="D29" s="35" t="s">
        <v>30</v>
      </c>
      <c r="E29" s="258">
        <f t="shared" si="0"/>
        <v>0</v>
      </c>
    </row>
    <row r="30" spans="1:5" ht="23.25" x14ac:dyDescent="0.25">
      <c r="A30" s="9"/>
      <c r="B30" s="163" t="s">
        <v>64</v>
      </c>
      <c r="C30" s="16"/>
      <c r="D30" s="20"/>
      <c r="E30" s="258"/>
    </row>
    <row r="31" spans="1:5" ht="25.5" x14ac:dyDescent="0.25">
      <c r="A31" s="9"/>
      <c r="B31" s="205" t="s">
        <v>65</v>
      </c>
      <c r="C31" s="25"/>
      <c r="D31" s="35" t="s">
        <v>30</v>
      </c>
      <c r="E31" s="258">
        <f t="shared" si="0"/>
        <v>0</v>
      </c>
    </row>
    <row r="32" spans="1:5" ht="15.75" x14ac:dyDescent="0.25">
      <c r="A32" s="9"/>
      <c r="B32" s="205" t="s">
        <v>66</v>
      </c>
      <c r="C32" s="25"/>
      <c r="D32" s="35" t="s">
        <v>30</v>
      </c>
      <c r="E32" s="258">
        <f t="shared" si="0"/>
        <v>0</v>
      </c>
    </row>
    <row r="33" spans="1:5" ht="15.75" x14ac:dyDescent="0.25">
      <c r="A33" s="9"/>
      <c r="B33" s="205" t="s">
        <v>67</v>
      </c>
      <c r="C33" s="25"/>
      <c r="D33" s="35" t="s">
        <v>30</v>
      </c>
      <c r="E33" s="258">
        <f t="shared" si="0"/>
        <v>0</v>
      </c>
    </row>
    <row r="34" spans="1:5" ht="25.5" x14ac:dyDescent="0.25">
      <c r="A34" s="9"/>
      <c r="B34" s="205" t="s">
        <v>68</v>
      </c>
      <c r="C34" s="25"/>
      <c r="D34" s="35" t="s">
        <v>30</v>
      </c>
      <c r="E34" s="258">
        <f t="shared" si="0"/>
        <v>0</v>
      </c>
    </row>
    <row r="35" spans="1:5" ht="25.5" x14ac:dyDescent="0.25">
      <c r="A35" s="9"/>
      <c r="B35" s="205" t="s">
        <v>69</v>
      </c>
      <c r="C35" s="25"/>
      <c r="D35" s="35" t="s">
        <v>30</v>
      </c>
      <c r="E35" s="258">
        <f t="shared" si="0"/>
        <v>0</v>
      </c>
    </row>
    <row r="36" spans="1:5" ht="15.75" x14ac:dyDescent="0.25">
      <c r="A36" s="9"/>
      <c r="B36" s="205" t="s">
        <v>70</v>
      </c>
      <c r="C36" s="25"/>
      <c r="D36" s="35" t="s">
        <v>30</v>
      </c>
      <c r="E36" s="258">
        <f t="shared" si="0"/>
        <v>0</v>
      </c>
    </row>
    <row r="37" spans="1:5" ht="15.75" x14ac:dyDescent="0.25">
      <c r="A37" s="9"/>
      <c r="B37" s="205" t="s">
        <v>71</v>
      </c>
      <c r="C37" s="25"/>
      <c r="D37" s="35" t="s">
        <v>30</v>
      </c>
      <c r="E37" s="258">
        <f t="shared" si="0"/>
        <v>0</v>
      </c>
    </row>
    <row r="38" spans="1:5" ht="15.75" x14ac:dyDescent="0.25">
      <c r="A38" s="9"/>
      <c r="B38" s="210" t="s">
        <v>72</v>
      </c>
      <c r="C38" s="24"/>
      <c r="D38" s="35" t="s">
        <v>30</v>
      </c>
      <c r="E38" s="258">
        <f t="shared" si="0"/>
        <v>0</v>
      </c>
    </row>
    <row r="39" spans="1:5" ht="15.75" x14ac:dyDescent="0.25">
      <c r="A39" s="9"/>
      <c r="B39" s="205" t="s">
        <v>73</v>
      </c>
      <c r="C39" s="25"/>
      <c r="D39" s="35" t="s">
        <v>30</v>
      </c>
      <c r="E39" s="258">
        <f t="shared" si="0"/>
        <v>0</v>
      </c>
    </row>
    <row r="40" spans="1:5" ht="15.75" x14ac:dyDescent="0.25">
      <c r="A40" s="9"/>
      <c r="B40" s="205" t="s">
        <v>74</v>
      </c>
      <c r="C40" s="22"/>
      <c r="D40" s="35" t="s">
        <v>30</v>
      </c>
      <c r="E40" s="258">
        <f t="shared" si="0"/>
        <v>0</v>
      </c>
    </row>
    <row r="41" spans="1:5" ht="15.75" x14ac:dyDescent="0.25">
      <c r="A41" s="9"/>
      <c r="B41" s="210" t="s">
        <v>75</v>
      </c>
      <c r="C41" s="24"/>
      <c r="D41" s="35" t="s">
        <v>30</v>
      </c>
      <c r="E41" s="258">
        <f t="shared" si="0"/>
        <v>0</v>
      </c>
    </row>
    <row r="42" spans="1:5" ht="15.75" x14ac:dyDescent="0.25">
      <c r="A42" s="9"/>
      <c r="B42" s="210" t="s">
        <v>76</v>
      </c>
      <c r="C42" s="24"/>
      <c r="D42" s="35" t="s">
        <v>30</v>
      </c>
      <c r="E42" s="258">
        <f t="shared" si="0"/>
        <v>0</v>
      </c>
    </row>
    <row r="43" spans="1:5" ht="16.5" thickBot="1" x14ac:dyDescent="0.3">
      <c r="A43" s="9"/>
      <c r="B43" s="211" t="s">
        <v>77</v>
      </c>
      <c r="C43" s="24"/>
      <c r="D43" s="35" t="s">
        <v>30</v>
      </c>
      <c r="E43" s="258">
        <f t="shared" si="0"/>
        <v>0</v>
      </c>
    </row>
    <row r="44" spans="1:5" ht="23.25" x14ac:dyDescent="0.25">
      <c r="A44" s="9"/>
      <c r="B44" s="163" t="s">
        <v>78</v>
      </c>
      <c r="C44" s="16"/>
      <c r="D44" s="20"/>
      <c r="E44" s="258"/>
    </row>
    <row r="45" spans="1:5" ht="15.75" x14ac:dyDescent="0.25">
      <c r="A45" s="9"/>
      <c r="B45" s="205" t="s">
        <v>79</v>
      </c>
      <c r="C45" s="25"/>
      <c r="D45" s="35" t="s">
        <v>30</v>
      </c>
      <c r="E45" s="258">
        <f t="shared" si="0"/>
        <v>0</v>
      </c>
    </row>
    <row r="46" spans="1:5" ht="16.5" thickBot="1" x14ac:dyDescent="0.3">
      <c r="A46" s="9"/>
      <c r="B46" s="206" t="s">
        <v>80</v>
      </c>
      <c r="C46" s="25"/>
      <c r="D46" s="35" t="s">
        <v>30</v>
      </c>
      <c r="E46" s="258">
        <f t="shared" si="0"/>
        <v>0</v>
      </c>
    </row>
    <row r="47" spans="1:5" ht="23.25" x14ac:dyDescent="0.25">
      <c r="A47" s="9"/>
      <c r="B47" s="163" t="s">
        <v>81</v>
      </c>
      <c r="C47" s="16"/>
      <c r="D47" s="20"/>
      <c r="E47" s="258"/>
    </row>
    <row r="48" spans="1:5" ht="51.75" thickBot="1" x14ac:dyDescent="0.3">
      <c r="A48" s="9"/>
      <c r="B48" s="206" t="s">
        <v>82</v>
      </c>
      <c r="C48" s="25"/>
      <c r="D48" s="35" t="s">
        <v>30</v>
      </c>
      <c r="E48" s="258">
        <f t="shared" si="0"/>
        <v>0</v>
      </c>
    </row>
    <row r="49" spans="1:6" ht="23.25" x14ac:dyDescent="0.25">
      <c r="A49" s="9"/>
      <c r="B49" s="163" t="s">
        <v>83</v>
      </c>
      <c r="C49" s="16"/>
      <c r="D49" s="20"/>
      <c r="E49" s="258"/>
    </row>
    <row r="50" spans="1:6" ht="102" x14ac:dyDescent="0.25">
      <c r="A50" s="9"/>
      <c r="B50" s="205" t="s">
        <v>84</v>
      </c>
      <c r="C50" s="25"/>
      <c r="D50" s="35" t="s">
        <v>30</v>
      </c>
      <c r="E50" s="258">
        <f t="shared" si="0"/>
        <v>0</v>
      </c>
    </row>
    <row r="51" spans="1:6" ht="15.75" x14ac:dyDescent="0.25">
      <c r="A51" s="9"/>
      <c r="B51" s="205" t="s">
        <v>85</v>
      </c>
      <c r="C51" s="25"/>
      <c r="D51" s="35" t="s">
        <v>30</v>
      </c>
      <c r="E51" s="258">
        <f t="shared" si="0"/>
        <v>0</v>
      </c>
    </row>
    <row r="52" spans="1:6" ht="15.75" x14ac:dyDescent="0.25">
      <c r="A52" s="9"/>
      <c r="B52" s="205" t="s">
        <v>174</v>
      </c>
      <c r="C52" s="25"/>
      <c r="D52" s="35" t="s">
        <v>30</v>
      </c>
      <c r="E52" s="258">
        <f t="shared" si="0"/>
        <v>0</v>
      </c>
    </row>
    <row r="53" spans="1:6" ht="15.75" x14ac:dyDescent="0.25">
      <c r="A53" s="9"/>
      <c r="B53" s="205" t="s">
        <v>86</v>
      </c>
      <c r="C53" s="25"/>
      <c r="D53" s="35" t="s">
        <v>30</v>
      </c>
      <c r="E53" s="258">
        <f t="shared" si="0"/>
        <v>0</v>
      </c>
    </row>
    <row r="54" spans="1:6" ht="16.5" thickBot="1" x14ac:dyDescent="0.3">
      <c r="A54" s="9"/>
      <c r="B54" s="206" t="s">
        <v>87</v>
      </c>
      <c r="C54" s="25"/>
      <c r="D54" s="35" t="s">
        <v>30</v>
      </c>
      <c r="E54" s="258">
        <f t="shared" si="0"/>
        <v>0</v>
      </c>
    </row>
    <row r="57" spans="1:6" x14ac:dyDescent="0.25">
      <c r="B57" s="36"/>
      <c r="C57" s="33"/>
      <c r="D57" s="23"/>
      <c r="F57" s="23"/>
    </row>
    <row r="58" spans="1:6" x14ac:dyDescent="0.25">
      <c r="B58" s="36"/>
      <c r="C58" s="34" t="s">
        <v>28</v>
      </c>
      <c r="D58" s="34"/>
      <c r="E58" s="256">
        <f>SUM(E3:E54)</f>
        <v>0</v>
      </c>
      <c r="F58" s="23"/>
    </row>
    <row r="59" spans="1:6" x14ac:dyDescent="0.25">
      <c r="B59" s="36"/>
      <c r="C59" s="33"/>
      <c r="D59" s="23"/>
      <c r="F59" s="23"/>
    </row>
  </sheetData>
  <sheetProtection algorithmName="SHA-512" hashValue="cGNLQ+IBs42DhhkhHEjsyr9toZeCYOd8v+uGL/1C2OHA+D9DkxMbP5WS5XfRJeHpS005e0nIP0HwbNPyY5gr6w==" saltValue="aFyoV9FstlNf7skrKEMXoQ==" spinCount="100000" sheet="1" selectLockedCells="1"/>
  <autoFilter ref="A2:D54" xr:uid="{00000000-0001-0000-0A00-000000000000}"/>
  <mergeCells count="1">
    <mergeCell ref="A1:C1"/>
  </mergeCells>
  <phoneticPr fontId="11" type="noConversion"/>
  <conditionalFormatting sqref="D6 D8 D20 D28 D30 D44 D47 D49">
    <cfRule type="containsText" dxfId="0" priority="1" operator="containsText" text="Nee">
      <formula>NOT(ISERROR(SEARCH("Nee",D6)))</formula>
    </cfRule>
  </conditionalFormatting>
  <pageMargins left="0.7" right="0.7" top="0.75" bottom="0.75" header="0.3" footer="0.3"/>
  <pageSetup paperSize="9" scale="87" orientation="landscape" horizontalDpi="0" verticalDpi="0"/>
  <rowBreaks count="1" manualBreakCount="1">
    <brk id="13" max="16383" man="1"/>
  </rowBreaks>
  <colBreaks count="1" manualBreakCount="1">
    <brk id="3"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993E82A-1B10-8A4B-B1A3-0B03CCEFFB97}">
          <x14:formula1>
            <xm:f>Toelichting!$A$100:$A$101</xm:f>
          </x14:formula1>
          <xm:sqref>D3:D54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6"/>
  <sheetViews>
    <sheetView topLeftCell="A26" zoomScale="110" zoomScaleNormal="110" workbookViewId="0">
      <selection activeCell="A29" sqref="A29"/>
    </sheetView>
  </sheetViews>
  <sheetFormatPr defaultColWidth="9.140625" defaultRowHeight="15.75" x14ac:dyDescent="0.25"/>
  <cols>
    <col min="1" max="1" width="16" style="9" customWidth="1"/>
    <col min="2" max="2" width="6.85546875" style="9" customWidth="1"/>
    <col min="3" max="3" width="114.85546875" style="10" customWidth="1"/>
    <col min="4" max="4" width="11.140625" style="14" customWidth="1"/>
    <col min="5" max="5" width="45" style="15" customWidth="1"/>
    <col min="6" max="16384" width="9.140625" style="15"/>
  </cols>
  <sheetData>
    <row r="1" spans="1:5" ht="16.5" thickBot="1" x14ac:dyDescent="0.3">
      <c r="A1" s="1" t="s">
        <v>16</v>
      </c>
      <c r="C1" s="22"/>
    </row>
    <row r="2" spans="1:5" ht="26.25" thickBot="1" x14ac:dyDescent="0.3">
      <c r="A2" s="2"/>
      <c r="B2" s="2" t="s">
        <v>18</v>
      </c>
      <c r="C2" s="2" t="s">
        <v>19</v>
      </c>
      <c r="D2" s="2" t="s">
        <v>88</v>
      </c>
      <c r="E2" s="7" t="s">
        <v>23</v>
      </c>
    </row>
    <row r="3" spans="1:5" ht="31.5" x14ac:dyDescent="0.25">
      <c r="A3" s="9" t="s">
        <v>24</v>
      </c>
      <c r="B3" s="9" t="s">
        <v>89</v>
      </c>
      <c r="C3" s="20" t="s">
        <v>90</v>
      </c>
      <c r="D3" s="14">
        <v>5</v>
      </c>
    </row>
    <row r="4" spans="1:5" ht="47.25" x14ac:dyDescent="0.25">
      <c r="B4" s="9" t="s">
        <v>91</v>
      </c>
      <c r="C4" s="20" t="s">
        <v>92</v>
      </c>
      <c r="D4" s="14">
        <v>5</v>
      </c>
    </row>
    <row r="5" spans="1:5" ht="31.5" x14ac:dyDescent="0.25">
      <c r="B5" s="9" t="s">
        <v>93</v>
      </c>
      <c r="C5" s="20" t="s">
        <v>94</v>
      </c>
      <c r="D5" s="14">
        <v>5</v>
      </c>
    </row>
    <row r="6" spans="1:5" ht="141.75" x14ac:dyDescent="0.25">
      <c r="B6" s="9" t="s">
        <v>95</v>
      </c>
      <c r="C6" s="20" t="s">
        <v>96</v>
      </c>
      <c r="D6" s="14">
        <v>5</v>
      </c>
    </row>
    <row r="7" spans="1:5" ht="47.25" x14ac:dyDescent="0.25">
      <c r="B7" s="9" t="s">
        <v>97</v>
      </c>
      <c r="C7" s="20" t="s">
        <v>98</v>
      </c>
      <c r="D7" s="14">
        <v>5</v>
      </c>
    </row>
    <row r="8" spans="1:5" ht="120" customHeight="1" x14ac:dyDescent="0.25">
      <c r="B8" s="9" t="s">
        <v>99</v>
      </c>
      <c r="C8" s="20" t="s">
        <v>100</v>
      </c>
      <c r="D8" s="14">
        <v>5</v>
      </c>
    </row>
    <row r="9" spans="1:5" ht="39" customHeight="1" x14ac:dyDescent="0.25">
      <c r="B9" s="9" t="s">
        <v>101</v>
      </c>
      <c r="C9" s="20" t="s">
        <v>102</v>
      </c>
      <c r="D9" s="14">
        <v>5</v>
      </c>
    </row>
    <row r="10" spans="1:5" ht="40.5" customHeight="1" x14ac:dyDescent="0.25">
      <c r="B10" s="9" t="s">
        <v>103</v>
      </c>
      <c r="C10" s="20" t="s">
        <v>104</v>
      </c>
      <c r="D10" s="14">
        <v>5</v>
      </c>
    </row>
    <row r="11" spans="1:5" ht="40.5" customHeight="1" x14ac:dyDescent="0.25">
      <c r="B11" s="9" t="s">
        <v>105</v>
      </c>
      <c r="C11" s="20" t="s">
        <v>106</v>
      </c>
      <c r="D11" s="14">
        <v>5</v>
      </c>
    </row>
    <row r="12" spans="1:5" ht="40.5" customHeight="1" x14ac:dyDescent="0.25">
      <c r="B12" s="9" t="s">
        <v>107</v>
      </c>
      <c r="C12" s="20" t="s">
        <v>108</v>
      </c>
      <c r="D12" s="14">
        <v>5</v>
      </c>
    </row>
    <row r="13" spans="1:5" ht="31.5" x14ac:dyDescent="0.25">
      <c r="A13" s="9" t="s">
        <v>109</v>
      </c>
      <c r="B13" s="9" t="s">
        <v>110</v>
      </c>
      <c r="C13" s="20" t="s">
        <v>111</v>
      </c>
      <c r="D13" s="14">
        <v>5</v>
      </c>
    </row>
    <row r="14" spans="1:5" ht="63" x14ac:dyDescent="0.25">
      <c r="A14" s="9" t="s">
        <v>112</v>
      </c>
      <c r="B14" s="9" t="s">
        <v>113</v>
      </c>
      <c r="C14" s="20" t="s">
        <v>114</v>
      </c>
      <c r="D14" s="14">
        <v>5</v>
      </c>
    </row>
    <row r="15" spans="1:5" ht="31.5" x14ac:dyDescent="0.25">
      <c r="B15" s="9" t="s">
        <v>115</v>
      </c>
      <c r="C15" s="20" t="s">
        <v>116</v>
      </c>
      <c r="D15" s="14">
        <v>5</v>
      </c>
    </row>
    <row r="16" spans="1:5" ht="73.5" customHeight="1" x14ac:dyDescent="0.25">
      <c r="A16" s="9" t="s">
        <v>117</v>
      </c>
      <c r="B16" s="9" t="s">
        <v>118</v>
      </c>
      <c r="C16" s="20" t="s">
        <v>119</v>
      </c>
      <c r="D16" s="14">
        <v>5</v>
      </c>
    </row>
    <row r="17" spans="1:12" ht="168" customHeight="1" x14ac:dyDescent="0.25">
      <c r="B17" s="9" t="s">
        <v>120</v>
      </c>
      <c r="C17" s="20" t="s">
        <v>121</v>
      </c>
      <c r="D17" s="14">
        <v>5</v>
      </c>
    </row>
    <row r="18" spans="1:12" ht="31.5" x14ac:dyDescent="0.25">
      <c r="B18" s="9" t="s">
        <v>122</v>
      </c>
      <c r="C18" s="20" t="s">
        <v>123</v>
      </c>
      <c r="D18" s="14">
        <v>5</v>
      </c>
    </row>
    <row r="19" spans="1:12" x14ac:dyDescent="0.25">
      <c r="B19" s="9" t="s">
        <v>124</v>
      </c>
      <c r="C19" s="20" t="s">
        <v>125</v>
      </c>
      <c r="D19" s="14">
        <v>5</v>
      </c>
      <c r="E19" s="14"/>
      <c r="F19" s="14"/>
      <c r="G19" s="14"/>
      <c r="H19" s="14"/>
      <c r="I19" s="14"/>
      <c r="J19" s="14"/>
      <c r="K19" s="14"/>
      <c r="L19" s="14"/>
    </row>
    <row r="20" spans="1:12" s="17" customFormat="1" ht="31.5" x14ac:dyDescent="0.25">
      <c r="A20" s="9" t="s">
        <v>126</v>
      </c>
      <c r="B20" s="9" t="s">
        <v>127</v>
      </c>
      <c r="C20" s="21" t="s">
        <v>128</v>
      </c>
      <c r="D20" s="14">
        <v>5</v>
      </c>
      <c r="E20" s="14"/>
      <c r="F20" s="14"/>
      <c r="G20" s="14"/>
      <c r="H20" s="14"/>
      <c r="I20" s="14"/>
      <c r="J20" s="14"/>
      <c r="K20" s="14"/>
      <c r="L20" s="14"/>
    </row>
    <row r="21" spans="1:12" ht="150.75" customHeight="1" x14ac:dyDescent="0.25">
      <c r="A21" s="9" t="s">
        <v>129</v>
      </c>
      <c r="B21" s="9" t="s">
        <v>130</v>
      </c>
      <c r="C21" s="20" t="s">
        <v>131</v>
      </c>
      <c r="D21" s="14">
        <v>5</v>
      </c>
      <c r="E21" s="14"/>
      <c r="F21" s="14"/>
      <c r="G21" s="14"/>
      <c r="H21" s="14"/>
      <c r="I21" s="14"/>
      <c r="J21" s="14"/>
      <c r="K21" s="14"/>
      <c r="L21" s="14"/>
    </row>
    <row r="22" spans="1:12" ht="47.25" x14ac:dyDescent="0.25">
      <c r="A22" s="9" t="s">
        <v>132</v>
      </c>
      <c r="B22" s="9" t="s">
        <v>133</v>
      </c>
      <c r="C22" s="20" t="s">
        <v>134</v>
      </c>
      <c r="D22" s="14">
        <v>5</v>
      </c>
    </row>
    <row r="23" spans="1:12" ht="117.75" customHeight="1" x14ac:dyDescent="0.25">
      <c r="B23" s="9" t="s">
        <v>135</v>
      </c>
      <c r="C23" s="20" t="s">
        <v>136</v>
      </c>
      <c r="D23" s="14">
        <v>5</v>
      </c>
    </row>
    <row r="24" spans="1:12" ht="115.5" customHeight="1" x14ac:dyDescent="0.25">
      <c r="A24" s="9" t="s">
        <v>137</v>
      </c>
      <c r="B24" s="9" t="s">
        <v>138</v>
      </c>
      <c r="C24" s="20" t="s">
        <v>139</v>
      </c>
      <c r="D24" s="14">
        <v>5</v>
      </c>
    </row>
    <row r="25" spans="1:12" ht="31.5" x14ac:dyDescent="0.25">
      <c r="A25" s="9" t="s">
        <v>140</v>
      </c>
      <c r="B25" s="9" t="s">
        <v>141</v>
      </c>
      <c r="C25" s="20" t="s">
        <v>142</v>
      </c>
      <c r="D25" s="14">
        <v>5</v>
      </c>
    </row>
    <row r="26" spans="1:12" ht="126" x14ac:dyDescent="0.25">
      <c r="B26" s="9" t="s">
        <v>143</v>
      </c>
      <c r="C26" s="20" t="s">
        <v>144</v>
      </c>
      <c r="D26" s="14">
        <v>5</v>
      </c>
    </row>
    <row r="27" spans="1:12" x14ac:dyDescent="0.25">
      <c r="B27" s="9" t="s">
        <v>145</v>
      </c>
      <c r="C27" s="20" t="s">
        <v>146</v>
      </c>
      <c r="D27" s="14">
        <v>5</v>
      </c>
    </row>
    <row r="28" spans="1:12" ht="39.75" customHeight="1" x14ac:dyDescent="0.25">
      <c r="B28" s="9" t="s">
        <v>147</v>
      </c>
      <c r="C28" s="20" t="s">
        <v>148</v>
      </c>
      <c r="D28" s="14">
        <v>5</v>
      </c>
    </row>
    <row r="29" spans="1:12" ht="94.5" x14ac:dyDescent="0.25">
      <c r="A29" s="9" t="s">
        <v>149</v>
      </c>
      <c r="B29" s="9" t="s">
        <v>150</v>
      </c>
      <c r="C29" s="20" t="s">
        <v>151</v>
      </c>
      <c r="D29" s="14">
        <v>5</v>
      </c>
    </row>
    <row r="30" spans="1:12" ht="94.5" x14ac:dyDescent="0.25">
      <c r="B30" s="9" t="s">
        <v>152</v>
      </c>
      <c r="C30" s="22" t="s">
        <v>153</v>
      </c>
      <c r="D30" s="14">
        <v>5</v>
      </c>
    </row>
    <row r="31" spans="1:12" ht="15" x14ac:dyDescent="0.25">
      <c r="A31" s="15"/>
      <c r="B31" s="15"/>
      <c r="C31" s="15"/>
      <c r="D31" s="15"/>
    </row>
    <row r="32" spans="1:12" ht="15" x14ac:dyDescent="0.25">
      <c r="A32" s="15"/>
      <c r="B32" s="15"/>
      <c r="C32" s="15"/>
      <c r="D32" s="15"/>
    </row>
    <row r="33" spans="3:4" ht="15" x14ac:dyDescent="0.25">
      <c r="C33" s="6" t="s">
        <v>28</v>
      </c>
      <c r="D33" s="8">
        <f>SUM(D3:D30)</f>
        <v>140</v>
      </c>
    </row>
    <row r="36" spans="3:4" ht="78.75" x14ac:dyDescent="0.25">
      <c r="C36" s="22" t="s">
        <v>154</v>
      </c>
    </row>
  </sheetData>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59B8-17EA-E447-8E6B-9FD802CFB531}">
  <dimension ref="A1:AG16"/>
  <sheetViews>
    <sheetView tabSelected="1" workbookViewId="0">
      <selection activeCell="E5" sqref="E5"/>
    </sheetView>
  </sheetViews>
  <sheetFormatPr defaultColWidth="11.42578125" defaultRowHeight="12.75" x14ac:dyDescent="0.2"/>
  <cols>
    <col min="1" max="1" width="10.85546875" style="38"/>
    <col min="2" max="2" width="109.140625" style="38" customWidth="1"/>
    <col min="3" max="4" width="10.85546875" style="38"/>
    <col min="5" max="5" width="4.42578125" style="38" bestFit="1" customWidth="1"/>
    <col min="6" max="6" width="9.140625" style="38" bestFit="1" customWidth="1"/>
    <col min="7" max="33" width="10.85546875" style="38"/>
    <col min="34" max="16384" width="11.42578125" style="5"/>
  </cols>
  <sheetData>
    <row r="1" spans="2:6" x14ac:dyDescent="0.2">
      <c r="B1" s="260" t="s">
        <v>475</v>
      </c>
    </row>
    <row r="2" spans="2:6" x14ac:dyDescent="0.2">
      <c r="B2" s="261"/>
    </row>
    <row r="3" spans="2:6" ht="21.75" customHeight="1" thickBot="1" x14ac:dyDescent="0.25">
      <c r="B3" s="52"/>
      <c r="C3" s="39" t="s">
        <v>474</v>
      </c>
    </row>
    <row r="4" spans="2:6" x14ac:dyDescent="0.2">
      <c r="B4" s="49" t="s">
        <v>5</v>
      </c>
    </row>
    <row r="5" spans="2:6" ht="51.75" thickBot="1" x14ac:dyDescent="0.25">
      <c r="B5" s="50" t="s">
        <v>319</v>
      </c>
    </row>
    <row r="6" spans="2:6" ht="12.75" customHeight="1" thickBot="1" x14ac:dyDescent="0.25">
      <c r="B6" s="51"/>
    </row>
    <row r="7" spans="2:6" x14ac:dyDescent="0.2">
      <c r="B7" s="49" t="s">
        <v>178</v>
      </c>
    </row>
    <row r="8" spans="2:6" ht="26.25" thickBot="1" x14ac:dyDescent="0.25">
      <c r="B8" s="50" t="s">
        <v>180</v>
      </c>
    </row>
    <row r="9" spans="2:6" ht="12.75" customHeight="1" thickBot="1" x14ac:dyDescent="0.25"/>
    <row r="10" spans="2:6" x14ac:dyDescent="0.2">
      <c r="B10" s="49" t="s">
        <v>177</v>
      </c>
    </row>
    <row r="11" spans="2:6" ht="102.75" thickBot="1" x14ac:dyDescent="0.25">
      <c r="B11" s="50" t="s">
        <v>471</v>
      </c>
    </row>
    <row r="12" spans="2:6" ht="13.5" thickBot="1" x14ac:dyDescent="0.25"/>
    <row r="13" spans="2:6" ht="13.5" thickBot="1" x14ac:dyDescent="0.25">
      <c r="B13" s="49" t="s">
        <v>179</v>
      </c>
    </row>
    <row r="14" spans="2:6" ht="13.5" thickBot="1" x14ac:dyDescent="0.25">
      <c r="B14" s="53" t="s">
        <v>181</v>
      </c>
      <c r="E14" s="54"/>
      <c r="F14" s="55">
        <f>'1. Algemeen'!J95+'2. Functionaliteitseisen'!F62+'3. Architectuur en koppelingen'!J24+'6. Beheer en gebruik'!F33+'7. Implementatie'!K14</f>
        <v>0</v>
      </c>
    </row>
    <row r="15" spans="2:6" ht="13.5" thickBot="1" x14ac:dyDescent="0.25">
      <c r="B15" s="52" t="s">
        <v>182</v>
      </c>
      <c r="E15" s="56">
        <f>'1. Algemeen'!L1+'2. Functionaliteitseisen'!H1+'3. Architectuur en koppelingen'!L1+'4. Techniek SAAS-applicatie'!J1+'5. Veiligheid en privacy'!K1+'6. Beheer en gebruik'!H1+'7. Implementatie'!M1+'8. Doorontwikkeling'!H1+'9. Gegevensmanagement'!G1</f>
        <v>170</v>
      </c>
      <c r="F15" s="57">
        <f>E15/170</f>
        <v>1</v>
      </c>
    </row>
    <row r="16" spans="2:6" x14ac:dyDescent="0.2">
      <c r="B16" s="39" t="s">
        <v>173</v>
      </c>
      <c r="C16" s="39"/>
      <c r="D16" s="39"/>
      <c r="E16" s="39">
        <f>'10. Demonstratie thema''s'!E58</f>
        <v>0</v>
      </c>
      <c r="F16" s="40">
        <f>E16/44</f>
        <v>0</v>
      </c>
    </row>
  </sheetData>
  <sheetProtection algorithmName="SHA-512" hashValue="ixHloZ8SvqqKu0tbhMP0wtdsAtwT8YP5eUEbfkpoqDBKDXHyHX5o+UR8D6GsvMcLWTM2GwJ4sqPrCuueZCK8rA==" saltValue="cwfyfvcFLy4+6v5Pjm3vVA==" spinCount="100000" sheet="1" selectLockedCells="1" selectUnlockedCells="1"/>
  <mergeCells count="1">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32"/>
  <sheetViews>
    <sheetView zoomScale="110" zoomScaleNormal="110" workbookViewId="0">
      <pane xSplit="3" ySplit="2" topLeftCell="I3" activePane="bottomRight" state="frozen"/>
      <selection pane="topRight" activeCell="D1" sqref="D1"/>
      <selection pane="bottomLeft" activeCell="A3" sqref="A3"/>
      <selection pane="bottomRight" activeCell="K98" sqref="K98"/>
    </sheetView>
  </sheetViews>
  <sheetFormatPr defaultColWidth="8.85546875" defaultRowHeight="12.75" x14ac:dyDescent="0.2"/>
  <cols>
    <col min="1" max="1" width="9.42578125" style="43" bestFit="1" customWidth="1"/>
    <col min="2" max="2" width="8.140625" style="43" bestFit="1" customWidth="1"/>
    <col min="3" max="3" width="115.28515625" style="43" customWidth="1"/>
    <col min="4" max="4" width="24" style="43" hidden="1" customWidth="1"/>
    <col min="5" max="5" width="19.42578125" style="43" hidden="1" customWidth="1"/>
    <col min="6" max="6" width="16.7109375" style="43" hidden="1" customWidth="1"/>
    <col min="7" max="7" width="52.85546875" style="43" hidden="1" customWidth="1"/>
    <col min="8" max="8" width="13.7109375" style="109" bestFit="1" customWidth="1"/>
    <col min="9" max="9" width="13" style="86" bestFit="1" customWidth="1"/>
    <col min="10" max="10" width="20.5703125" style="86" bestFit="1" customWidth="1"/>
    <col min="11" max="11" width="68.42578125" style="231" customWidth="1"/>
    <col min="12" max="12" width="8.85546875" style="44"/>
    <col min="13" max="49" width="8.85546875" style="4"/>
    <col min="50" max="16384" width="8.85546875" style="43"/>
  </cols>
  <sheetData>
    <row r="1" spans="1:49" s="212" customFormat="1" ht="29.25" customHeight="1" thickBot="1" x14ac:dyDescent="0.35">
      <c r="A1" s="284" t="s">
        <v>184</v>
      </c>
      <c r="B1" s="285"/>
      <c r="C1" s="286"/>
      <c r="E1" s="213"/>
      <c r="F1" s="214"/>
      <c r="H1" s="215"/>
      <c r="I1" s="216"/>
      <c r="J1" s="216"/>
      <c r="K1" s="228"/>
      <c r="L1" s="113">
        <f>SUM(L3:L94)</f>
        <v>49</v>
      </c>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row>
    <row r="2" spans="1:49" s="227" customFormat="1" ht="26.25" thickBot="1" x14ac:dyDescent="0.25">
      <c r="A2" s="221"/>
      <c r="B2" s="222" t="s">
        <v>18</v>
      </c>
      <c r="C2" s="223" t="s">
        <v>19</v>
      </c>
      <c r="D2" s="224" t="s">
        <v>20</v>
      </c>
      <c r="E2" s="224" t="s">
        <v>21</v>
      </c>
      <c r="F2" s="224" t="s">
        <v>22</v>
      </c>
      <c r="G2" s="224" t="s">
        <v>23</v>
      </c>
      <c r="H2" s="222" t="s">
        <v>20</v>
      </c>
      <c r="I2" s="222" t="s">
        <v>21</v>
      </c>
      <c r="J2" s="222" t="s">
        <v>22</v>
      </c>
      <c r="K2" s="229" t="s">
        <v>323</v>
      </c>
      <c r="L2" s="225"/>
      <c r="M2" s="226"/>
      <c r="N2" s="226"/>
      <c r="O2" s="226"/>
      <c r="P2" s="226"/>
      <c r="Q2" s="226"/>
      <c r="R2" s="226"/>
      <c r="S2" s="226"/>
      <c r="T2" s="226"/>
      <c r="U2" s="226"/>
      <c r="V2" s="226"/>
      <c r="W2" s="226"/>
      <c r="X2" s="226"/>
      <c r="Y2" s="226"/>
      <c r="Z2" s="226"/>
      <c r="AA2" s="226"/>
      <c r="AB2" s="226"/>
      <c r="AC2" s="226"/>
      <c r="AE2" s="226"/>
      <c r="AF2" s="226"/>
      <c r="AG2" s="226"/>
      <c r="AH2" s="226"/>
      <c r="AI2" s="226"/>
      <c r="AJ2" s="226"/>
      <c r="AK2" s="226"/>
      <c r="AL2" s="226"/>
      <c r="AM2" s="226"/>
      <c r="AN2" s="226"/>
      <c r="AO2" s="226"/>
      <c r="AP2" s="226"/>
      <c r="AQ2" s="226"/>
      <c r="AR2" s="226"/>
      <c r="AS2" s="226"/>
      <c r="AT2" s="226"/>
      <c r="AU2" s="226"/>
      <c r="AV2" s="226"/>
      <c r="AW2" s="226"/>
    </row>
    <row r="3" spans="1:49" s="220" customFormat="1" ht="29.25" customHeight="1" x14ac:dyDescent="0.2">
      <c r="A3" s="217" t="s">
        <v>24</v>
      </c>
      <c r="B3" s="78" t="s">
        <v>226</v>
      </c>
      <c r="C3" s="218" t="s">
        <v>183</v>
      </c>
      <c r="D3" s="219" t="s">
        <v>25</v>
      </c>
      <c r="E3" s="47" t="s">
        <v>29</v>
      </c>
      <c r="F3" s="219"/>
      <c r="G3" s="219"/>
      <c r="H3" s="117" t="s">
        <v>160</v>
      </c>
      <c r="I3" s="97" t="s">
        <v>30</v>
      </c>
      <c r="J3" s="108"/>
      <c r="K3" s="230"/>
      <c r="L3" s="44">
        <f>IF(I3="Nee",1,0)</f>
        <v>1</v>
      </c>
      <c r="M3" s="4"/>
      <c r="N3" s="4"/>
      <c r="O3" s="4"/>
      <c r="P3" s="4"/>
      <c r="Q3" s="4"/>
      <c r="R3" s="4"/>
      <c r="S3" s="4"/>
      <c r="T3" s="4"/>
      <c r="U3" s="4"/>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row>
    <row r="4" spans="1:49" s="91" customFormat="1" ht="29.25" customHeight="1" x14ac:dyDescent="0.2">
      <c r="A4" s="92"/>
      <c r="B4" s="77" t="s">
        <v>225</v>
      </c>
      <c r="C4" s="58" t="s">
        <v>185</v>
      </c>
      <c r="D4" s="87" t="s">
        <v>25</v>
      </c>
      <c r="E4" s="46" t="s">
        <v>29</v>
      </c>
      <c r="F4" s="87"/>
      <c r="G4" s="87"/>
      <c r="H4" s="116" t="s">
        <v>160</v>
      </c>
      <c r="I4" s="88" t="s">
        <v>30</v>
      </c>
      <c r="J4" s="89"/>
      <c r="K4" s="231"/>
      <c r="L4" s="44">
        <f t="shared" ref="L4:L58" si="0">IF(I4="Nee",1,0)</f>
        <v>1</v>
      </c>
      <c r="M4" s="4"/>
      <c r="N4" s="4"/>
      <c r="O4" s="4"/>
      <c r="P4" s="4"/>
      <c r="Q4" s="4"/>
      <c r="R4" s="4"/>
      <c r="S4" s="4"/>
      <c r="T4" s="4"/>
      <c r="U4" s="4"/>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row>
    <row r="5" spans="1:49" s="91" customFormat="1" ht="15.95" customHeight="1" x14ac:dyDescent="0.2">
      <c r="A5" s="92"/>
      <c r="B5" s="77" t="s">
        <v>224</v>
      </c>
      <c r="C5" s="58" t="s">
        <v>186</v>
      </c>
      <c r="D5" s="87" t="s">
        <v>25</v>
      </c>
      <c r="E5" s="46" t="s">
        <v>29</v>
      </c>
      <c r="F5" s="87"/>
      <c r="G5" s="87"/>
      <c r="H5" s="116" t="s">
        <v>27</v>
      </c>
      <c r="I5" s="88" t="s">
        <v>30</v>
      </c>
      <c r="J5" s="89">
        <f>IF(I5="Ja",5,0)</f>
        <v>0</v>
      </c>
      <c r="K5" s="93"/>
      <c r="L5" s="44"/>
      <c r="M5" s="4"/>
      <c r="N5" s="4"/>
      <c r="O5" s="4"/>
      <c r="P5" s="4"/>
      <c r="Q5" s="4"/>
      <c r="R5" s="4"/>
      <c r="S5" s="4"/>
      <c r="T5" s="4"/>
      <c r="U5" s="4"/>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row>
    <row r="6" spans="1:49" ht="15.95" customHeight="1" x14ac:dyDescent="0.2">
      <c r="A6" s="92"/>
      <c r="B6" s="77" t="s">
        <v>227</v>
      </c>
      <c r="C6" s="80" t="s">
        <v>187</v>
      </c>
      <c r="D6" s="46" t="s">
        <v>25</v>
      </c>
      <c r="E6" s="46" t="s">
        <v>29</v>
      </c>
      <c r="F6" s="46"/>
      <c r="G6" s="46"/>
      <c r="H6" s="116" t="s">
        <v>160</v>
      </c>
      <c r="I6" s="88" t="s">
        <v>30</v>
      </c>
      <c r="J6" s="89"/>
      <c r="L6" s="44">
        <f t="shared" si="0"/>
        <v>1</v>
      </c>
    </row>
    <row r="7" spans="1:49" s="91" customFormat="1" ht="51" x14ac:dyDescent="0.2">
      <c r="A7" s="92"/>
      <c r="B7" s="287" t="s">
        <v>228</v>
      </c>
      <c r="C7" s="79" t="s">
        <v>188</v>
      </c>
      <c r="D7" s="94" t="s">
        <v>25</v>
      </c>
      <c r="E7" s="46" t="s">
        <v>29</v>
      </c>
      <c r="F7" s="87"/>
      <c r="G7" s="87"/>
      <c r="H7" s="281" t="s">
        <v>160</v>
      </c>
      <c r="I7" s="275" t="s">
        <v>30</v>
      </c>
      <c r="J7" s="269"/>
      <c r="K7" s="272"/>
      <c r="L7" s="44">
        <f t="shared" si="0"/>
        <v>1</v>
      </c>
      <c r="M7" s="4"/>
      <c r="N7" s="4"/>
      <c r="O7" s="4"/>
      <c r="P7" s="4"/>
      <c r="Q7" s="4"/>
      <c r="R7" s="4"/>
      <c r="S7" s="4"/>
      <c r="T7" s="4"/>
      <c r="U7" s="4"/>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row>
    <row r="8" spans="1:49" x14ac:dyDescent="0.2">
      <c r="A8" s="92"/>
      <c r="B8" s="287"/>
      <c r="C8" s="68" t="s">
        <v>189</v>
      </c>
      <c r="D8" s="95" t="s">
        <v>25</v>
      </c>
      <c r="E8" s="46" t="s">
        <v>29</v>
      </c>
      <c r="F8" s="46"/>
      <c r="G8" s="87"/>
      <c r="H8" s="282"/>
      <c r="I8" s="276"/>
      <c r="J8" s="270"/>
      <c r="K8" s="273"/>
      <c r="L8" s="44">
        <f t="shared" si="0"/>
        <v>0</v>
      </c>
    </row>
    <row r="9" spans="1:49" x14ac:dyDescent="0.2">
      <c r="A9" s="92"/>
      <c r="B9" s="287"/>
      <c r="C9" s="61" t="s">
        <v>190</v>
      </c>
      <c r="D9" s="95" t="s">
        <v>25</v>
      </c>
      <c r="E9" s="46" t="s">
        <v>29</v>
      </c>
      <c r="F9" s="46"/>
      <c r="G9" s="87"/>
      <c r="H9" s="282"/>
      <c r="I9" s="276"/>
      <c r="J9" s="270"/>
      <c r="K9" s="273"/>
      <c r="L9" s="44">
        <f t="shared" si="0"/>
        <v>0</v>
      </c>
    </row>
    <row r="10" spans="1:49" x14ac:dyDescent="0.2">
      <c r="A10" s="92"/>
      <c r="B10" s="287"/>
      <c r="C10" s="61" t="s">
        <v>191</v>
      </c>
      <c r="D10" s="95" t="s">
        <v>25</v>
      </c>
      <c r="E10" s="46" t="s">
        <v>29</v>
      </c>
      <c r="F10" s="46"/>
      <c r="G10" s="87"/>
      <c r="H10" s="282"/>
      <c r="I10" s="276"/>
      <c r="J10" s="270"/>
      <c r="K10" s="273"/>
      <c r="L10" s="44">
        <f t="shared" si="0"/>
        <v>0</v>
      </c>
    </row>
    <row r="11" spans="1:49" x14ac:dyDescent="0.2">
      <c r="A11" s="92"/>
      <c r="B11" s="287"/>
      <c r="C11" s="61" t="s">
        <v>192</v>
      </c>
      <c r="D11" s="95" t="s">
        <v>25</v>
      </c>
      <c r="E11" s="46" t="s">
        <v>29</v>
      </c>
      <c r="F11" s="46"/>
      <c r="G11" s="87"/>
      <c r="H11" s="282"/>
      <c r="I11" s="276"/>
      <c r="J11" s="270"/>
      <c r="K11" s="273"/>
      <c r="L11" s="44">
        <f t="shared" si="0"/>
        <v>0</v>
      </c>
    </row>
    <row r="12" spans="1:49" x14ac:dyDescent="0.2">
      <c r="A12" s="92"/>
      <c r="B12" s="287"/>
      <c r="C12" s="61" t="s">
        <v>193</v>
      </c>
      <c r="D12" s="95" t="s">
        <v>25</v>
      </c>
      <c r="E12" s="46" t="s">
        <v>29</v>
      </c>
      <c r="F12" s="46"/>
      <c r="G12" s="87"/>
      <c r="H12" s="282"/>
      <c r="I12" s="276"/>
      <c r="J12" s="270"/>
      <c r="K12" s="273"/>
      <c r="L12" s="44">
        <f t="shared" si="0"/>
        <v>0</v>
      </c>
    </row>
    <row r="13" spans="1:49" x14ac:dyDescent="0.2">
      <c r="A13" s="92"/>
      <c r="B13" s="287"/>
      <c r="C13" s="61" t="s">
        <v>194</v>
      </c>
      <c r="D13" s="95" t="s">
        <v>25</v>
      </c>
      <c r="E13" s="46" t="s">
        <v>29</v>
      </c>
      <c r="F13" s="46"/>
      <c r="G13" s="87"/>
      <c r="H13" s="282"/>
      <c r="I13" s="276"/>
      <c r="J13" s="270"/>
      <c r="K13" s="273"/>
      <c r="L13" s="44">
        <f t="shared" si="0"/>
        <v>0</v>
      </c>
    </row>
    <row r="14" spans="1:49" x14ac:dyDescent="0.2">
      <c r="A14" s="92"/>
      <c r="B14" s="287"/>
      <c r="C14" s="61" t="s">
        <v>195</v>
      </c>
      <c r="D14" s="95" t="s">
        <v>25</v>
      </c>
      <c r="E14" s="46" t="s">
        <v>29</v>
      </c>
      <c r="F14" s="46"/>
      <c r="G14" s="87"/>
      <c r="H14" s="282"/>
      <c r="I14" s="276"/>
      <c r="J14" s="270"/>
      <c r="K14" s="273"/>
      <c r="L14" s="44">
        <f t="shared" si="0"/>
        <v>0</v>
      </c>
    </row>
    <row r="15" spans="1:49" x14ac:dyDescent="0.2">
      <c r="A15" s="92"/>
      <c r="B15" s="287"/>
      <c r="C15" s="61" t="s">
        <v>196</v>
      </c>
      <c r="D15" s="95" t="s">
        <v>25</v>
      </c>
      <c r="E15" s="46" t="s">
        <v>29</v>
      </c>
      <c r="F15" s="46"/>
      <c r="G15" s="87"/>
      <c r="H15" s="282"/>
      <c r="I15" s="276"/>
      <c r="J15" s="270"/>
      <c r="K15" s="273"/>
      <c r="L15" s="44">
        <f t="shared" si="0"/>
        <v>0</v>
      </c>
    </row>
    <row r="16" spans="1:49" x14ac:dyDescent="0.2">
      <c r="A16" s="92"/>
      <c r="B16" s="287"/>
      <c r="C16" s="61" t="s">
        <v>197</v>
      </c>
      <c r="D16" s="95" t="s">
        <v>25</v>
      </c>
      <c r="E16" s="46" t="s">
        <v>29</v>
      </c>
      <c r="F16" s="46"/>
      <c r="G16" s="87"/>
      <c r="H16" s="282"/>
      <c r="I16" s="276"/>
      <c r="J16" s="270"/>
      <c r="K16" s="273"/>
      <c r="L16" s="44">
        <f t="shared" si="0"/>
        <v>0</v>
      </c>
    </row>
    <row r="17" spans="1:12" x14ac:dyDescent="0.2">
      <c r="A17" s="92"/>
      <c r="B17" s="287"/>
      <c r="C17" s="61" t="s">
        <v>198</v>
      </c>
      <c r="D17" s="95" t="s">
        <v>25</v>
      </c>
      <c r="E17" s="46" t="s">
        <v>29</v>
      </c>
      <c r="F17" s="46"/>
      <c r="G17" s="87"/>
      <c r="H17" s="282"/>
      <c r="I17" s="276"/>
      <c r="J17" s="270"/>
      <c r="K17" s="273"/>
      <c r="L17" s="44">
        <f t="shared" si="0"/>
        <v>0</v>
      </c>
    </row>
    <row r="18" spans="1:12" x14ac:dyDescent="0.2">
      <c r="A18" s="92"/>
      <c r="B18" s="287"/>
      <c r="C18" s="61" t="s">
        <v>199</v>
      </c>
      <c r="D18" s="95" t="s">
        <v>25</v>
      </c>
      <c r="E18" s="46" t="s">
        <v>29</v>
      </c>
      <c r="F18" s="46"/>
      <c r="G18" s="87"/>
      <c r="H18" s="282"/>
      <c r="I18" s="276"/>
      <c r="J18" s="270"/>
      <c r="K18" s="273"/>
      <c r="L18" s="44">
        <f t="shared" si="0"/>
        <v>0</v>
      </c>
    </row>
    <row r="19" spans="1:12" x14ac:dyDescent="0.2">
      <c r="A19" s="92"/>
      <c r="B19" s="287"/>
      <c r="C19" s="61" t="s">
        <v>200</v>
      </c>
      <c r="D19" s="95" t="s">
        <v>25</v>
      </c>
      <c r="E19" s="46" t="s">
        <v>29</v>
      </c>
      <c r="F19" s="46"/>
      <c r="G19" s="87"/>
      <c r="H19" s="282"/>
      <c r="I19" s="276"/>
      <c r="J19" s="270"/>
      <c r="K19" s="273"/>
      <c r="L19" s="44">
        <f t="shared" si="0"/>
        <v>0</v>
      </c>
    </row>
    <row r="20" spans="1:12" x14ac:dyDescent="0.2">
      <c r="A20" s="92"/>
      <c r="B20" s="287"/>
      <c r="C20" s="61" t="s">
        <v>201</v>
      </c>
      <c r="D20" s="95" t="s">
        <v>25</v>
      </c>
      <c r="E20" s="46" t="s">
        <v>29</v>
      </c>
      <c r="F20" s="46"/>
      <c r="G20" s="87"/>
      <c r="H20" s="282"/>
      <c r="I20" s="276"/>
      <c r="J20" s="270"/>
      <c r="K20" s="273"/>
      <c r="L20" s="44">
        <f t="shared" si="0"/>
        <v>0</v>
      </c>
    </row>
    <row r="21" spans="1:12" x14ac:dyDescent="0.2">
      <c r="A21" s="92"/>
      <c r="B21" s="287"/>
      <c r="C21" s="61" t="s">
        <v>202</v>
      </c>
      <c r="D21" s="95" t="s">
        <v>25</v>
      </c>
      <c r="E21" s="46" t="s">
        <v>29</v>
      </c>
      <c r="F21" s="46"/>
      <c r="G21" s="87"/>
      <c r="H21" s="282"/>
      <c r="I21" s="276"/>
      <c r="J21" s="270"/>
      <c r="K21" s="273"/>
      <c r="L21" s="44">
        <f t="shared" si="0"/>
        <v>0</v>
      </c>
    </row>
    <row r="22" spans="1:12" x14ac:dyDescent="0.2">
      <c r="A22" s="92"/>
      <c r="B22" s="287"/>
      <c r="C22" s="61" t="s">
        <v>203</v>
      </c>
      <c r="D22" s="95" t="s">
        <v>25</v>
      </c>
      <c r="E22" s="46" t="s">
        <v>29</v>
      </c>
      <c r="F22" s="46"/>
      <c r="G22" s="87"/>
      <c r="H22" s="282"/>
      <c r="I22" s="276"/>
      <c r="J22" s="270"/>
      <c r="K22" s="273"/>
      <c r="L22" s="44">
        <f t="shared" si="0"/>
        <v>0</v>
      </c>
    </row>
    <row r="23" spans="1:12" x14ac:dyDescent="0.2">
      <c r="A23" s="92"/>
      <c r="B23" s="287"/>
      <c r="C23" s="61" t="s">
        <v>204</v>
      </c>
      <c r="D23" s="95" t="s">
        <v>25</v>
      </c>
      <c r="E23" s="46" t="s">
        <v>29</v>
      </c>
      <c r="F23" s="46"/>
      <c r="G23" s="87"/>
      <c r="H23" s="282"/>
      <c r="I23" s="276"/>
      <c r="J23" s="270"/>
      <c r="K23" s="273"/>
      <c r="L23" s="44">
        <f t="shared" si="0"/>
        <v>0</v>
      </c>
    </row>
    <row r="24" spans="1:12" x14ac:dyDescent="0.2">
      <c r="A24" s="92"/>
      <c r="B24" s="287"/>
      <c r="C24" s="61" t="s">
        <v>205</v>
      </c>
      <c r="D24" s="95" t="s">
        <v>25</v>
      </c>
      <c r="E24" s="46" t="s">
        <v>29</v>
      </c>
      <c r="F24" s="46"/>
      <c r="G24" s="87"/>
      <c r="H24" s="282"/>
      <c r="I24" s="276"/>
      <c r="J24" s="270"/>
      <c r="K24" s="273"/>
      <c r="L24" s="44">
        <f t="shared" si="0"/>
        <v>0</v>
      </c>
    </row>
    <row r="25" spans="1:12" x14ac:dyDescent="0.2">
      <c r="A25" s="92"/>
      <c r="B25" s="287"/>
      <c r="C25" s="61" t="s">
        <v>206</v>
      </c>
      <c r="D25" s="96" t="s">
        <v>25</v>
      </c>
      <c r="E25" s="46" t="s">
        <v>29</v>
      </c>
      <c r="F25" s="46"/>
      <c r="G25" s="87"/>
      <c r="H25" s="282"/>
      <c r="I25" s="276"/>
      <c r="J25" s="270"/>
      <c r="K25" s="273"/>
      <c r="L25" s="44">
        <f t="shared" si="0"/>
        <v>0</v>
      </c>
    </row>
    <row r="26" spans="1:12" x14ac:dyDescent="0.2">
      <c r="A26" s="92"/>
      <c r="B26" s="287"/>
      <c r="C26" s="61" t="s">
        <v>207</v>
      </c>
      <c r="D26" s="95" t="s">
        <v>25</v>
      </c>
      <c r="E26" s="46" t="s">
        <v>29</v>
      </c>
      <c r="F26" s="46"/>
      <c r="G26" s="87"/>
      <c r="H26" s="282"/>
      <c r="I26" s="276"/>
      <c r="J26" s="270"/>
      <c r="K26" s="273"/>
      <c r="L26" s="44">
        <f t="shared" si="0"/>
        <v>0</v>
      </c>
    </row>
    <row r="27" spans="1:12" x14ac:dyDescent="0.2">
      <c r="A27" s="92"/>
      <c r="B27" s="287"/>
      <c r="C27" s="61" t="s">
        <v>208</v>
      </c>
      <c r="D27" s="95" t="s">
        <v>25</v>
      </c>
      <c r="E27" s="46" t="s">
        <v>29</v>
      </c>
      <c r="F27" s="46"/>
      <c r="G27" s="87"/>
      <c r="H27" s="282"/>
      <c r="I27" s="276"/>
      <c r="J27" s="270"/>
      <c r="K27" s="273"/>
      <c r="L27" s="44">
        <f t="shared" si="0"/>
        <v>0</v>
      </c>
    </row>
    <row r="28" spans="1:12" x14ac:dyDescent="0.2">
      <c r="A28" s="92"/>
      <c r="B28" s="287"/>
      <c r="C28" s="61" t="s">
        <v>209</v>
      </c>
      <c r="D28" s="95" t="s">
        <v>25</v>
      </c>
      <c r="E28" s="46" t="s">
        <v>29</v>
      </c>
      <c r="F28" s="46"/>
      <c r="G28" s="87"/>
      <c r="H28" s="283"/>
      <c r="I28" s="277"/>
      <c r="J28" s="271"/>
      <c r="K28" s="274"/>
      <c r="L28" s="44">
        <f t="shared" si="0"/>
        <v>0</v>
      </c>
    </row>
    <row r="29" spans="1:12" ht="28.5" customHeight="1" x14ac:dyDescent="0.2">
      <c r="A29" s="291"/>
      <c r="B29" s="288" t="s">
        <v>229</v>
      </c>
      <c r="C29" s="67" t="s">
        <v>210</v>
      </c>
      <c r="D29" s="95" t="s">
        <v>25</v>
      </c>
      <c r="E29" s="46" t="s">
        <v>29</v>
      </c>
      <c r="F29" s="46"/>
      <c r="G29" s="87"/>
      <c r="H29" s="281" t="s">
        <v>25</v>
      </c>
      <c r="I29" s="275" t="s">
        <v>30</v>
      </c>
      <c r="L29" s="44">
        <f t="shared" si="0"/>
        <v>1</v>
      </c>
    </row>
    <row r="30" spans="1:12" x14ac:dyDescent="0.2">
      <c r="A30" s="291"/>
      <c r="B30" s="289"/>
      <c r="C30" s="68" t="s">
        <v>157</v>
      </c>
      <c r="D30" s="95" t="s">
        <v>25</v>
      </c>
      <c r="E30" s="46" t="s">
        <v>29</v>
      </c>
      <c r="F30" s="46"/>
      <c r="G30" s="87"/>
      <c r="H30" s="282"/>
      <c r="I30" s="276"/>
      <c r="L30" s="44">
        <f t="shared" si="0"/>
        <v>0</v>
      </c>
    </row>
    <row r="31" spans="1:12" x14ac:dyDescent="0.2">
      <c r="A31" s="291"/>
      <c r="B31" s="289"/>
      <c r="C31" s="61" t="s">
        <v>211</v>
      </c>
      <c r="D31" s="95" t="s">
        <v>25</v>
      </c>
      <c r="E31" s="46" t="s">
        <v>29</v>
      </c>
      <c r="F31" s="46"/>
      <c r="G31" s="87"/>
      <c r="H31" s="282"/>
      <c r="I31" s="276"/>
      <c r="L31" s="44">
        <f t="shared" si="0"/>
        <v>0</v>
      </c>
    </row>
    <row r="32" spans="1:12" x14ac:dyDescent="0.2">
      <c r="A32" s="291"/>
      <c r="B32" s="289"/>
      <c r="C32" s="69" t="s">
        <v>212</v>
      </c>
      <c r="D32" s="95" t="s">
        <v>25</v>
      </c>
      <c r="E32" s="46" t="s">
        <v>29</v>
      </c>
      <c r="F32" s="46"/>
      <c r="G32" s="87"/>
      <c r="H32" s="282"/>
      <c r="I32" s="276"/>
      <c r="L32" s="44">
        <f t="shared" si="0"/>
        <v>0</v>
      </c>
    </row>
    <row r="33" spans="1:49" x14ac:dyDescent="0.2">
      <c r="A33" s="291"/>
      <c r="B33" s="289"/>
      <c r="C33" s="69" t="s">
        <v>213</v>
      </c>
      <c r="D33" s="95" t="s">
        <v>25</v>
      </c>
      <c r="E33" s="46" t="s">
        <v>29</v>
      </c>
      <c r="F33" s="46"/>
      <c r="G33" s="87"/>
      <c r="H33" s="282"/>
      <c r="I33" s="276"/>
      <c r="L33" s="44">
        <f t="shared" si="0"/>
        <v>0</v>
      </c>
    </row>
    <row r="34" spans="1:49" x14ac:dyDescent="0.2">
      <c r="A34" s="291"/>
      <c r="B34" s="289"/>
      <c r="C34" s="69" t="s">
        <v>214</v>
      </c>
      <c r="D34" s="95" t="s">
        <v>25</v>
      </c>
      <c r="E34" s="46" t="s">
        <v>29</v>
      </c>
      <c r="F34" s="46"/>
      <c r="G34" s="87"/>
      <c r="H34" s="282"/>
      <c r="I34" s="276"/>
      <c r="L34" s="44">
        <f t="shared" si="0"/>
        <v>0</v>
      </c>
    </row>
    <row r="35" spans="1:49" ht="30" customHeight="1" x14ac:dyDescent="0.2">
      <c r="A35" s="291"/>
      <c r="B35" s="289"/>
      <c r="C35" s="69" t="s">
        <v>215</v>
      </c>
      <c r="D35" s="95" t="s">
        <v>25</v>
      </c>
      <c r="E35" s="46" t="s">
        <v>29</v>
      </c>
      <c r="F35" s="46"/>
      <c r="G35" s="87"/>
      <c r="H35" s="282"/>
      <c r="I35" s="276"/>
      <c r="L35" s="44">
        <f t="shared" si="0"/>
        <v>0</v>
      </c>
    </row>
    <row r="36" spans="1:49" x14ac:dyDescent="0.2">
      <c r="A36" s="291"/>
      <c r="B36" s="289"/>
      <c r="C36" s="69" t="s">
        <v>216</v>
      </c>
      <c r="D36" s="95" t="s">
        <v>25</v>
      </c>
      <c r="E36" s="46" t="s">
        <v>29</v>
      </c>
      <c r="F36" s="46"/>
      <c r="G36" s="87"/>
      <c r="H36" s="282"/>
      <c r="I36" s="276"/>
      <c r="L36" s="44">
        <f t="shared" si="0"/>
        <v>0</v>
      </c>
    </row>
    <row r="37" spans="1:49" x14ac:dyDescent="0.2">
      <c r="A37" s="291"/>
      <c r="B37" s="289"/>
      <c r="C37" s="69" t="s">
        <v>217</v>
      </c>
      <c r="D37" s="95" t="s">
        <v>25</v>
      </c>
      <c r="E37" s="46" t="s">
        <v>29</v>
      </c>
      <c r="F37" s="46"/>
      <c r="G37" s="87"/>
      <c r="H37" s="282"/>
      <c r="I37" s="276"/>
      <c r="L37" s="44">
        <f t="shared" si="0"/>
        <v>0</v>
      </c>
    </row>
    <row r="38" spans="1:49" x14ac:dyDescent="0.2">
      <c r="A38" s="291"/>
      <c r="B38" s="289"/>
      <c r="C38" s="69" t="s">
        <v>218</v>
      </c>
      <c r="D38" s="95" t="s">
        <v>25</v>
      </c>
      <c r="E38" s="46" t="s">
        <v>29</v>
      </c>
      <c r="F38" s="46"/>
      <c r="G38" s="87"/>
      <c r="H38" s="282"/>
      <c r="I38" s="276"/>
      <c r="L38" s="44">
        <f t="shared" si="0"/>
        <v>0</v>
      </c>
    </row>
    <row r="39" spans="1:49" x14ac:dyDescent="0.2">
      <c r="A39" s="291"/>
      <c r="B39" s="289"/>
      <c r="C39" s="69" t="s">
        <v>219</v>
      </c>
      <c r="D39" s="95" t="s">
        <v>25</v>
      </c>
      <c r="E39" s="46" t="s">
        <v>29</v>
      </c>
      <c r="F39" s="46"/>
      <c r="G39" s="87"/>
      <c r="H39" s="282"/>
      <c r="I39" s="276"/>
      <c r="L39" s="44">
        <f t="shared" si="0"/>
        <v>0</v>
      </c>
    </row>
    <row r="40" spans="1:49" x14ac:dyDescent="0.2">
      <c r="A40" s="292"/>
      <c r="B40" s="290"/>
      <c r="C40" s="70" t="s">
        <v>320</v>
      </c>
      <c r="D40" s="95" t="s">
        <v>25</v>
      </c>
      <c r="E40" s="46" t="s">
        <v>29</v>
      </c>
      <c r="F40" s="46"/>
      <c r="G40" s="87"/>
      <c r="H40" s="283"/>
      <c r="I40" s="277"/>
      <c r="L40" s="44">
        <f t="shared" si="0"/>
        <v>0</v>
      </c>
    </row>
    <row r="41" spans="1:49" ht="84.75" customHeight="1" x14ac:dyDescent="0.2">
      <c r="A41" s="45"/>
      <c r="B41" s="77" t="s">
        <v>230</v>
      </c>
      <c r="C41" s="71" t="s">
        <v>220</v>
      </c>
      <c r="D41" s="46" t="s">
        <v>25</v>
      </c>
      <c r="E41" s="46" t="s">
        <v>29</v>
      </c>
      <c r="F41" s="46"/>
      <c r="G41" s="87"/>
      <c r="H41" s="116" t="s">
        <v>25</v>
      </c>
      <c r="I41" s="88" t="s">
        <v>30</v>
      </c>
      <c r="L41" s="44">
        <f t="shared" si="0"/>
        <v>1</v>
      </c>
    </row>
    <row r="42" spans="1:49" s="100" customFormat="1" ht="29.25" customHeight="1" x14ac:dyDescent="0.25">
      <c r="A42" s="98"/>
      <c r="B42" s="99" t="s">
        <v>231</v>
      </c>
      <c r="C42" s="59" t="s">
        <v>221</v>
      </c>
      <c r="D42" s="100" t="s">
        <v>25</v>
      </c>
      <c r="E42" s="100" t="s">
        <v>29</v>
      </c>
      <c r="G42" s="101"/>
      <c r="H42" s="118" t="s">
        <v>25</v>
      </c>
      <c r="I42" s="102" t="s">
        <v>30</v>
      </c>
      <c r="J42" s="103"/>
      <c r="K42" s="232"/>
      <c r="L42" s="104">
        <f t="shared" si="0"/>
        <v>1</v>
      </c>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row>
    <row r="43" spans="1:49" ht="15.95" customHeight="1" x14ac:dyDescent="0.2">
      <c r="A43" s="45"/>
      <c r="B43" s="77" t="s">
        <v>232</v>
      </c>
      <c r="C43" s="72" t="s">
        <v>222</v>
      </c>
      <c r="D43" s="46" t="s">
        <v>25</v>
      </c>
      <c r="E43" s="46" t="s">
        <v>29</v>
      </c>
      <c r="F43" s="46"/>
      <c r="G43" s="87"/>
      <c r="H43" s="116" t="s">
        <v>25</v>
      </c>
      <c r="I43" s="88" t="s">
        <v>30</v>
      </c>
      <c r="L43" s="44">
        <f t="shared" si="0"/>
        <v>1</v>
      </c>
    </row>
    <row r="44" spans="1:49" ht="42" customHeight="1" x14ac:dyDescent="0.2">
      <c r="A44" s="45"/>
      <c r="B44" s="99" t="s">
        <v>233</v>
      </c>
      <c r="C44" s="72" t="s">
        <v>223</v>
      </c>
      <c r="D44" s="46" t="s">
        <v>25</v>
      </c>
      <c r="E44" s="46" t="s">
        <v>29</v>
      </c>
      <c r="F44" s="46"/>
      <c r="G44" s="87"/>
      <c r="H44" s="116" t="s">
        <v>25</v>
      </c>
      <c r="I44" s="88" t="s">
        <v>30</v>
      </c>
      <c r="L44" s="44">
        <f t="shared" si="0"/>
        <v>1</v>
      </c>
    </row>
    <row r="45" spans="1:49" ht="29.25" customHeight="1" x14ac:dyDescent="0.2">
      <c r="A45" s="45"/>
      <c r="B45" s="77" t="s">
        <v>234</v>
      </c>
      <c r="C45" s="72" t="s">
        <v>259</v>
      </c>
      <c r="D45" s="46" t="s">
        <v>25</v>
      </c>
      <c r="E45" s="46" t="s">
        <v>29</v>
      </c>
      <c r="F45" s="46"/>
      <c r="G45" s="87"/>
      <c r="H45" s="116" t="s">
        <v>25</v>
      </c>
      <c r="I45" s="88" t="s">
        <v>30</v>
      </c>
      <c r="L45" s="44">
        <f t="shared" si="0"/>
        <v>1</v>
      </c>
    </row>
    <row r="46" spans="1:49" ht="29.25" customHeight="1" x14ac:dyDescent="0.2">
      <c r="A46" s="45"/>
      <c r="B46" s="77" t="s">
        <v>235</v>
      </c>
      <c r="C46" s="72" t="s">
        <v>260</v>
      </c>
      <c r="D46" s="46" t="s">
        <v>25</v>
      </c>
      <c r="E46" s="46" t="s">
        <v>29</v>
      </c>
      <c r="F46" s="46"/>
      <c r="G46" s="87"/>
      <c r="H46" s="116" t="s">
        <v>25</v>
      </c>
      <c r="I46" s="88" t="s">
        <v>30</v>
      </c>
      <c r="L46" s="44">
        <f t="shared" si="0"/>
        <v>1</v>
      </c>
    </row>
    <row r="47" spans="1:49" ht="29.25" customHeight="1" x14ac:dyDescent="0.2">
      <c r="A47" s="45"/>
      <c r="B47" s="99" t="s">
        <v>236</v>
      </c>
      <c r="C47" s="72" t="s">
        <v>261</v>
      </c>
      <c r="D47" s="46" t="s">
        <v>25</v>
      </c>
      <c r="E47" s="46" t="s">
        <v>29</v>
      </c>
      <c r="F47" s="46"/>
      <c r="G47" s="87"/>
      <c r="H47" s="116" t="s">
        <v>25</v>
      </c>
      <c r="I47" s="88" t="s">
        <v>30</v>
      </c>
      <c r="L47" s="44">
        <f t="shared" si="0"/>
        <v>1</v>
      </c>
    </row>
    <row r="48" spans="1:49" ht="29.25" customHeight="1" x14ac:dyDescent="0.2">
      <c r="A48" s="45"/>
      <c r="B48" s="77" t="s">
        <v>237</v>
      </c>
      <c r="C48" s="72" t="s">
        <v>262</v>
      </c>
      <c r="D48" s="46" t="s">
        <v>25</v>
      </c>
      <c r="E48" s="46" t="s">
        <v>29</v>
      </c>
      <c r="F48" s="46"/>
      <c r="G48" s="87"/>
      <c r="H48" s="116" t="s">
        <v>25</v>
      </c>
      <c r="I48" s="88" t="s">
        <v>30</v>
      </c>
      <c r="L48" s="44">
        <f t="shared" si="0"/>
        <v>1</v>
      </c>
    </row>
    <row r="49" spans="1:12" ht="15.95" customHeight="1" x14ac:dyDescent="0.2">
      <c r="A49" s="45"/>
      <c r="B49" s="99" t="s">
        <v>238</v>
      </c>
      <c r="C49" s="72" t="s">
        <v>279</v>
      </c>
      <c r="D49" s="46" t="s">
        <v>25</v>
      </c>
      <c r="E49" s="46" t="s">
        <v>29</v>
      </c>
      <c r="F49" s="46"/>
      <c r="G49" s="87"/>
      <c r="H49" s="116" t="s">
        <v>25</v>
      </c>
      <c r="I49" s="88" t="s">
        <v>30</v>
      </c>
      <c r="L49" s="44">
        <f t="shared" si="0"/>
        <v>1</v>
      </c>
    </row>
    <row r="50" spans="1:12" ht="29.25" customHeight="1" x14ac:dyDescent="0.2">
      <c r="A50" s="45"/>
      <c r="B50" s="77" t="s">
        <v>239</v>
      </c>
      <c r="C50" s="72" t="s">
        <v>280</v>
      </c>
      <c r="D50" s="46" t="s">
        <v>25</v>
      </c>
      <c r="E50" s="46" t="s">
        <v>29</v>
      </c>
      <c r="F50" s="46"/>
      <c r="G50" s="87"/>
      <c r="H50" s="116" t="s">
        <v>25</v>
      </c>
      <c r="I50" s="88" t="s">
        <v>30</v>
      </c>
      <c r="L50" s="44">
        <f t="shared" si="0"/>
        <v>1</v>
      </c>
    </row>
    <row r="51" spans="1:12" ht="29.25" customHeight="1" x14ac:dyDescent="0.2">
      <c r="A51" s="45"/>
      <c r="B51" s="77" t="s">
        <v>240</v>
      </c>
      <c r="C51" s="72" t="s">
        <v>281</v>
      </c>
      <c r="D51" s="46" t="s">
        <v>25</v>
      </c>
      <c r="E51" s="46" t="s">
        <v>29</v>
      </c>
      <c r="F51" s="46"/>
      <c r="G51" s="87"/>
      <c r="H51" s="116" t="s">
        <v>25</v>
      </c>
      <c r="I51" s="88" t="s">
        <v>30</v>
      </c>
      <c r="L51" s="44">
        <f t="shared" si="0"/>
        <v>1</v>
      </c>
    </row>
    <row r="52" spans="1:12" ht="15.95" customHeight="1" x14ac:dyDescent="0.2">
      <c r="A52" s="45"/>
      <c r="B52" s="99" t="s">
        <v>241</v>
      </c>
      <c r="C52" s="72" t="s">
        <v>282</v>
      </c>
      <c r="D52" s="46" t="s">
        <v>25</v>
      </c>
      <c r="E52" s="46" t="s">
        <v>29</v>
      </c>
      <c r="F52" s="46"/>
      <c r="H52" s="116" t="s">
        <v>25</v>
      </c>
      <c r="I52" s="88" t="s">
        <v>30</v>
      </c>
      <c r="L52" s="44">
        <f t="shared" si="0"/>
        <v>1</v>
      </c>
    </row>
    <row r="53" spans="1:12" ht="29.25" customHeight="1" x14ac:dyDescent="0.2">
      <c r="A53" s="45"/>
      <c r="B53" s="77" t="s">
        <v>242</v>
      </c>
      <c r="C53" s="72" t="s">
        <v>283</v>
      </c>
      <c r="D53" s="46" t="s">
        <v>25</v>
      </c>
      <c r="E53" s="46" t="s">
        <v>29</v>
      </c>
      <c r="F53" s="46"/>
      <c r="H53" s="116" t="s">
        <v>25</v>
      </c>
      <c r="I53" s="88" t="s">
        <v>30</v>
      </c>
      <c r="L53" s="44">
        <f t="shared" si="0"/>
        <v>1</v>
      </c>
    </row>
    <row r="54" spans="1:12" ht="29.25" customHeight="1" x14ac:dyDescent="0.2">
      <c r="A54" s="45"/>
      <c r="B54" s="99" t="s">
        <v>243</v>
      </c>
      <c r="C54" s="72" t="s">
        <v>286</v>
      </c>
      <c r="D54" s="46" t="s">
        <v>27</v>
      </c>
      <c r="E54" s="46" t="s">
        <v>29</v>
      </c>
      <c r="F54" s="46">
        <f>IF(E54="Ja",5,0)</f>
        <v>5</v>
      </c>
      <c r="H54" s="116" t="s">
        <v>25</v>
      </c>
      <c r="I54" s="88" t="s">
        <v>30</v>
      </c>
      <c r="L54" s="44">
        <f t="shared" si="0"/>
        <v>1</v>
      </c>
    </row>
    <row r="55" spans="1:12" ht="15.95" customHeight="1" x14ac:dyDescent="0.2">
      <c r="B55" s="99" t="s">
        <v>244</v>
      </c>
      <c r="C55" s="72" t="s">
        <v>287</v>
      </c>
      <c r="H55" s="116" t="s">
        <v>25</v>
      </c>
      <c r="I55" s="88" t="s">
        <v>30</v>
      </c>
      <c r="L55" s="44">
        <f t="shared" si="0"/>
        <v>1</v>
      </c>
    </row>
    <row r="56" spans="1:12" ht="15.95" customHeight="1" x14ac:dyDescent="0.2">
      <c r="B56" s="99" t="s">
        <v>245</v>
      </c>
      <c r="C56" s="72" t="s">
        <v>288</v>
      </c>
      <c r="D56" s="106" t="s">
        <v>28</v>
      </c>
      <c r="E56" s="107"/>
      <c r="F56" s="107">
        <f>F54</f>
        <v>5</v>
      </c>
      <c r="H56" s="116" t="s">
        <v>25</v>
      </c>
      <c r="I56" s="88" t="s">
        <v>30</v>
      </c>
      <c r="L56" s="44">
        <f t="shared" si="0"/>
        <v>1</v>
      </c>
    </row>
    <row r="57" spans="1:12" ht="15.95" customHeight="1" x14ac:dyDescent="0.2">
      <c r="B57" s="99" t="s">
        <v>246</v>
      </c>
      <c r="C57" s="59" t="s">
        <v>289</v>
      </c>
      <c r="H57" s="116" t="s">
        <v>25</v>
      </c>
      <c r="I57" s="88" t="s">
        <v>30</v>
      </c>
      <c r="L57" s="44">
        <f t="shared" si="0"/>
        <v>1</v>
      </c>
    </row>
    <row r="58" spans="1:12" ht="15.95" customHeight="1" x14ac:dyDescent="0.2">
      <c r="B58" s="99" t="s">
        <v>247</v>
      </c>
      <c r="C58" s="59" t="s">
        <v>290</v>
      </c>
      <c r="H58" s="116" t="s">
        <v>25</v>
      </c>
      <c r="I58" s="88" t="s">
        <v>30</v>
      </c>
      <c r="L58" s="44">
        <f t="shared" si="0"/>
        <v>1</v>
      </c>
    </row>
    <row r="59" spans="1:12" ht="29.25" customHeight="1" x14ac:dyDescent="0.2">
      <c r="B59" s="99" t="s">
        <v>248</v>
      </c>
      <c r="C59" s="59" t="s">
        <v>291</v>
      </c>
      <c r="H59" s="116" t="s">
        <v>25</v>
      </c>
      <c r="I59" s="88" t="s">
        <v>30</v>
      </c>
      <c r="L59" s="44">
        <f t="shared" ref="L59:L94" si="1">IF(I59="Nee",1,0)</f>
        <v>1</v>
      </c>
    </row>
    <row r="60" spans="1:12" ht="29.25" customHeight="1" x14ac:dyDescent="0.2">
      <c r="B60" s="99" t="s">
        <v>249</v>
      </c>
      <c r="C60" s="59" t="s">
        <v>292</v>
      </c>
      <c r="H60" s="116" t="s">
        <v>25</v>
      </c>
      <c r="I60" s="88" t="s">
        <v>30</v>
      </c>
      <c r="L60" s="44">
        <f t="shared" si="1"/>
        <v>1</v>
      </c>
    </row>
    <row r="61" spans="1:12" ht="42" customHeight="1" x14ac:dyDescent="0.2">
      <c r="B61" s="99" t="s">
        <v>250</v>
      </c>
      <c r="C61" s="59" t="s">
        <v>293</v>
      </c>
      <c r="H61" s="116" t="s">
        <v>25</v>
      </c>
      <c r="I61" s="88" t="s">
        <v>30</v>
      </c>
      <c r="L61" s="44">
        <f t="shared" si="1"/>
        <v>1</v>
      </c>
    </row>
    <row r="62" spans="1:12" ht="29.25" customHeight="1" x14ac:dyDescent="0.2">
      <c r="B62" s="99" t="s">
        <v>251</v>
      </c>
      <c r="C62" s="59" t="s">
        <v>294</v>
      </c>
      <c r="H62" s="116" t="s">
        <v>25</v>
      </c>
      <c r="I62" s="88" t="s">
        <v>30</v>
      </c>
      <c r="L62" s="44">
        <f t="shared" si="1"/>
        <v>1</v>
      </c>
    </row>
    <row r="63" spans="1:12" ht="15.95" customHeight="1" x14ac:dyDescent="0.2">
      <c r="B63" s="99" t="s">
        <v>252</v>
      </c>
      <c r="C63" s="59" t="s">
        <v>295</v>
      </c>
      <c r="H63" s="116" t="s">
        <v>25</v>
      </c>
      <c r="I63" s="88" t="s">
        <v>30</v>
      </c>
      <c r="L63" s="44">
        <f t="shared" si="1"/>
        <v>1</v>
      </c>
    </row>
    <row r="64" spans="1:12" ht="29.25" customHeight="1" x14ac:dyDescent="0.2">
      <c r="B64" s="99" t="s">
        <v>253</v>
      </c>
      <c r="C64" s="59" t="s">
        <v>296</v>
      </c>
      <c r="H64" s="116" t="s">
        <v>25</v>
      </c>
      <c r="I64" s="88" t="s">
        <v>30</v>
      </c>
      <c r="L64" s="44">
        <f t="shared" si="1"/>
        <v>1</v>
      </c>
    </row>
    <row r="65" spans="2:12" ht="29.25" customHeight="1" x14ac:dyDescent="0.2">
      <c r="B65" s="99" t="s">
        <v>254</v>
      </c>
      <c r="C65" s="59" t="s">
        <v>321</v>
      </c>
      <c r="H65" s="116" t="s">
        <v>25</v>
      </c>
      <c r="I65" s="88" t="s">
        <v>30</v>
      </c>
      <c r="L65" s="44">
        <f t="shared" si="1"/>
        <v>1</v>
      </c>
    </row>
    <row r="66" spans="2:12" ht="15.95" customHeight="1" x14ac:dyDescent="0.2">
      <c r="B66" s="99" t="s">
        <v>255</v>
      </c>
      <c r="C66" s="59" t="s">
        <v>297</v>
      </c>
      <c r="H66" s="116" t="s">
        <v>25</v>
      </c>
      <c r="I66" s="88" t="s">
        <v>30</v>
      </c>
      <c r="L66" s="44">
        <f t="shared" si="1"/>
        <v>1</v>
      </c>
    </row>
    <row r="67" spans="2:12" ht="15.95" customHeight="1" x14ac:dyDescent="0.2">
      <c r="B67" s="99" t="s">
        <v>256</v>
      </c>
      <c r="C67" s="59" t="s">
        <v>298</v>
      </c>
      <c r="H67" s="116" t="s">
        <v>25</v>
      </c>
      <c r="I67" s="88" t="s">
        <v>30</v>
      </c>
      <c r="L67" s="44">
        <f t="shared" si="1"/>
        <v>1</v>
      </c>
    </row>
    <row r="68" spans="2:12" ht="29.25" customHeight="1" x14ac:dyDescent="0.2">
      <c r="B68" s="99" t="s">
        <v>257</v>
      </c>
      <c r="C68" s="59" t="s">
        <v>299</v>
      </c>
      <c r="H68" s="116" t="s">
        <v>25</v>
      </c>
      <c r="I68" s="88" t="s">
        <v>30</v>
      </c>
      <c r="L68" s="44">
        <f t="shared" si="1"/>
        <v>1</v>
      </c>
    </row>
    <row r="69" spans="2:12" ht="42" customHeight="1" x14ac:dyDescent="0.2">
      <c r="B69" s="99" t="s">
        <v>258</v>
      </c>
      <c r="C69" s="59" t="s">
        <v>263</v>
      </c>
      <c r="H69" s="116" t="s">
        <v>25</v>
      </c>
      <c r="I69" s="88" t="s">
        <v>30</v>
      </c>
      <c r="L69" s="44">
        <f t="shared" si="1"/>
        <v>1</v>
      </c>
    </row>
    <row r="70" spans="2:12" ht="29.25" customHeight="1" x14ac:dyDescent="0.2">
      <c r="B70" s="99" t="s">
        <v>265</v>
      </c>
      <c r="C70" s="59" t="s">
        <v>264</v>
      </c>
      <c r="H70" s="116" t="s">
        <v>25</v>
      </c>
      <c r="I70" s="88" t="s">
        <v>30</v>
      </c>
      <c r="L70" s="44">
        <f t="shared" si="1"/>
        <v>1</v>
      </c>
    </row>
    <row r="71" spans="2:12" ht="15.95" customHeight="1" x14ac:dyDescent="0.2">
      <c r="B71" s="99" t="s">
        <v>266</v>
      </c>
      <c r="C71" s="59" t="s">
        <v>300</v>
      </c>
      <c r="H71" s="116" t="s">
        <v>25</v>
      </c>
      <c r="I71" s="88" t="s">
        <v>30</v>
      </c>
      <c r="L71" s="44">
        <f t="shared" si="1"/>
        <v>1</v>
      </c>
    </row>
    <row r="72" spans="2:12" ht="15.95" customHeight="1" x14ac:dyDescent="0.2">
      <c r="B72" s="99" t="s">
        <v>267</v>
      </c>
      <c r="C72" s="59" t="s">
        <v>301</v>
      </c>
      <c r="H72" s="116" t="s">
        <v>25</v>
      </c>
      <c r="I72" s="88" t="s">
        <v>30</v>
      </c>
      <c r="L72" s="44">
        <f t="shared" si="1"/>
        <v>1</v>
      </c>
    </row>
    <row r="73" spans="2:12" ht="42" customHeight="1" x14ac:dyDescent="0.2">
      <c r="B73" s="99" t="s">
        <v>268</v>
      </c>
      <c r="C73" s="59" t="s">
        <v>302</v>
      </c>
      <c r="H73" s="116" t="s">
        <v>25</v>
      </c>
      <c r="I73" s="88" t="s">
        <v>30</v>
      </c>
      <c r="L73" s="44">
        <f t="shared" si="1"/>
        <v>1</v>
      </c>
    </row>
    <row r="74" spans="2:12" ht="15.95" customHeight="1" x14ac:dyDescent="0.2">
      <c r="B74" s="99" t="s">
        <v>269</v>
      </c>
      <c r="C74" s="59" t="s">
        <v>303</v>
      </c>
      <c r="H74" s="116" t="s">
        <v>25</v>
      </c>
      <c r="I74" s="88" t="s">
        <v>30</v>
      </c>
      <c r="L74" s="44">
        <f t="shared" si="1"/>
        <v>1</v>
      </c>
    </row>
    <row r="75" spans="2:12" ht="29.25" customHeight="1" x14ac:dyDescent="0.2">
      <c r="B75" s="99" t="s">
        <v>270</v>
      </c>
      <c r="C75" s="59" t="s">
        <v>322</v>
      </c>
      <c r="H75" s="116" t="s">
        <v>25</v>
      </c>
      <c r="I75" s="88" t="s">
        <v>30</v>
      </c>
      <c r="L75" s="44">
        <f t="shared" si="1"/>
        <v>1</v>
      </c>
    </row>
    <row r="76" spans="2:12" ht="15.95" customHeight="1" x14ac:dyDescent="0.2">
      <c r="B76" s="99" t="s">
        <v>271</v>
      </c>
      <c r="C76" s="59" t="s">
        <v>304</v>
      </c>
      <c r="H76" s="116" t="s">
        <v>25</v>
      </c>
      <c r="I76" s="88" t="s">
        <v>30</v>
      </c>
      <c r="L76" s="44">
        <f t="shared" si="1"/>
        <v>1</v>
      </c>
    </row>
    <row r="77" spans="2:12" ht="15.95" customHeight="1" x14ac:dyDescent="0.2">
      <c r="B77" s="99" t="s">
        <v>272</v>
      </c>
      <c r="C77" s="59" t="s">
        <v>305</v>
      </c>
      <c r="H77" s="116" t="s">
        <v>25</v>
      </c>
      <c r="I77" s="88" t="s">
        <v>30</v>
      </c>
      <c r="L77" s="44">
        <f t="shared" si="1"/>
        <v>1</v>
      </c>
    </row>
    <row r="78" spans="2:12" ht="29.25" customHeight="1" x14ac:dyDescent="0.2">
      <c r="B78" s="99" t="s">
        <v>273</v>
      </c>
      <c r="C78" s="59" t="s">
        <v>306</v>
      </c>
      <c r="H78" s="116" t="s">
        <v>25</v>
      </c>
      <c r="I78" s="88" t="s">
        <v>30</v>
      </c>
      <c r="L78" s="44">
        <f t="shared" si="1"/>
        <v>1</v>
      </c>
    </row>
    <row r="79" spans="2:12" ht="42" customHeight="1" x14ac:dyDescent="0.2">
      <c r="B79" s="99" t="s">
        <v>274</v>
      </c>
      <c r="C79" s="59" t="s">
        <v>307</v>
      </c>
      <c r="H79" s="116" t="s">
        <v>25</v>
      </c>
      <c r="I79" s="88" t="s">
        <v>30</v>
      </c>
      <c r="L79" s="44">
        <f t="shared" si="1"/>
        <v>1</v>
      </c>
    </row>
    <row r="80" spans="2:12" ht="15.95" customHeight="1" x14ac:dyDescent="0.2">
      <c r="B80" s="99" t="s">
        <v>275</v>
      </c>
      <c r="C80" s="59" t="s">
        <v>158</v>
      </c>
      <c r="H80" s="116" t="s">
        <v>25</v>
      </c>
      <c r="I80" s="88" t="s">
        <v>30</v>
      </c>
      <c r="L80" s="44">
        <f t="shared" si="1"/>
        <v>1</v>
      </c>
    </row>
    <row r="81" spans="1:12" ht="42" customHeight="1" x14ac:dyDescent="0.2">
      <c r="B81" s="99" t="s">
        <v>276</v>
      </c>
      <c r="C81" s="59" t="s">
        <v>308</v>
      </c>
      <c r="H81" s="116" t="s">
        <v>25</v>
      </c>
      <c r="I81" s="88" t="s">
        <v>30</v>
      </c>
      <c r="L81" s="44">
        <f t="shared" si="1"/>
        <v>1</v>
      </c>
    </row>
    <row r="82" spans="1:12" ht="29.25" customHeight="1" x14ac:dyDescent="0.2">
      <c r="B82" s="99" t="s">
        <v>277</v>
      </c>
      <c r="C82" s="59" t="s">
        <v>309</v>
      </c>
      <c r="H82" s="116" t="s">
        <v>25</v>
      </c>
      <c r="I82" s="88" t="s">
        <v>30</v>
      </c>
      <c r="L82" s="44">
        <f t="shared" si="1"/>
        <v>1</v>
      </c>
    </row>
    <row r="83" spans="1:12" ht="29.25" customHeight="1" x14ac:dyDescent="0.2">
      <c r="B83" s="99" t="s">
        <v>278</v>
      </c>
      <c r="C83" s="59" t="s">
        <v>310</v>
      </c>
      <c r="H83" s="116" t="s">
        <v>25</v>
      </c>
      <c r="I83" s="88" t="s">
        <v>30</v>
      </c>
      <c r="L83" s="44">
        <f t="shared" si="1"/>
        <v>1</v>
      </c>
    </row>
    <row r="84" spans="1:12" ht="29.25" customHeight="1" x14ac:dyDescent="0.2">
      <c r="B84" s="99" t="s">
        <v>468</v>
      </c>
      <c r="C84" s="81" t="s">
        <v>470</v>
      </c>
      <c r="H84" s="116" t="s">
        <v>27</v>
      </c>
      <c r="I84" s="88" t="s">
        <v>30</v>
      </c>
      <c r="J84" s="86">
        <f>IF(I84="Ja",2,0)</f>
        <v>0</v>
      </c>
      <c r="K84" s="93"/>
      <c r="L84" s="44" t="s">
        <v>176</v>
      </c>
    </row>
    <row r="85" spans="1:12" ht="15.95" customHeight="1" x14ac:dyDescent="0.2">
      <c r="A85" s="263"/>
      <c r="B85" s="278" t="s">
        <v>285</v>
      </c>
      <c r="C85" s="83" t="s">
        <v>311</v>
      </c>
      <c r="D85" s="96"/>
      <c r="H85" s="281" t="s">
        <v>27</v>
      </c>
      <c r="I85" s="275" t="s">
        <v>30</v>
      </c>
      <c r="J85" s="269">
        <f>IF(I85="Ja",3,0)</f>
        <v>0</v>
      </c>
      <c r="K85" s="266"/>
      <c r="L85" s="262"/>
    </row>
    <row r="86" spans="1:12" ht="15.95" customHeight="1" x14ac:dyDescent="0.2">
      <c r="A86" s="264"/>
      <c r="B86" s="279"/>
      <c r="C86" s="61" t="s">
        <v>312</v>
      </c>
      <c r="D86" s="96"/>
      <c r="H86" s="282"/>
      <c r="I86" s="276"/>
      <c r="J86" s="270"/>
      <c r="K86" s="267"/>
      <c r="L86" s="262"/>
    </row>
    <row r="87" spans="1:12" ht="15.95" customHeight="1" x14ac:dyDescent="0.2">
      <c r="A87" s="264"/>
      <c r="B87" s="279"/>
      <c r="C87" s="61" t="s">
        <v>313</v>
      </c>
      <c r="D87" s="96"/>
      <c r="H87" s="282"/>
      <c r="I87" s="276"/>
      <c r="J87" s="270"/>
      <c r="K87" s="267"/>
      <c r="L87" s="262"/>
    </row>
    <row r="88" spans="1:12" ht="15.95" customHeight="1" x14ac:dyDescent="0.2">
      <c r="A88" s="264"/>
      <c r="B88" s="279"/>
      <c r="C88" s="68" t="s">
        <v>159</v>
      </c>
      <c r="D88" s="96"/>
      <c r="H88" s="282"/>
      <c r="I88" s="276"/>
      <c r="J88" s="270"/>
      <c r="K88" s="267"/>
      <c r="L88" s="262"/>
    </row>
    <row r="89" spans="1:12" ht="15.95" customHeight="1" x14ac:dyDescent="0.2">
      <c r="A89" s="264"/>
      <c r="B89" s="279"/>
      <c r="C89" s="68" t="s">
        <v>314</v>
      </c>
      <c r="D89" s="96"/>
      <c r="H89" s="282"/>
      <c r="I89" s="276"/>
      <c r="J89" s="270"/>
      <c r="K89" s="267"/>
      <c r="L89" s="262"/>
    </row>
    <row r="90" spans="1:12" ht="15.95" customHeight="1" x14ac:dyDescent="0.2">
      <c r="A90" s="264"/>
      <c r="B90" s="279"/>
      <c r="C90" s="68" t="s">
        <v>315</v>
      </c>
      <c r="D90" s="96"/>
      <c r="H90" s="282"/>
      <c r="I90" s="276"/>
      <c r="J90" s="270"/>
      <c r="K90" s="267"/>
      <c r="L90" s="262"/>
    </row>
    <row r="91" spans="1:12" ht="15.95" customHeight="1" x14ac:dyDescent="0.2">
      <c r="A91" s="264"/>
      <c r="B91" s="279"/>
      <c r="C91" s="68" t="s">
        <v>316</v>
      </c>
      <c r="D91" s="96"/>
      <c r="H91" s="282"/>
      <c r="I91" s="276"/>
      <c r="J91" s="270"/>
      <c r="K91" s="267"/>
      <c r="L91" s="262"/>
    </row>
    <row r="92" spans="1:12" ht="15.95" customHeight="1" x14ac:dyDescent="0.2">
      <c r="A92" s="265"/>
      <c r="B92" s="280"/>
      <c r="C92" s="84" t="s">
        <v>317</v>
      </c>
      <c r="D92" s="96"/>
      <c r="H92" s="283"/>
      <c r="I92" s="277"/>
      <c r="J92" s="271"/>
      <c r="K92" s="268"/>
      <c r="L92" s="262"/>
    </row>
    <row r="93" spans="1:12" ht="15.95" customHeight="1" x14ac:dyDescent="0.2">
      <c r="B93" s="77" t="s">
        <v>284</v>
      </c>
      <c r="C93" s="82" t="s">
        <v>318</v>
      </c>
      <c r="H93" s="109" t="s">
        <v>25</v>
      </c>
      <c r="I93" s="88" t="s">
        <v>30</v>
      </c>
      <c r="L93" s="44">
        <f t="shared" si="1"/>
        <v>1</v>
      </c>
    </row>
    <row r="94" spans="1:12" x14ac:dyDescent="0.2">
      <c r="C94" s="27"/>
      <c r="L94" s="44">
        <f t="shared" si="1"/>
        <v>0</v>
      </c>
    </row>
    <row r="95" spans="1:12" x14ac:dyDescent="0.2">
      <c r="C95" s="27"/>
      <c r="I95" s="110"/>
      <c r="J95" s="110">
        <f>SUM(J3:J93)</f>
        <v>0</v>
      </c>
    </row>
    <row r="96" spans="1:12" x14ac:dyDescent="0.2">
      <c r="C96" s="27"/>
    </row>
    <row r="97" spans="3:3" x14ac:dyDescent="0.2">
      <c r="C97" s="27"/>
    </row>
    <row r="98" spans="3:3" x14ac:dyDescent="0.2">
      <c r="C98" s="27"/>
    </row>
    <row r="99" spans="3:3" x14ac:dyDescent="0.2">
      <c r="C99" s="27"/>
    </row>
    <row r="100" spans="3:3" x14ac:dyDescent="0.2">
      <c r="C100" s="27"/>
    </row>
    <row r="101" spans="3:3" x14ac:dyDescent="0.2">
      <c r="C101" s="27"/>
    </row>
    <row r="102" spans="3:3" x14ac:dyDescent="0.2">
      <c r="C102" s="27"/>
    </row>
    <row r="103" spans="3:3" x14ac:dyDescent="0.2">
      <c r="C103" s="27"/>
    </row>
    <row r="104" spans="3:3" x14ac:dyDescent="0.2">
      <c r="C104" s="27"/>
    </row>
    <row r="105" spans="3:3" x14ac:dyDescent="0.2">
      <c r="C105" s="27"/>
    </row>
    <row r="106" spans="3:3" x14ac:dyDescent="0.2">
      <c r="C106" s="27"/>
    </row>
    <row r="107" spans="3:3" x14ac:dyDescent="0.2">
      <c r="C107" s="27"/>
    </row>
    <row r="108" spans="3:3" x14ac:dyDescent="0.2">
      <c r="C108" s="27"/>
    </row>
    <row r="109" spans="3:3" x14ac:dyDescent="0.2">
      <c r="C109" s="27"/>
    </row>
    <row r="110" spans="3:3" x14ac:dyDescent="0.2">
      <c r="C110" s="27"/>
    </row>
    <row r="111" spans="3:3" x14ac:dyDescent="0.2">
      <c r="C111" s="27"/>
    </row>
    <row r="112" spans="3:3" x14ac:dyDescent="0.2">
      <c r="C112" s="27"/>
    </row>
    <row r="113" spans="3:3" x14ac:dyDescent="0.2">
      <c r="C113" s="27"/>
    </row>
    <row r="114" spans="3:3" x14ac:dyDescent="0.2">
      <c r="C114" s="27"/>
    </row>
    <row r="115" spans="3:3" x14ac:dyDescent="0.2">
      <c r="C115" s="27"/>
    </row>
    <row r="116" spans="3:3" x14ac:dyDescent="0.2">
      <c r="C116" s="27"/>
    </row>
    <row r="117" spans="3:3" x14ac:dyDescent="0.2">
      <c r="C117" s="27"/>
    </row>
    <row r="118" spans="3:3" x14ac:dyDescent="0.2">
      <c r="C118" s="27"/>
    </row>
    <row r="119" spans="3:3" x14ac:dyDescent="0.2">
      <c r="C119" s="27"/>
    </row>
    <row r="120" spans="3:3" x14ac:dyDescent="0.2">
      <c r="C120" s="27"/>
    </row>
    <row r="121" spans="3:3" x14ac:dyDescent="0.2">
      <c r="C121" s="27"/>
    </row>
    <row r="122" spans="3:3" x14ac:dyDescent="0.2">
      <c r="C122" s="27"/>
    </row>
    <row r="123" spans="3:3" x14ac:dyDescent="0.2">
      <c r="C123" s="27"/>
    </row>
    <row r="124" spans="3:3" x14ac:dyDescent="0.2">
      <c r="C124" s="27"/>
    </row>
    <row r="125" spans="3:3" x14ac:dyDescent="0.2">
      <c r="C125" s="26"/>
    </row>
    <row r="126" spans="3:3" x14ac:dyDescent="0.2">
      <c r="C126" s="27"/>
    </row>
    <row r="127" spans="3:3" x14ac:dyDescent="0.2">
      <c r="C127" s="27"/>
    </row>
    <row r="128" spans="3:3" x14ac:dyDescent="0.2">
      <c r="C128" s="27"/>
    </row>
    <row r="129" spans="3:3" x14ac:dyDescent="0.2">
      <c r="C129" s="27"/>
    </row>
    <row r="130" spans="3:3" x14ac:dyDescent="0.2">
      <c r="C130" s="27"/>
    </row>
    <row r="131" spans="3:3" x14ac:dyDescent="0.2">
      <c r="C131" s="31"/>
    </row>
    <row r="132" spans="3:3" x14ac:dyDescent="0.2">
      <c r="C132" s="27"/>
    </row>
  </sheetData>
  <sheetProtection algorithmName="SHA-512" hashValue="aZoRcK3A0NQXTRhm22HZvEsIofZgrOUHD6raAIICVOeTauLXS+rjHz2F4OP1VXkpbwIxhiMiIY5TOd5F+JWsJg==" saltValue="pEGhdujcc97GF8d+GsbL+g==" spinCount="100000" sheet="1" selectLockedCells="1"/>
  <autoFilter ref="A2:AW2" xr:uid="{00000000-0001-0000-0200-000000000000}"/>
  <mergeCells count="17">
    <mergeCell ref="A1:C1"/>
    <mergeCell ref="H7:H28"/>
    <mergeCell ref="B7:B28"/>
    <mergeCell ref="B29:B40"/>
    <mergeCell ref="A29:A40"/>
    <mergeCell ref="H29:H40"/>
    <mergeCell ref="L85:L92"/>
    <mergeCell ref="A85:A92"/>
    <mergeCell ref="K85:K92"/>
    <mergeCell ref="J7:J28"/>
    <mergeCell ref="K7:K28"/>
    <mergeCell ref="I7:I28"/>
    <mergeCell ref="I29:I40"/>
    <mergeCell ref="B85:B92"/>
    <mergeCell ref="H85:H92"/>
    <mergeCell ref="I85:I92"/>
    <mergeCell ref="J85:J92"/>
  </mergeCells>
  <phoneticPr fontId="11" type="noConversion"/>
  <conditionalFormatting sqref="F3">
    <cfRule type="cellIs" dxfId="18" priority="4" operator="equal">
      <formula>"Nee"</formula>
    </cfRule>
  </conditionalFormatting>
  <conditionalFormatting sqref="I3:I7 E3:E53 I29 I41:I85 I93">
    <cfRule type="containsText" dxfId="17" priority="3"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E3:E54 I29 I3:I7 I41:I85 I93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9"/>
  <sheetViews>
    <sheetView zoomScale="110" zoomScaleNormal="110" workbookViewId="0">
      <selection activeCell="G14" sqref="G14"/>
    </sheetView>
  </sheetViews>
  <sheetFormatPr defaultColWidth="8.85546875" defaultRowHeight="15" x14ac:dyDescent="0.25"/>
  <cols>
    <col min="1" max="1" width="4.42578125" style="12" customWidth="1"/>
    <col min="2" max="2" width="8.140625" style="137" bestFit="1" customWidth="1"/>
    <col min="3" max="3" width="121.28515625" style="43" customWidth="1"/>
    <col min="4" max="4" width="13.7109375" style="123" bestFit="1" customWidth="1"/>
    <col min="5" max="5" width="13" style="86" bestFit="1" customWidth="1"/>
    <col min="6" max="6" width="20.5703125" style="119" bestFit="1" customWidth="1"/>
    <col min="7" max="7" width="40.42578125" style="233" customWidth="1"/>
    <col min="8" max="8" width="15.28515625" style="23" customWidth="1"/>
  </cols>
  <sheetData>
    <row r="1" spans="1:8" ht="29.25" customHeight="1" x14ac:dyDescent="0.25">
      <c r="A1" s="296" t="s">
        <v>344</v>
      </c>
      <c r="B1" s="297"/>
      <c r="C1" s="298"/>
      <c r="D1" s="109"/>
      <c r="H1" s="23">
        <f>SUM(H3:H59)</f>
        <v>44</v>
      </c>
    </row>
    <row r="2" spans="1:8" ht="25.5" x14ac:dyDescent="0.25">
      <c r="B2" s="125" t="s">
        <v>18</v>
      </c>
      <c r="C2" s="125" t="s">
        <v>19</v>
      </c>
      <c r="D2" s="75" t="s">
        <v>20</v>
      </c>
      <c r="E2" s="75" t="s">
        <v>21</v>
      </c>
      <c r="F2" s="174" t="s">
        <v>22</v>
      </c>
      <c r="G2" s="234" t="s">
        <v>323</v>
      </c>
    </row>
    <row r="3" spans="1:8" ht="15.95" customHeight="1" x14ac:dyDescent="0.25">
      <c r="A3" s="11"/>
      <c r="B3" s="136" t="s">
        <v>226</v>
      </c>
      <c r="C3" s="100" t="s">
        <v>324</v>
      </c>
      <c r="D3" s="122" t="s">
        <v>25</v>
      </c>
      <c r="E3" s="88" t="s">
        <v>30</v>
      </c>
      <c r="F3" s="120"/>
      <c r="H3" s="23">
        <f t="shared" ref="H3:H59" si="0">IF(E3="Nee",1,0)</f>
        <v>1</v>
      </c>
    </row>
    <row r="4" spans="1:8" ht="29.25" customHeight="1" x14ac:dyDescent="0.25">
      <c r="A4" s="11"/>
      <c r="B4" s="136" t="s">
        <v>225</v>
      </c>
      <c r="C4" s="100" t="s">
        <v>333</v>
      </c>
      <c r="D4" s="122" t="s">
        <v>25</v>
      </c>
      <c r="E4" s="88" t="s">
        <v>30</v>
      </c>
      <c r="F4" s="120"/>
      <c r="H4" s="23">
        <f t="shared" si="0"/>
        <v>1</v>
      </c>
    </row>
    <row r="5" spans="1:8" ht="29.25" customHeight="1" x14ac:dyDescent="0.25">
      <c r="A5" s="11"/>
      <c r="B5" s="136" t="s">
        <v>351</v>
      </c>
      <c r="C5" s="100" t="s">
        <v>325</v>
      </c>
      <c r="D5" s="122" t="s">
        <v>25</v>
      </c>
      <c r="E5" s="88" t="s">
        <v>30</v>
      </c>
      <c r="F5" s="120"/>
      <c r="H5" s="23">
        <f t="shared" si="0"/>
        <v>1</v>
      </c>
    </row>
    <row r="6" spans="1:8" ht="29.25" customHeight="1" x14ac:dyDescent="0.25">
      <c r="A6" s="11"/>
      <c r="B6" s="136" t="s">
        <v>227</v>
      </c>
      <c r="C6" s="127" t="s">
        <v>326</v>
      </c>
      <c r="D6" s="122" t="s">
        <v>25</v>
      </c>
      <c r="E6" s="88" t="s">
        <v>30</v>
      </c>
      <c r="F6" s="120"/>
      <c r="H6" s="23">
        <f t="shared" si="0"/>
        <v>1</v>
      </c>
    </row>
    <row r="7" spans="1:8" ht="29.25" customHeight="1" x14ac:dyDescent="0.25">
      <c r="A7" s="11"/>
      <c r="B7" s="136" t="s">
        <v>359</v>
      </c>
      <c r="C7" s="100" t="s">
        <v>327</v>
      </c>
      <c r="D7" s="122" t="s">
        <v>27</v>
      </c>
      <c r="E7" s="88" t="s">
        <v>30</v>
      </c>
      <c r="F7" s="120">
        <f>IF(E7="Ja",2,0)</f>
        <v>0</v>
      </c>
      <c r="G7" s="37"/>
    </row>
    <row r="8" spans="1:8" ht="29.25" customHeight="1" x14ac:dyDescent="0.25">
      <c r="A8" s="11"/>
      <c r="B8" s="136" t="s">
        <v>229</v>
      </c>
      <c r="C8" s="100" t="s">
        <v>328</v>
      </c>
      <c r="D8" s="122" t="s">
        <v>25</v>
      </c>
      <c r="E8" s="88" t="s">
        <v>30</v>
      </c>
      <c r="F8" s="120"/>
      <c r="H8" s="23">
        <f t="shared" si="0"/>
        <v>1</v>
      </c>
    </row>
    <row r="9" spans="1:8" ht="29.25" customHeight="1" x14ac:dyDescent="0.25">
      <c r="A9" s="11"/>
      <c r="B9" s="136" t="s">
        <v>352</v>
      </c>
      <c r="C9" s="100" t="s">
        <v>329</v>
      </c>
      <c r="D9" s="122" t="s">
        <v>25</v>
      </c>
      <c r="E9" s="88" t="s">
        <v>30</v>
      </c>
      <c r="F9" s="120"/>
      <c r="H9" s="23">
        <f t="shared" si="0"/>
        <v>1</v>
      </c>
    </row>
    <row r="10" spans="1:8" ht="15.95" customHeight="1" x14ac:dyDescent="0.25">
      <c r="A10" s="11"/>
      <c r="B10" s="136" t="s">
        <v>353</v>
      </c>
      <c r="C10" s="100" t="s">
        <v>330</v>
      </c>
      <c r="D10" s="122" t="s">
        <v>25</v>
      </c>
      <c r="E10" s="88" t="s">
        <v>30</v>
      </c>
      <c r="F10" s="120"/>
      <c r="H10" s="23">
        <f t="shared" si="0"/>
        <v>1</v>
      </c>
    </row>
    <row r="11" spans="1:8" ht="54.95" customHeight="1" x14ac:dyDescent="0.25">
      <c r="A11" s="11"/>
      <c r="B11" s="136" t="s">
        <v>354</v>
      </c>
      <c r="C11" s="100" t="s">
        <v>331</v>
      </c>
      <c r="D11" s="122" t="s">
        <v>25</v>
      </c>
      <c r="E11" s="88" t="s">
        <v>30</v>
      </c>
      <c r="F11" s="120"/>
      <c r="H11" s="23">
        <f t="shared" si="0"/>
        <v>1</v>
      </c>
    </row>
    <row r="12" spans="1:8" ht="15.95" customHeight="1" x14ac:dyDescent="0.25">
      <c r="A12" s="11"/>
      <c r="B12" s="136" t="s">
        <v>360</v>
      </c>
      <c r="C12" s="100" t="s">
        <v>335</v>
      </c>
      <c r="D12" s="122" t="s">
        <v>27</v>
      </c>
      <c r="E12" s="88" t="s">
        <v>30</v>
      </c>
      <c r="F12" s="120">
        <f>IF(E12="Ja",3,0)</f>
        <v>0</v>
      </c>
      <c r="G12" s="37"/>
    </row>
    <row r="13" spans="1:8" ht="15.95" customHeight="1" x14ac:dyDescent="0.25">
      <c r="A13" s="11"/>
      <c r="B13" s="136" t="s">
        <v>356</v>
      </c>
      <c r="C13" s="100" t="s">
        <v>336</v>
      </c>
      <c r="D13" s="122" t="s">
        <v>25</v>
      </c>
      <c r="E13" s="88" t="s">
        <v>30</v>
      </c>
      <c r="F13" s="120"/>
      <c r="H13" s="23">
        <f t="shared" si="0"/>
        <v>1</v>
      </c>
    </row>
    <row r="14" spans="1:8" ht="29.25" customHeight="1" x14ac:dyDescent="0.25">
      <c r="A14" s="11"/>
      <c r="B14" s="136" t="s">
        <v>357</v>
      </c>
      <c r="C14" s="100" t="s">
        <v>337</v>
      </c>
      <c r="D14" s="122" t="s">
        <v>25</v>
      </c>
      <c r="E14" s="88" t="s">
        <v>30</v>
      </c>
      <c r="F14" s="120"/>
      <c r="H14" s="23">
        <f t="shared" si="0"/>
        <v>1</v>
      </c>
    </row>
    <row r="15" spans="1:8" ht="29.25" customHeight="1" x14ac:dyDescent="0.25">
      <c r="A15" s="11"/>
      <c r="B15" s="136" t="s">
        <v>358</v>
      </c>
      <c r="C15" s="100" t="s">
        <v>338</v>
      </c>
      <c r="D15" s="122" t="s">
        <v>25</v>
      </c>
      <c r="E15" s="88" t="s">
        <v>30</v>
      </c>
      <c r="F15" s="120"/>
      <c r="H15" s="23">
        <f t="shared" si="0"/>
        <v>1</v>
      </c>
    </row>
    <row r="16" spans="1:8" ht="15.95" customHeight="1" x14ac:dyDescent="0.25">
      <c r="A16" s="11"/>
      <c r="B16" s="136" t="s">
        <v>230</v>
      </c>
      <c r="C16" s="100" t="s">
        <v>339</v>
      </c>
      <c r="D16" s="122" t="s">
        <v>25</v>
      </c>
      <c r="E16" s="88" t="s">
        <v>30</v>
      </c>
      <c r="F16" s="120"/>
      <c r="H16" s="23">
        <f t="shared" si="0"/>
        <v>1</v>
      </c>
    </row>
    <row r="17" spans="1:8" ht="15.95" customHeight="1" x14ac:dyDescent="0.25">
      <c r="A17" s="11"/>
      <c r="B17" s="136" t="s">
        <v>231</v>
      </c>
      <c r="C17" s="100" t="s">
        <v>340</v>
      </c>
      <c r="D17" s="122" t="s">
        <v>25</v>
      </c>
      <c r="E17" s="88" t="s">
        <v>30</v>
      </c>
      <c r="F17" s="120"/>
      <c r="H17" s="23">
        <f t="shared" si="0"/>
        <v>1</v>
      </c>
    </row>
    <row r="18" spans="1:8" ht="29.25" customHeight="1" x14ac:dyDescent="0.25">
      <c r="A18" s="11"/>
      <c r="B18" s="136" t="s">
        <v>361</v>
      </c>
      <c r="C18" s="100" t="s">
        <v>341</v>
      </c>
      <c r="D18" s="122" t="s">
        <v>27</v>
      </c>
      <c r="E18" s="88" t="s">
        <v>30</v>
      </c>
      <c r="F18" s="120">
        <f>IF(E18="Ja",5,0)</f>
        <v>0</v>
      </c>
      <c r="G18" s="37"/>
    </row>
    <row r="19" spans="1:8" ht="15.95" customHeight="1" x14ac:dyDescent="0.25">
      <c r="A19" s="11"/>
      <c r="B19" s="136" t="s">
        <v>362</v>
      </c>
      <c r="C19" s="100" t="s">
        <v>342</v>
      </c>
      <c r="D19" s="122" t="s">
        <v>27</v>
      </c>
      <c r="E19" s="88" t="s">
        <v>30</v>
      </c>
      <c r="F19" s="120">
        <f>IF(E19="Ja",5,0)</f>
        <v>0</v>
      </c>
      <c r="G19" s="37"/>
    </row>
    <row r="20" spans="1:8" ht="29.25" customHeight="1" x14ac:dyDescent="0.25">
      <c r="A20" s="11"/>
      <c r="B20" s="136" t="s">
        <v>234</v>
      </c>
      <c r="C20" s="127" t="s">
        <v>469</v>
      </c>
      <c r="D20" s="122" t="s">
        <v>25</v>
      </c>
      <c r="E20" s="88" t="s">
        <v>30</v>
      </c>
      <c r="F20" s="120"/>
      <c r="G20" s="235"/>
      <c r="H20" s="23">
        <f t="shared" si="0"/>
        <v>1</v>
      </c>
    </row>
    <row r="21" spans="1:8" ht="29.25" customHeight="1" x14ac:dyDescent="0.25">
      <c r="A21" s="11"/>
      <c r="B21" s="136" t="s">
        <v>235</v>
      </c>
      <c r="C21" s="100" t="s">
        <v>345</v>
      </c>
      <c r="D21" s="122" t="s">
        <v>25</v>
      </c>
      <c r="E21" s="88" t="s">
        <v>30</v>
      </c>
      <c r="F21" s="120"/>
      <c r="G21" s="235"/>
      <c r="H21" s="23">
        <f t="shared" si="0"/>
        <v>1</v>
      </c>
    </row>
    <row r="22" spans="1:8" ht="42" customHeight="1" x14ac:dyDescent="0.25">
      <c r="A22" s="11"/>
      <c r="B22" s="136" t="s">
        <v>236</v>
      </c>
      <c r="C22" s="31" t="s">
        <v>346</v>
      </c>
      <c r="D22" s="122" t="s">
        <v>25</v>
      </c>
      <c r="E22" s="88" t="s">
        <v>30</v>
      </c>
      <c r="F22" s="120"/>
      <c r="G22" s="235"/>
      <c r="H22" s="23">
        <f t="shared" si="0"/>
        <v>1</v>
      </c>
    </row>
    <row r="23" spans="1:8" ht="29.25" customHeight="1" x14ac:dyDescent="0.25">
      <c r="A23" s="11"/>
      <c r="B23" s="136" t="s">
        <v>237</v>
      </c>
      <c r="C23" s="31" t="s">
        <v>347</v>
      </c>
      <c r="D23" s="122" t="s">
        <v>25</v>
      </c>
      <c r="E23" s="88" t="s">
        <v>30</v>
      </c>
      <c r="F23" s="120"/>
      <c r="G23" s="235"/>
      <c r="H23" s="23">
        <f t="shared" si="0"/>
        <v>1</v>
      </c>
    </row>
    <row r="24" spans="1:8" ht="29.25" customHeight="1" x14ac:dyDescent="0.25">
      <c r="A24" s="11"/>
      <c r="B24" s="136" t="s">
        <v>238</v>
      </c>
      <c r="C24" s="31" t="s">
        <v>348</v>
      </c>
      <c r="D24" s="122" t="s">
        <v>25</v>
      </c>
      <c r="E24" s="88" t="s">
        <v>30</v>
      </c>
      <c r="F24" s="120"/>
      <c r="G24" s="235"/>
      <c r="H24" s="23">
        <f t="shared" si="0"/>
        <v>1</v>
      </c>
    </row>
    <row r="25" spans="1:8" ht="42" customHeight="1" x14ac:dyDescent="0.25">
      <c r="B25" s="136" t="s">
        <v>239</v>
      </c>
      <c r="C25" s="31" t="s">
        <v>349</v>
      </c>
      <c r="D25" s="122" t="s">
        <v>25</v>
      </c>
      <c r="E25" s="88" t="s">
        <v>30</v>
      </c>
      <c r="F25" s="120"/>
      <c r="H25" s="23">
        <f t="shared" si="0"/>
        <v>1</v>
      </c>
    </row>
    <row r="26" spans="1:8" ht="29.25" customHeight="1" x14ac:dyDescent="0.25">
      <c r="B26" s="136" t="s">
        <v>240</v>
      </c>
      <c r="C26" s="31" t="s">
        <v>350</v>
      </c>
      <c r="D26" s="122" t="s">
        <v>25</v>
      </c>
      <c r="E26" s="88" t="s">
        <v>30</v>
      </c>
      <c r="F26" s="120"/>
      <c r="H26" s="23">
        <f t="shared" si="0"/>
        <v>1</v>
      </c>
    </row>
    <row r="27" spans="1:8" ht="15.75" x14ac:dyDescent="0.25">
      <c r="B27" s="136" t="s">
        <v>241</v>
      </c>
      <c r="C27" s="31" t="s">
        <v>364</v>
      </c>
      <c r="D27" s="122" t="s">
        <v>25</v>
      </c>
      <c r="E27" s="88" t="s">
        <v>30</v>
      </c>
      <c r="F27" s="120"/>
      <c r="H27" s="23">
        <f t="shared" si="0"/>
        <v>1</v>
      </c>
    </row>
    <row r="28" spans="1:8" ht="29.25" customHeight="1" x14ac:dyDescent="0.25">
      <c r="B28" s="136" t="s">
        <v>242</v>
      </c>
      <c r="C28" s="31" t="s">
        <v>365</v>
      </c>
      <c r="D28" s="122" t="s">
        <v>25</v>
      </c>
      <c r="E28" s="88" t="s">
        <v>30</v>
      </c>
      <c r="F28" s="120"/>
      <c r="H28" s="23">
        <f t="shared" si="0"/>
        <v>1</v>
      </c>
    </row>
    <row r="29" spans="1:8" ht="29.25" customHeight="1" x14ac:dyDescent="0.25">
      <c r="B29" s="136" t="s">
        <v>243</v>
      </c>
      <c r="C29" s="31" t="s">
        <v>366</v>
      </c>
      <c r="D29" s="122" t="s">
        <v>25</v>
      </c>
      <c r="E29" s="88" t="s">
        <v>30</v>
      </c>
      <c r="F29" s="120"/>
      <c r="H29" s="23">
        <f t="shared" si="0"/>
        <v>1</v>
      </c>
    </row>
    <row r="30" spans="1:8" ht="15.95" customHeight="1" x14ac:dyDescent="0.25">
      <c r="B30" s="136" t="s">
        <v>244</v>
      </c>
      <c r="C30" s="31" t="s">
        <v>367</v>
      </c>
      <c r="D30" s="122" t="s">
        <v>25</v>
      </c>
      <c r="E30" s="88" t="s">
        <v>30</v>
      </c>
      <c r="F30" s="120"/>
      <c r="H30" s="23">
        <f t="shared" si="0"/>
        <v>1</v>
      </c>
    </row>
    <row r="31" spans="1:8" ht="29.25" customHeight="1" x14ac:dyDescent="0.25">
      <c r="B31" s="136" t="s">
        <v>245</v>
      </c>
      <c r="C31" s="31" t="s">
        <v>368</v>
      </c>
      <c r="D31" s="122" t="s">
        <v>25</v>
      </c>
      <c r="E31" s="88" t="s">
        <v>30</v>
      </c>
      <c r="F31" s="120"/>
      <c r="H31" s="23">
        <f t="shared" si="0"/>
        <v>1</v>
      </c>
    </row>
    <row r="32" spans="1:8" ht="15.75" x14ac:dyDescent="0.25">
      <c r="B32" s="136" t="s">
        <v>385</v>
      </c>
      <c r="C32" s="60" t="s">
        <v>369</v>
      </c>
      <c r="D32" s="122" t="s">
        <v>27</v>
      </c>
      <c r="E32" s="88" t="s">
        <v>30</v>
      </c>
      <c r="F32" s="120">
        <f>IF(E32="Ja",3,0)</f>
        <v>0</v>
      </c>
      <c r="G32" s="37"/>
    </row>
    <row r="33" spans="1:8" ht="29.25" customHeight="1" x14ac:dyDescent="0.25">
      <c r="A33" s="302"/>
      <c r="B33" s="299" t="s">
        <v>247</v>
      </c>
      <c r="C33" s="48" t="s">
        <v>370</v>
      </c>
      <c r="D33" s="305" t="s">
        <v>25</v>
      </c>
      <c r="E33" s="275" t="s">
        <v>30</v>
      </c>
      <c r="F33" s="293"/>
      <c r="H33" s="23">
        <f t="shared" si="0"/>
        <v>1</v>
      </c>
    </row>
    <row r="34" spans="1:8" ht="15.95" customHeight="1" x14ac:dyDescent="0.25">
      <c r="A34" s="303"/>
      <c r="B34" s="300"/>
      <c r="C34" s="41" t="s">
        <v>161</v>
      </c>
      <c r="D34" s="306"/>
      <c r="E34" s="276"/>
      <c r="F34" s="294"/>
      <c r="H34" s="23">
        <f t="shared" si="0"/>
        <v>0</v>
      </c>
    </row>
    <row r="35" spans="1:8" ht="15.95" customHeight="1" x14ac:dyDescent="0.25">
      <c r="A35" s="303"/>
      <c r="B35" s="300"/>
      <c r="C35" s="41" t="s">
        <v>162</v>
      </c>
      <c r="D35" s="306"/>
      <c r="E35" s="276"/>
      <c r="F35" s="294"/>
      <c r="H35" s="23">
        <f t="shared" si="0"/>
        <v>0</v>
      </c>
    </row>
    <row r="36" spans="1:8" ht="15.95" customHeight="1" x14ac:dyDescent="0.25">
      <c r="A36" s="303"/>
      <c r="B36" s="300"/>
      <c r="C36" s="41" t="s">
        <v>163</v>
      </c>
      <c r="D36" s="306"/>
      <c r="E36" s="276"/>
      <c r="F36" s="294"/>
      <c r="H36" s="23">
        <f t="shared" si="0"/>
        <v>0</v>
      </c>
    </row>
    <row r="37" spans="1:8" ht="15.95" customHeight="1" x14ac:dyDescent="0.25">
      <c r="A37" s="303"/>
      <c r="B37" s="300"/>
      <c r="C37" s="41" t="s">
        <v>164</v>
      </c>
      <c r="D37" s="306"/>
      <c r="E37" s="276"/>
      <c r="F37" s="294"/>
      <c r="H37" s="23">
        <f t="shared" si="0"/>
        <v>0</v>
      </c>
    </row>
    <row r="38" spans="1:8" ht="15.95" customHeight="1" x14ac:dyDescent="0.25">
      <c r="A38" s="303"/>
      <c r="B38" s="300"/>
      <c r="C38" s="41" t="s">
        <v>165</v>
      </c>
      <c r="D38" s="306"/>
      <c r="E38" s="276"/>
      <c r="F38" s="294"/>
      <c r="H38" s="23">
        <f t="shared" si="0"/>
        <v>0</v>
      </c>
    </row>
    <row r="39" spans="1:8" ht="15.95" customHeight="1" x14ac:dyDescent="0.25">
      <c r="A39" s="303"/>
      <c r="B39" s="300"/>
      <c r="C39" s="41" t="s">
        <v>166</v>
      </c>
      <c r="D39" s="306"/>
      <c r="E39" s="276"/>
      <c r="F39" s="294"/>
      <c r="H39" s="23">
        <f t="shared" si="0"/>
        <v>0</v>
      </c>
    </row>
    <row r="40" spans="1:8" ht="29.25" customHeight="1" x14ac:dyDescent="0.25">
      <c r="A40" s="304"/>
      <c r="B40" s="301"/>
      <c r="C40" s="42" t="s">
        <v>371</v>
      </c>
      <c r="D40" s="307"/>
      <c r="E40" s="277"/>
      <c r="F40" s="295"/>
      <c r="H40" s="23">
        <f t="shared" si="0"/>
        <v>0</v>
      </c>
    </row>
    <row r="41" spans="1:8" ht="15.75" x14ac:dyDescent="0.25">
      <c r="B41" s="136" t="s">
        <v>363</v>
      </c>
      <c r="C41" s="135" t="s">
        <v>372</v>
      </c>
      <c r="D41" s="122" t="s">
        <v>27</v>
      </c>
      <c r="E41" s="88" t="s">
        <v>30</v>
      </c>
      <c r="F41" s="120">
        <f>IF(E41="Ja",6,0)</f>
        <v>0</v>
      </c>
      <c r="G41" s="37"/>
    </row>
    <row r="42" spans="1:8" ht="42" customHeight="1" x14ac:dyDescent="0.25">
      <c r="B42" s="136" t="s">
        <v>249</v>
      </c>
      <c r="C42" s="31" t="s">
        <v>373</v>
      </c>
      <c r="D42" s="122" t="s">
        <v>25</v>
      </c>
      <c r="E42" s="88" t="s">
        <v>30</v>
      </c>
      <c r="F42" s="120"/>
      <c r="H42" s="23">
        <f t="shared" si="0"/>
        <v>1</v>
      </c>
    </row>
    <row r="43" spans="1:8" ht="29.25" customHeight="1" x14ac:dyDescent="0.25">
      <c r="B43" s="136" t="s">
        <v>250</v>
      </c>
      <c r="C43" s="31" t="s">
        <v>374</v>
      </c>
      <c r="D43" s="122" t="s">
        <v>25</v>
      </c>
      <c r="E43" s="88" t="s">
        <v>30</v>
      </c>
      <c r="F43" s="134" t="s">
        <v>176</v>
      </c>
      <c r="H43" s="23">
        <f t="shared" si="0"/>
        <v>1</v>
      </c>
    </row>
    <row r="44" spans="1:8" ht="29.25" customHeight="1" x14ac:dyDescent="0.25">
      <c r="B44" s="136" t="s">
        <v>251</v>
      </c>
      <c r="C44" s="31" t="s">
        <v>375</v>
      </c>
      <c r="D44" s="122" t="s">
        <v>25</v>
      </c>
      <c r="E44" s="88" t="s">
        <v>30</v>
      </c>
      <c r="F44" s="120"/>
      <c r="H44" s="23">
        <f t="shared" si="0"/>
        <v>1</v>
      </c>
    </row>
    <row r="45" spans="1:8" ht="29.25" customHeight="1" x14ac:dyDescent="0.25">
      <c r="B45" s="136" t="s">
        <v>252</v>
      </c>
      <c r="C45" s="31" t="s">
        <v>376</v>
      </c>
      <c r="D45" s="122" t="s">
        <v>25</v>
      </c>
      <c r="E45" s="88" t="s">
        <v>30</v>
      </c>
      <c r="F45" s="120"/>
      <c r="H45" s="23">
        <f t="shared" si="0"/>
        <v>1</v>
      </c>
    </row>
    <row r="46" spans="1:8" ht="29.25" customHeight="1" x14ac:dyDescent="0.25">
      <c r="B46" s="136" t="s">
        <v>253</v>
      </c>
      <c r="C46" s="31" t="s">
        <v>377</v>
      </c>
      <c r="D46" s="122" t="s">
        <v>25</v>
      </c>
      <c r="E46" s="88" t="s">
        <v>30</v>
      </c>
      <c r="F46" s="120"/>
      <c r="H46" s="23">
        <f t="shared" si="0"/>
        <v>1</v>
      </c>
    </row>
    <row r="47" spans="1:8" ht="29.25" customHeight="1" x14ac:dyDescent="0.25">
      <c r="B47" s="136" t="s">
        <v>254</v>
      </c>
      <c r="C47" s="31" t="s">
        <v>37</v>
      </c>
      <c r="D47" s="122" t="s">
        <v>25</v>
      </c>
      <c r="E47" s="88" t="s">
        <v>30</v>
      </c>
      <c r="F47" s="120"/>
      <c r="H47" s="23">
        <f t="shared" si="0"/>
        <v>1</v>
      </c>
    </row>
    <row r="48" spans="1:8" ht="15.95" customHeight="1" x14ac:dyDescent="0.25">
      <c r="B48" s="136" t="s">
        <v>255</v>
      </c>
      <c r="C48" s="31" t="s">
        <v>38</v>
      </c>
      <c r="D48" s="122" t="s">
        <v>25</v>
      </c>
      <c r="E48" s="88" t="s">
        <v>30</v>
      </c>
      <c r="F48" s="120"/>
      <c r="H48" s="23">
        <f t="shared" si="0"/>
        <v>1</v>
      </c>
    </row>
    <row r="49" spans="1:8" ht="15.95" customHeight="1" x14ac:dyDescent="0.25">
      <c r="B49" s="136" t="s">
        <v>256</v>
      </c>
      <c r="C49" s="31" t="s">
        <v>39</v>
      </c>
      <c r="D49" s="122" t="s">
        <v>25</v>
      </c>
      <c r="E49" s="88" t="s">
        <v>30</v>
      </c>
      <c r="F49" s="120"/>
      <c r="H49" s="23">
        <f t="shared" si="0"/>
        <v>1</v>
      </c>
    </row>
    <row r="50" spans="1:8" ht="15.95" customHeight="1" x14ac:dyDescent="0.25">
      <c r="B50" s="136" t="s">
        <v>257</v>
      </c>
      <c r="C50" s="32" t="s">
        <v>334</v>
      </c>
      <c r="D50" s="122" t="s">
        <v>25</v>
      </c>
      <c r="E50" s="88" t="s">
        <v>30</v>
      </c>
      <c r="F50" s="120"/>
      <c r="H50" s="23">
        <f t="shared" si="0"/>
        <v>1</v>
      </c>
    </row>
    <row r="51" spans="1:8" ht="60" customHeight="1" x14ac:dyDescent="0.25">
      <c r="B51" s="136" t="s">
        <v>258</v>
      </c>
      <c r="C51" s="128" t="s">
        <v>378</v>
      </c>
      <c r="D51" s="122" t="s">
        <v>25</v>
      </c>
      <c r="E51" s="88" t="s">
        <v>30</v>
      </c>
      <c r="F51" s="120"/>
      <c r="H51" s="23">
        <f t="shared" si="0"/>
        <v>1</v>
      </c>
    </row>
    <row r="52" spans="1:8" ht="42" customHeight="1" x14ac:dyDescent="0.25">
      <c r="B52" s="136" t="s">
        <v>265</v>
      </c>
      <c r="C52" s="30" t="s">
        <v>379</v>
      </c>
      <c r="D52" s="122" t="s">
        <v>25</v>
      </c>
      <c r="E52" s="88" t="s">
        <v>30</v>
      </c>
      <c r="F52" s="120"/>
      <c r="H52" s="23">
        <f t="shared" si="0"/>
        <v>1</v>
      </c>
    </row>
    <row r="53" spans="1:8" ht="15.95" customHeight="1" x14ac:dyDescent="0.25">
      <c r="B53" s="136" t="s">
        <v>266</v>
      </c>
      <c r="C53" s="31" t="s">
        <v>31</v>
      </c>
      <c r="D53" s="122" t="s">
        <v>25</v>
      </c>
      <c r="E53" s="88" t="s">
        <v>30</v>
      </c>
      <c r="F53" s="120"/>
      <c r="H53" s="23">
        <f t="shared" si="0"/>
        <v>1</v>
      </c>
    </row>
    <row r="54" spans="1:8" ht="15.95" customHeight="1" x14ac:dyDescent="0.25">
      <c r="B54" s="136" t="s">
        <v>267</v>
      </c>
      <c r="C54" s="31" t="s">
        <v>380</v>
      </c>
      <c r="D54" s="122" t="s">
        <v>25</v>
      </c>
      <c r="E54" s="88" t="s">
        <v>30</v>
      </c>
      <c r="F54" s="120"/>
      <c r="H54" s="23">
        <f t="shared" si="0"/>
        <v>1</v>
      </c>
    </row>
    <row r="55" spans="1:8" s="132" customFormat="1" ht="15.95" customHeight="1" x14ac:dyDescent="0.25">
      <c r="A55" s="129"/>
      <c r="B55" s="136" t="s">
        <v>268</v>
      </c>
      <c r="C55" s="100" t="s">
        <v>332</v>
      </c>
      <c r="D55" s="133" t="s">
        <v>25</v>
      </c>
      <c r="E55" s="159" t="s">
        <v>30</v>
      </c>
      <c r="F55" s="130"/>
      <c r="G55" s="236"/>
      <c r="H55" s="131">
        <f t="shared" si="0"/>
        <v>1</v>
      </c>
    </row>
    <row r="56" spans="1:8" s="132" customFormat="1" ht="29.25" customHeight="1" x14ac:dyDescent="0.25">
      <c r="A56" s="129"/>
      <c r="B56" s="136" t="s">
        <v>269</v>
      </c>
      <c r="C56" s="100" t="s">
        <v>381</v>
      </c>
      <c r="D56" s="133" t="s">
        <v>25</v>
      </c>
      <c r="E56" s="159" t="s">
        <v>30</v>
      </c>
      <c r="F56" s="130"/>
      <c r="G56" s="236"/>
      <c r="H56" s="131">
        <f t="shared" si="0"/>
        <v>1</v>
      </c>
    </row>
    <row r="57" spans="1:8" s="132" customFormat="1" ht="15.95" customHeight="1" x14ac:dyDescent="0.25">
      <c r="A57" s="129"/>
      <c r="B57" s="136" t="s">
        <v>270</v>
      </c>
      <c r="C57" s="100" t="s">
        <v>382</v>
      </c>
      <c r="D57" s="133" t="s">
        <v>25</v>
      </c>
      <c r="E57" s="159" t="s">
        <v>30</v>
      </c>
      <c r="F57" s="130"/>
      <c r="G57" s="236"/>
      <c r="H57" s="131">
        <f t="shared" si="0"/>
        <v>1</v>
      </c>
    </row>
    <row r="58" spans="1:8" s="132" customFormat="1" ht="15.95" customHeight="1" x14ac:dyDescent="0.25">
      <c r="A58" s="129"/>
      <c r="B58" s="136" t="s">
        <v>271</v>
      </c>
      <c r="C58" s="100" t="s">
        <v>383</v>
      </c>
      <c r="D58" s="133" t="s">
        <v>25</v>
      </c>
      <c r="E58" s="159" t="s">
        <v>30</v>
      </c>
      <c r="F58" s="130"/>
      <c r="G58" s="236"/>
      <c r="H58" s="131">
        <f t="shared" si="0"/>
        <v>1</v>
      </c>
    </row>
    <row r="59" spans="1:8" ht="15.75" x14ac:dyDescent="0.25">
      <c r="B59" s="136" t="s">
        <v>272</v>
      </c>
      <c r="C59" s="29" t="s">
        <v>384</v>
      </c>
      <c r="D59" s="122" t="s">
        <v>25</v>
      </c>
      <c r="E59" s="88" t="s">
        <v>30</v>
      </c>
      <c r="F59" s="120"/>
      <c r="H59" s="23">
        <f t="shared" si="0"/>
        <v>1</v>
      </c>
    </row>
    <row r="62" spans="1:8" x14ac:dyDescent="0.25">
      <c r="F62" s="121">
        <f>SUM(F3:F59)</f>
        <v>0</v>
      </c>
    </row>
    <row r="65" spans="4:4" x14ac:dyDescent="0.25">
      <c r="D65" s="124"/>
    </row>
    <row r="66" spans="4:4" x14ac:dyDescent="0.25">
      <c r="D66" s="124"/>
    </row>
    <row r="67" spans="4:4" x14ac:dyDescent="0.25">
      <c r="D67" s="124" t="s">
        <v>29</v>
      </c>
    </row>
    <row r="68" spans="4:4" x14ac:dyDescent="0.25">
      <c r="D68" s="124" t="s">
        <v>30</v>
      </c>
    </row>
    <row r="69" spans="4:4" x14ac:dyDescent="0.25">
      <c r="D69" s="124"/>
    </row>
  </sheetData>
  <sheetProtection algorithmName="SHA-512" hashValue="CYIwHln8g2pHXAiAAN8NVdYCyftEKWpaPrRgFeENiA+s+mQOYz9aAIpF9hS9Tmy5bW5gM46TdAF1un1Eq1uLBg==" saltValue="qvwkaWVHOKNrtoseSEuozw==" spinCount="100000" sheet="1" selectLockedCells="1"/>
  <autoFilter ref="A2:H24" xr:uid="{00000000-0009-0000-0000-000003000000}"/>
  <mergeCells count="6">
    <mergeCell ref="F33:F40"/>
    <mergeCell ref="A1:C1"/>
    <mergeCell ref="B33:B40"/>
    <mergeCell ref="A33:A40"/>
    <mergeCell ref="D33:D40"/>
    <mergeCell ref="E33:E40"/>
  </mergeCells>
  <phoneticPr fontId="11" type="noConversion"/>
  <conditionalFormatting sqref="E3:E33 E41:E59">
    <cfRule type="containsText" dxfId="16" priority="2"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E3:E33 E41:E59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
  <sheetViews>
    <sheetView zoomScale="110" zoomScaleNormal="110" workbookViewId="0">
      <selection activeCell="K15" sqref="K15"/>
    </sheetView>
  </sheetViews>
  <sheetFormatPr defaultColWidth="8.85546875" defaultRowHeight="12.75" x14ac:dyDescent="0.2"/>
  <cols>
    <col min="1" max="1" width="5.85546875" style="4" customWidth="1"/>
    <col min="2" max="2" width="8.140625" style="153" bestFit="1" customWidth="1"/>
    <col min="3" max="3" width="119" style="4" customWidth="1"/>
    <col min="4" max="4" width="18.7109375" style="4" hidden="1" customWidth="1"/>
    <col min="5" max="6" width="9.85546875" style="4" hidden="1" customWidth="1"/>
    <col min="7" max="7" width="52.85546875" style="5" hidden="1" customWidth="1"/>
    <col min="8" max="8" width="13.7109375" style="109" bestFit="1" customWidth="1"/>
    <col min="9" max="9" width="13" style="109" bestFit="1" customWidth="1"/>
    <col min="10" max="10" width="20.5703125" style="109" bestFit="1" customWidth="1"/>
    <col min="11" max="11" width="40.42578125" style="239" customWidth="1"/>
    <col min="12" max="12" width="8.85546875" style="44"/>
    <col min="13" max="16384" width="8.85546875" style="4"/>
  </cols>
  <sheetData>
    <row r="1" spans="1:12" s="114" customFormat="1" ht="29.25" customHeight="1" thickBot="1" x14ac:dyDescent="0.35">
      <c r="A1" s="308" t="s">
        <v>430</v>
      </c>
      <c r="B1" s="308"/>
      <c r="C1" s="308"/>
      <c r="D1" s="143"/>
      <c r="E1" s="144"/>
      <c r="F1" s="144"/>
      <c r="G1" s="145"/>
      <c r="H1" s="115"/>
      <c r="I1" s="109"/>
      <c r="J1" s="115"/>
      <c r="K1" s="237"/>
      <c r="L1" s="113">
        <f>SUM(L3:L22)</f>
        <v>18</v>
      </c>
    </row>
    <row r="2" spans="1:12" s="149" customFormat="1" ht="26.25" customHeight="1" thickBot="1" x14ac:dyDescent="0.3">
      <c r="A2" s="86"/>
      <c r="B2" s="125" t="s">
        <v>18</v>
      </c>
      <c r="C2" s="125" t="s">
        <v>19</v>
      </c>
      <c r="D2" s="150" t="s">
        <v>20</v>
      </c>
      <c r="E2" s="151" t="s">
        <v>21</v>
      </c>
      <c r="F2" s="151" t="s">
        <v>22</v>
      </c>
      <c r="G2" s="151" t="s">
        <v>23</v>
      </c>
      <c r="H2" s="75" t="s">
        <v>20</v>
      </c>
      <c r="I2" s="174" t="s">
        <v>21</v>
      </c>
      <c r="J2" s="75" t="s">
        <v>22</v>
      </c>
      <c r="K2" s="238" t="s">
        <v>323</v>
      </c>
      <c r="L2" s="152"/>
    </row>
    <row r="3" spans="1:12" ht="29.25" customHeight="1" x14ac:dyDescent="0.2">
      <c r="A3" s="138"/>
      <c r="B3" s="125" t="s">
        <v>226</v>
      </c>
      <c r="C3" s="59" t="s">
        <v>386</v>
      </c>
      <c r="D3" s="95" t="s">
        <v>25</v>
      </c>
      <c r="E3" s="46" t="s">
        <v>29</v>
      </c>
      <c r="F3" s="87"/>
      <c r="G3" s="139"/>
      <c r="H3" s="75" t="s">
        <v>25</v>
      </c>
      <c r="I3" s="88" t="s">
        <v>30</v>
      </c>
      <c r="J3" s="89"/>
      <c r="L3" s="44">
        <f>IF(I3="Nee",1,0)</f>
        <v>1</v>
      </c>
    </row>
    <row r="4" spans="1:12" ht="29.25" customHeight="1" x14ac:dyDescent="0.2">
      <c r="A4" s="138"/>
      <c r="B4" s="125" t="s">
        <v>225</v>
      </c>
      <c r="C4" s="59" t="s">
        <v>343</v>
      </c>
      <c r="D4" s="95" t="s">
        <v>25</v>
      </c>
      <c r="E4" s="46" t="s">
        <v>29</v>
      </c>
      <c r="F4" s="87"/>
      <c r="G4" s="139"/>
      <c r="H4" s="75" t="s">
        <v>25</v>
      </c>
      <c r="I4" s="88" t="s">
        <v>30</v>
      </c>
      <c r="J4" s="89"/>
      <c r="L4" s="44">
        <f t="shared" ref="L4:L21" si="0">IF(I4="Nee",1,0)</f>
        <v>1</v>
      </c>
    </row>
    <row r="5" spans="1:12" ht="29.25" customHeight="1" x14ac:dyDescent="0.2">
      <c r="A5" s="138"/>
      <c r="B5" s="125" t="s">
        <v>351</v>
      </c>
      <c r="C5" s="59" t="s">
        <v>345</v>
      </c>
      <c r="D5" s="95" t="s">
        <v>32</v>
      </c>
      <c r="E5" s="46" t="s">
        <v>29</v>
      </c>
      <c r="F5" s="87"/>
      <c r="G5" s="139"/>
      <c r="H5" s="75" t="s">
        <v>25</v>
      </c>
      <c r="I5" s="88" t="s">
        <v>30</v>
      </c>
      <c r="J5" s="89"/>
      <c r="L5" s="44">
        <f t="shared" si="0"/>
        <v>1</v>
      </c>
    </row>
    <row r="6" spans="1:12" ht="29.25" customHeight="1" x14ac:dyDescent="0.2">
      <c r="A6" s="138"/>
      <c r="B6" s="125" t="s">
        <v>227</v>
      </c>
      <c r="C6" s="59" t="s">
        <v>387</v>
      </c>
      <c r="D6" s="95" t="s">
        <v>25</v>
      </c>
      <c r="E6" s="46" t="s">
        <v>29</v>
      </c>
      <c r="F6" s="46"/>
      <c r="G6" s="139"/>
      <c r="H6" s="75" t="s">
        <v>25</v>
      </c>
      <c r="I6" s="88" t="s">
        <v>30</v>
      </c>
      <c r="J6" s="89"/>
      <c r="L6" s="44">
        <f t="shared" si="0"/>
        <v>1</v>
      </c>
    </row>
    <row r="7" spans="1:12" ht="42" customHeight="1" x14ac:dyDescent="0.2">
      <c r="A7" s="138"/>
      <c r="B7" s="125" t="s">
        <v>228</v>
      </c>
      <c r="C7" s="59" t="s">
        <v>388</v>
      </c>
      <c r="D7" s="95" t="s">
        <v>25</v>
      </c>
      <c r="E7" s="46" t="s">
        <v>29</v>
      </c>
      <c r="F7" s="87"/>
      <c r="G7" s="139"/>
      <c r="H7" s="75" t="s">
        <v>25</v>
      </c>
      <c r="I7" s="88" t="s">
        <v>30</v>
      </c>
      <c r="J7" s="89"/>
      <c r="L7" s="44">
        <f t="shared" si="0"/>
        <v>1</v>
      </c>
    </row>
    <row r="8" spans="1:12" ht="29.25" customHeight="1" x14ac:dyDescent="0.2">
      <c r="A8" s="138"/>
      <c r="B8" s="125" t="s">
        <v>229</v>
      </c>
      <c r="C8" s="59" t="s">
        <v>389</v>
      </c>
      <c r="D8" s="95" t="s">
        <v>25</v>
      </c>
      <c r="E8" s="46" t="s">
        <v>29</v>
      </c>
      <c r="F8" s="87"/>
      <c r="G8" s="139"/>
      <c r="H8" s="75" t="s">
        <v>25</v>
      </c>
      <c r="I8" s="88" t="s">
        <v>30</v>
      </c>
      <c r="J8" s="89"/>
      <c r="L8" s="44">
        <f t="shared" si="0"/>
        <v>1</v>
      </c>
    </row>
    <row r="9" spans="1:12" ht="15.95" customHeight="1" x14ac:dyDescent="0.2">
      <c r="A9" s="138"/>
      <c r="B9" s="125" t="s">
        <v>352</v>
      </c>
      <c r="C9" s="59" t="s">
        <v>390</v>
      </c>
      <c r="D9" s="95" t="s">
        <v>32</v>
      </c>
      <c r="E9" s="46" t="s">
        <v>29</v>
      </c>
      <c r="F9" s="87"/>
      <c r="G9" s="139"/>
      <c r="H9" s="75" t="s">
        <v>25</v>
      </c>
      <c r="I9" s="88" t="s">
        <v>30</v>
      </c>
      <c r="J9" s="89"/>
      <c r="L9" s="44">
        <f t="shared" si="0"/>
        <v>1</v>
      </c>
    </row>
    <row r="10" spans="1:12" ht="29.25" customHeight="1" x14ac:dyDescent="0.2">
      <c r="A10" s="138"/>
      <c r="B10" s="125" t="s">
        <v>353</v>
      </c>
      <c r="C10" s="59" t="s">
        <v>391</v>
      </c>
      <c r="D10" s="95" t="s">
        <v>32</v>
      </c>
      <c r="E10" s="46" t="s">
        <v>29</v>
      </c>
      <c r="F10" s="46"/>
      <c r="G10" s="139"/>
      <c r="H10" s="75" t="s">
        <v>25</v>
      </c>
      <c r="I10" s="88" t="s">
        <v>30</v>
      </c>
      <c r="J10" s="89"/>
      <c r="L10" s="44">
        <f t="shared" si="0"/>
        <v>1</v>
      </c>
    </row>
    <row r="11" spans="1:12" ht="15.95" customHeight="1" x14ac:dyDescent="0.2">
      <c r="A11" s="138"/>
      <c r="B11" s="125" t="s">
        <v>354</v>
      </c>
      <c r="C11" s="59" t="s">
        <v>392</v>
      </c>
      <c r="D11" s="95" t="s">
        <v>25</v>
      </c>
      <c r="E11" s="46" t="s">
        <v>29</v>
      </c>
      <c r="F11" s="87"/>
      <c r="H11" s="75" t="s">
        <v>25</v>
      </c>
      <c r="I11" s="88" t="s">
        <v>30</v>
      </c>
      <c r="J11" s="89"/>
      <c r="L11" s="44">
        <f t="shared" si="0"/>
        <v>1</v>
      </c>
    </row>
    <row r="12" spans="1:12" ht="54.95" customHeight="1" x14ac:dyDescent="0.2">
      <c r="A12" s="138"/>
      <c r="B12" s="125" t="s">
        <v>355</v>
      </c>
      <c r="C12" s="59" t="s">
        <v>393</v>
      </c>
      <c r="D12" s="95" t="s">
        <v>25</v>
      </c>
      <c r="E12" s="46" t="s">
        <v>29</v>
      </c>
      <c r="F12" s="87"/>
      <c r="H12" s="75" t="s">
        <v>25</v>
      </c>
      <c r="I12" s="88" t="s">
        <v>30</v>
      </c>
      <c r="J12" s="89"/>
      <c r="L12" s="44">
        <f t="shared" si="0"/>
        <v>1</v>
      </c>
    </row>
    <row r="13" spans="1:12" ht="29.25" customHeight="1" x14ac:dyDescent="0.2">
      <c r="A13" s="138"/>
      <c r="B13" s="125" t="s">
        <v>356</v>
      </c>
      <c r="C13" s="59" t="s">
        <v>394</v>
      </c>
      <c r="D13" s="95" t="s">
        <v>25</v>
      </c>
      <c r="E13" s="46" t="s">
        <v>29</v>
      </c>
      <c r="F13" s="87"/>
      <c r="H13" s="75" t="s">
        <v>25</v>
      </c>
      <c r="I13" s="88" t="s">
        <v>30</v>
      </c>
      <c r="J13" s="89"/>
      <c r="L13" s="44">
        <f t="shared" si="0"/>
        <v>1</v>
      </c>
    </row>
    <row r="14" spans="1:12" ht="29.25" customHeight="1" x14ac:dyDescent="0.2">
      <c r="A14" s="138"/>
      <c r="B14" s="125" t="s">
        <v>357</v>
      </c>
      <c r="C14" s="59" t="s">
        <v>395</v>
      </c>
      <c r="D14" s="95" t="s">
        <v>32</v>
      </c>
      <c r="E14" s="46" t="s">
        <v>29</v>
      </c>
      <c r="F14" s="87"/>
      <c r="H14" s="75" t="s">
        <v>25</v>
      </c>
      <c r="I14" s="88" t="s">
        <v>30</v>
      </c>
      <c r="J14" s="89"/>
      <c r="L14" s="44">
        <f t="shared" si="0"/>
        <v>1</v>
      </c>
    </row>
    <row r="15" spans="1:12" ht="29.25" customHeight="1" x14ac:dyDescent="0.2">
      <c r="A15" s="138"/>
      <c r="B15" s="125" t="s">
        <v>358</v>
      </c>
      <c r="C15" s="59" t="s">
        <v>396</v>
      </c>
      <c r="D15" s="95" t="s">
        <v>32</v>
      </c>
      <c r="E15" s="46" t="s">
        <v>29</v>
      </c>
      <c r="F15" s="87"/>
      <c r="H15" s="75" t="s">
        <v>25</v>
      </c>
      <c r="I15" s="88" t="s">
        <v>30</v>
      </c>
      <c r="J15" s="89"/>
      <c r="L15" s="44">
        <f t="shared" si="0"/>
        <v>1</v>
      </c>
    </row>
    <row r="16" spans="1:12" ht="42" customHeight="1" x14ac:dyDescent="0.2">
      <c r="A16" s="66"/>
      <c r="B16" s="125" t="s">
        <v>230</v>
      </c>
      <c r="C16" s="59" t="s">
        <v>397</v>
      </c>
      <c r="D16" s="94" t="s">
        <v>25</v>
      </c>
      <c r="E16" s="46" t="s">
        <v>29</v>
      </c>
      <c r="F16" s="87"/>
      <c r="H16" s="75" t="s">
        <v>25</v>
      </c>
      <c r="I16" s="88" t="s">
        <v>30</v>
      </c>
      <c r="J16" s="89"/>
      <c r="L16" s="44">
        <f t="shared" si="0"/>
        <v>1</v>
      </c>
    </row>
    <row r="17" spans="1:12" ht="29.25" customHeight="1" x14ac:dyDescent="0.2">
      <c r="A17" s="66"/>
      <c r="B17" s="125" t="s">
        <v>231</v>
      </c>
      <c r="C17" s="155" t="s">
        <v>398</v>
      </c>
      <c r="D17" s="94" t="s">
        <v>25</v>
      </c>
      <c r="E17" s="46" t="s">
        <v>29</v>
      </c>
      <c r="F17" s="87"/>
      <c r="H17" s="75" t="s">
        <v>25</v>
      </c>
      <c r="I17" s="88" t="s">
        <v>30</v>
      </c>
      <c r="J17" s="89"/>
      <c r="L17" s="44">
        <f t="shared" si="0"/>
        <v>1</v>
      </c>
    </row>
    <row r="18" spans="1:12" ht="15.95" customHeight="1" x14ac:dyDescent="0.2">
      <c r="A18" s="92"/>
      <c r="B18" s="125" t="s">
        <v>232</v>
      </c>
      <c r="C18" s="154" t="s">
        <v>364</v>
      </c>
      <c r="D18" s="94" t="s">
        <v>25</v>
      </c>
      <c r="E18" s="46" t="s">
        <v>29</v>
      </c>
      <c r="F18" s="87"/>
      <c r="H18" s="75" t="s">
        <v>25</v>
      </c>
      <c r="I18" s="88" t="s">
        <v>30</v>
      </c>
      <c r="J18" s="89"/>
      <c r="L18" s="44">
        <f t="shared" si="0"/>
        <v>1</v>
      </c>
    </row>
    <row r="19" spans="1:12" ht="29.25" customHeight="1" x14ac:dyDescent="0.2">
      <c r="A19" s="138"/>
      <c r="B19" s="125" t="s">
        <v>233</v>
      </c>
      <c r="C19" s="154" t="s">
        <v>399</v>
      </c>
      <c r="D19" s="95" t="s">
        <v>25</v>
      </c>
      <c r="E19" s="46" t="s">
        <v>29</v>
      </c>
      <c r="F19" s="87"/>
      <c r="G19" s="5" t="s">
        <v>26</v>
      </c>
      <c r="H19" s="75" t="s">
        <v>25</v>
      </c>
      <c r="I19" s="88" t="s">
        <v>30</v>
      </c>
      <c r="J19" s="89"/>
      <c r="L19" s="44">
        <f t="shared" si="0"/>
        <v>1</v>
      </c>
    </row>
    <row r="20" spans="1:12" ht="29.25" customHeight="1" x14ac:dyDescent="0.2">
      <c r="A20" s="138"/>
      <c r="B20" s="125" t="s">
        <v>402</v>
      </c>
      <c r="C20" s="154" t="s">
        <v>400</v>
      </c>
      <c r="D20" s="95" t="s">
        <v>27</v>
      </c>
      <c r="E20" s="87" t="s">
        <v>29</v>
      </c>
      <c r="F20" s="43">
        <f>IF(E20="Ja",3,0)</f>
        <v>3</v>
      </c>
      <c r="H20" s="75" t="s">
        <v>27</v>
      </c>
      <c r="I20" s="88" t="s">
        <v>30</v>
      </c>
      <c r="J20" s="89">
        <f>IF(I20="Ja",6,0)</f>
        <v>0</v>
      </c>
      <c r="K20" s="140"/>
    </row>
    <row r="21" spans="1:12" ht="29.25" customHeight="1" x14ac:dyDescent="0.2">
      <c r="A21" s="138"/>
      <c r="B21" s="125" t="s">
        <v>235</v>
      </c>
      <c r="C21" s="59" t="s">
        <v>368</v>
      </c>
      <c r="D21" s="95" t="s">
        <v>25</v>
      </c>
      <c r="E21" s="46" t="s">
        <v>29</v>
      </c>
      <c r="F21" s="43"/>
      <c r="H21" s="75" t="s">
        <v>25</v>
      </c>
      <c r="I21" s="88" t="s">
        <v>30</v>
      </c>
      <c r="J21" s="89"/>
      <c r="K21" s="240"/>
      <c r="L21" s="44">
        <f t="shared" si="0"/>
        <v>1</v>
      </c>
    </row>
    <row r="22" spans="1:12" ht="29.25" customHeight="1" x14ac:dyDescent="0.2">
      <c r="A22" s="138"/>
      <c r="B22" s="125" t="s">
        <v>403</v>
      </c>
      <c r="C22" s="59" t="s">
        <v>401</v>
      </c>
      <c r="D22" s="95" t="s">
        <v>27</v>
      </c>
      <c r="E22" s="87" t="s">
        <v>29</v>
      </c>
      <c r="F22" s="43">
        <f>IF(E22="Ja",4,0)</f>
        <v>4</v>
      </c>
      <c r="H22" s="75" t="s">
        <v>27</v>
      </c>
      <c r="I22" s="88" t="s">
        <v>30</v>
      </c>
      <c r="J22" s="89">
        <f>IF(I22="Ja",6,0)</f>
        <v>0</v>
      </c>
      <c r="K22" s="140"/>
    </row>
    <row r="23" spans="1:12" x14ac:dyDescent="0.2">
      <c r="B23" s="156"/>
      <c r="J23" s="86"/>
    </row>
    <row r="24" spans="1:12" x14ac:dyDescent="0.2">
      <c r="B24" s="156"/>
      <c r="J24" s="147">
        <f>SUM(J3:J22)</f>
        <v>0</v>
      </c>
    </row>
    <row r="25" spans="1:12" x14ac:dyDescent="0.2">
      <c r="D25" s="141" t="s">
        <v>28</v>
      </c>
      <c r="E25" s="142"/>
      <c r="F25" s="142">
        <f>SUM(F3:F22)</f>
        <v>7</v>
      </c>
    </row>
  </sheetData>
  <sheetProtection algorithmName="SHA-512" hashValue="cqFRegYy7cXEyzIOegZRRRmZA9ZtiwdJGWPyIml1P581Lh+33RWlKB1W7GRuplhlm90mJhKyoWa1e5F+5bIABw==" saltValue="7R/WXq9spIPZVdPKmCKejQ==" spinCount="100000" sheet="1" selectLockedCells="1"/>
  <autoFilter ref="A2:L2" xr:uid="{00000000-0001-0000-0500-000000000000}"/>
  <mergeCells count="1">
    <mergeCell ref="A1:C1"/>
  </mergeCells>
  <phoneticPr fontId="11" type="noConversion"/>
  <conditionalFormatting sqref="C17">
    <cfRule type="containsText" dxfId="15" priority="2" operator="containsText" text="Nee">
      <formula>NOT(ISERROR(SEARCH("Nee",C17)))</formula>
    </cfRule>
  </conditionalFormatting>
  <conditionalFormatting sqref="E3:E19">
    <cfRule type="containsText" dxfId="14" priority="21" operator="containsText" text="Nee">
      <formula>NOT(ISERROR(SEARCH("Nee",E3)))</formula>
    </cfRule>
  </conditionalFormatting>
  <conditionalFormatting sqref="E21">
    <cfRule type="containsText" dxfId="13" priority="20" operator="containsText" text="Nee">
      <formula>NOT(ISERROR(SEARCH("Nee",E21)))</formula>
    </cfRule>
  </conditionalFormatting>
  <conditionalFormatting sqref="I3:I22">
    <cfRule type="containsText" dxfId="12" priority="1" operator="containsText" text="Nee">
      <formula>NOT(ISERROR(SEARCH("Nee",I3)))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Functionaliteitseisen'!$D$67:$D$68</xm:f>
          </x14:formula1>
          <xm:sqref>E20 E22</xm:sqref>
        </x14:dataValidation>
        <x14:dataValidation type="list" allowBlank="1" showInputMessage="1" showErrorMessage="1" xr:uid="{18EF3E16-E325-C744-A8F5-032682459B74}">
          <x14:formula1>
            <xm:f>Toelichting!$A$100:$A$101</xm:f>
          </x14:formula1>
          <xm:sqref>E21 E3:E19 I3:I22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2"/>
  <sheetViews>
    <sheetView zoomScale="110" zoomScaleNormal="110" workbookViewId="0">
      <selection activeCell="H12" sqref="H12"/>
    </sheetView>
  </sheetViews>
  <sheetFormatPr defaultColWidth="8.85546875" defaultRowHeight="12.75" x14ac:dyDescent="0.2"/>
  <cols>
    <col min="1" max="1" width="12.28515625" style="153" customWidth="1"/>
    <col min="2" max="2" width="155.140625" style="4" customWidth="1"/>
    <col min="3" max="3" width="0" style="148" hidden="1" customWidth="1"/>
    <col min="4" max="4" width="11.42578125" style="148" hidden="1" customWidth="1"/>
    <col min="5" max="5" width="31.42578125" style="4" hidden="1" customWidth="1"/>
    <col min="6" max="6" width="13.7109375" style="109" bestFit="1" customWidth="1"/>
    <col min="7" max="7" width="13" style="86" bestFit="1" customWidth="1"/>
    <col min="8" max="8" width="48.42578125" style="239" customWidth="1"/>
    <col min="9" max="9" width="40.42578125" style="43" customWidth="1"/>
    <col min="10" max="10" width="8.85546875" style="44"/>
    <col min="11" max="16384" width="8.85546875" style="4"/>
  </cols>
  <sheetData>
    <row r="1" spans="1:14" s="114" customFormat="1" ht="29.25" customHeight="1" thickBot="1" x14ac:dyDescent="0.35">
      <c r="A1" s="313" t="s">
        <v>429</v>
      </c>
      <c r="B1" s="313"/>
      <c r="C1" s="158"/>
      <c r="D1" s="143"/>
      <c r="F1" s="115"/>
      <c r="G1" s="112"/>
      <c r="H1" s="237"/>
      <c r="I1" s="111"/>
      <c r="J1" s="113">
        <f>SUM(J3:J20)</f>
        <v>10</v>
      </c>
    </row>
    <row r="2" spans="1:14" s="149" customFormat="1" ht="26.25" thickBot="1" x14ac:dyDescent="0.3">
      <c r="A2" s="160" t="s">
        <v>18</v>
      </c>
      <c r="B2" s="161" t="s">
        <v>19</v>
      </c>
      <c r="C2" s="150" t="s">
        <v>34</v>
      </c>
      <c r="D2" s="151" t="s">
        <v>21</v>
      </c>
      <c r="E2" s="151" t="s">
        <v>23</v>
      </c>
      <c r="F2" s="75" t="s">
        <v>20</v>
      </c>
      <c r="G2" s="75" t="s">
        <v>21</v>
      </c>
      <c r="H2" s="234" t="s">
        <v>472</v>
      </c>
      <c r="I2" s="75" t="s">
        <v>176</v>
      </c>
      <c r="J2" s="152"/>
    </row>
    <row r="3" spans="1:14" ht="15.95" customHeight="1" x14ac:dyDescent="0.2">
      <c r="A3" s="125" t="s">
        <v>226</v>
      </c>
      <c r="B3" s="59" t="s">
        <v>404</v>
      </c>
      <c r="C3" s="95" t="s">
        <v>25</v>
      </c>
      <c r="D3" s="46" t="s">
        <v>29</v>
      </c>
      <c r="F3" s="75" t="s">
        <v>25</v>
      </c>
      <c r="G3" s="146" t="s">
        <v>30</v>
      </c>
      <c r="H3" s="240"/>
      <c r="J3" s="44">
        <f>IF(G3="Nee",1,0)</f>
        <v>1</v>
      </c>
    </row>
    <row r="4" spans="1:14" ht="42" customHeight="1" x14ac:dyDescent="0.2">
      <c r="A4" s="125" t="s">
        <v>225</v>
      </c>
      <c r="B4" s="59" t="s">
        <v>405</v>
      </c>
      <c r="C4" s="95" t="s">
        <v>25</v>
      </c>
      <c r="D4" s="46" t="s">
        <v>29</v>
      </c>
      <c r="F4" s="75" t="s">
        <v>25</v>
      </c>
      <c r="G4" s="146" t="s">
        <v>30</v>
      </c>
      <c r="H4" s="240"/>
      <c r="J4" s="44">
        <f t="shared" ref="J4:J19" si="0">IF(G4="Nee",1,0)</f>
        <v>1</v>
      </c>
    </row>
    <row r="5" spans="1:14" ht="15.95" customHeight="1" x14ac:dyDescent="0.2">
      <c r="A5" s="125" t="s">
        <v>351</v>
      </c>
      <c r="B5" s="59" t="s">
        <v>406</v>
      </c>
      <c r="C5" s="95" t="s">
        <v>25</v>
      </c>
      <c r="D5" s="46" t="s">
        <v>29</v>
      </c>
      <c r="F5" s="75" t="s">
        <v>25</v>
      </c>
      <c r="G5" s="146" t="s">
        <v>30</v>
      </c>
      <c r="H5" s="240"/>
      <c r="J5" s="44">
        <f t="shared" si="0"/>
        <v>1</v>
      </c>
    </row>
    <row r="6" spans="1:14" ht="15.95" customHeight="1" x14ac:dyDescent="0.2">
      <c r="A6" s="125" t="s">
        <v>227</v>
      </c>
      <c r="B6" s="59" t="s">
        <v>407</v>
      </c>
      <c r="C6" s="95" t="s">
        <v>25</v>
      </c>
      <c r="D6" s="46" t="s">
        <v>29</v>
      </c>
      <c r="F6" s="75" t="s">
        <v>25</v>
      </c>
      <c r="G6" s="146" t="s">
        <v>30</v>
      </c>
      <c r="H6" s="240"/>
      <c r="J6" s="44">
        <f t="shared" si="0"/>
        <v>1</v>
      </c>
    </row>
    <row r="7" spans="1:14" ht="15.95" customHeight="1" x14ac:dyDescent="0.2">
      <c r="A7" s="125" t="s">
        <v>228</v>
      </c>
      <c r="B7" s="81" t="s">
        <v>408</v>
      </c>
      <c r="C7" s="95" t="s">
        <v>25</v>
      </c>
      <c r="D7" s="46" t="s">
        <v>29</v>
      </c>
      <c r="F7" s="75" t="s">
        <v>25</v>
      </c>
      <c r="G7" s="146" t="s">
        <v>30</v>
      </c>
      <c r="H7" s="240"/>
      <c r="J7" s="44">
        <f t="shared" si="0"/>
        <v>1</v>
      </c>
    </row>
    <row r="8" spans="1:14" s="157" customFormat="1" ht="29.25" customHeight="1" x14ac:dyDescent="0.2">
      <c r="A8" s="314" t="s">
        <v>229</v>
      </c>
      <c r="B8" s="83" t="s">
        <v>409</v>
      </c>
      <c r="C8" s="95" t="s">
        <v>25</v>
      </c>
      <c r="D8" s="46" t="s">
        <v>29</v>
      </c>
      <c r="E8" s="4"/>
      <c r="F8" s="317" t="s">
        <v>25</v>
      </c>
      <c r="G8" s="310" t="s">
        <v>30</v>
      </c>
      <c r="H8" s="240"/>
      <c r="I8" s="43"/>
      <c r="J8" s="309">
        <f t="shared" si="0"/>
        <v>1</v>
      </c>
      <c r="K8" s="4"/>
      <c r="L8" s="4"/>
      <c r="M8" s="4"/>
      <c r="N8" s="4"/>
    </row>
    <row r="9" spans="1:14" s="157" customFormat="1" ht="15.95" customHeight="1" x14ac:dyDescent="0.2">
      <c r="A9" s="315"/>
      <c r="B9" s="61" t="s">
        <v>167</v>
      </c>
      <c r="C9" s="95" t="s">
        <v>25</v>
      </c>
      <c r="D9" s="46" t="s">
        <v>29</v>
      </c>
      <c r="E9" s="4"/>
      <c r="F9" s="318"/>
      <c r="G9" s="311"/>
      <c r="H9" s="240"/>
      <c r="I9" s="43"/>
      <c r="J9" s="309"/>
      <c r="K9" s="4"/>
      <c r="L9" s="4"/>
      <c r="M9" s="4"/>
      <c r="N9" s="4"/>
    </row>
    <row r="10" spans="1:14" ht="15.95" customHeight="1" x14ac:dyDescent="0.2">
      <c r="A10" s="316"/>
      <c r="B10" s="61" t="s">
        <v>168</v>
      </c>
      <c r="C10" s="95" t="s">
        <v>25</v>
      </c>
      <c r="D10" s="46" t="s">
        <v>29</v>
      </c>
      <c r="F10" s="319"/>
      <c r="G10" s="312"/>
      <c r="H10" s="240"/>
      <c r="J10" s="309"/>
    </row>
    <row r="11" spans="1:14" ht="15.95" customHeight="1" x14ac:dyDescent="0.2">
      <c r="A11" s="314" t="s">
        <v>352</v>
      </c>
      <c r="B11" s="83" t="s">
        <v>410</v>
      </c>
      <c r="C11" s="95" t="s">
        <v>25</v>
      </c>
      <c r="D11" s="46" t="s">
        <v>29</v>
      </c>
      <c r="F11" s="317" t="s">
        <v>25</v>
      </c>
      <c r="G11" s="310" t="s">
        <v>30</v>
      </c>
      <c r="H11" s="240"/>
      <c r="J11" s="309">
        <f t="shared" si="0"/>
        <v>1</v>
      </c>
    </row>
    <row r="12" spans="1:14" ht="15.95" customHeight="1" x14ac:dyDescent="0.2">
      <c r="A12" s="315"/>
      <c r="B12" s="61" t="s">
        <v>411</v>
      </c>
      <c r="C12" s="95" t="s">
        <v>25</v>
      </c>
      <c r="D12" s="46" t="s">
        <v>29</v>
      </c>
      <c r="F12" s="318"/>
      <c r="G12" s="311"/>
      <c r="H12" s="240"/>
      <c r="J12" s="309"/>
    </row>
    <row r="13" spans="1:14" ht="15.95" customHeight="1" x14ac:dyDescent="0.2">
      <c r="A13" s="315"/>
      <c r="B13" s="61" t="s">
        <v>412</v>
      </c>
      <c r="F13" s="318"/>
      <c r="G13" s="311"/>
      <c r="H13" s="240"/>
      <c r="J13" s="309"/>
    </row>
    <row r="14" spans="1:14" ht="15.95" customHeight="1" x14ac:dyDescent="0.2">
      <c r="A14" s="315"/>
      <c r="B14" s="61" t="s">
        <v>413</v>
      </c>
      <c r="F14" s="318"/>
      <c r="G14" s="311"/>
      <c r="H14" s="240"/>
      <c r="J14" s="309"/>
    </row>
    <row r="15" spans="1:14" ht="15.95" customHeight="1" x14ac:dyDescent="0.2">
      <c r="A15" s="316"/>
      <c r="B15" s="62" t="s">
        <v>414</v>
      </c>
      <c r="C15" s="141"/>
      <c r="D15" s="142"/>
      <c r="F15" s="319"/>
      <c r="G15" s="312"/>
      <c r="H15" s="240"/>
      <c r="J15" s="309"/>
    </row>
    <row r="16" spans="1:14" ht="15.95" customHeight="1" x14ac:dyDescent="0.2">
      <c r="A16" s="125" t="s">
        <v>353</v>
      </c>
      <c r="B16" s="82" t="s">
        <v>415</v>
      </c>
      <c r="F16" s="75" t="s">
        <v>25</v>
      </c>
      <c r="G16" s="146" t="s">
        <v>30</v>
      </c>
      <c r="H16" s="240"/>
      <c r="J16" s="44">
        <f t="shared" si="0"/>
        <v>1</v>
      </c>
    </row>
    <row r="17" spans="1:10" ht="15.95" customHeight="1" x14ac:dyDescent="0.2">
      <c r="A17" s="125" t="s">
        <v>354</v>
      </c>
      <c r="B17" s="59" t="s">
        <v>416</v>
      </c>
      <c r="F17" s="75" t="s">
        <v>25</v>
      </c>
      <c r="G17" s="146" t="s">
        <v>30</v>
      </c>
      <c r="H17" s="240"/>
      <c r="J17" s="44">
        <f t="shared" si="0"/>
        <v>1</v>
      </c>
    </row>
    <row r="18" spans="1:10" ht="15.95" customHeight="1" x14ac:dyDescent="0.2">
      <c r="A18" s="125" t="s">
        <v>355</v>
      </c>
      <c r="B18" s="59" t="s">
        <v>417</v>
      </c>
      <c r="F18" s="75" t="s">
        <v>25</v>
      </c>
      <c r="G18" s="146" t="s">
        <v>30</v>
      </c>
      <c r="H18" s="240"/>
      <c r="J18" s="44">
        <f t="shared" si="0"/>
        <v>1</v>
      </c>
    </row>
    <row r="19" spans="1:10" x14ac:dyDescent="0.2">
      <c r="A19" s="153" t="s">
        <v>176</v>
      </c>
      <c r="F19" s="75"/>
      <c r="G19" s="89"/>
      <c r="H19" s="240"/>
      <c r="J19" s="44">
        <f t="shared" si="0"/>
        <v>0</v>
      </c>
    </row>
    <row r="20" spans="1:10" x14ac:dyDescent="0.2">
      <c r="F20" s="75"/>
      <c r="G20" s="89"/>
      <c r="H20" s="240"/>
      <c r="I20" s="46"/>
    </row>
    <row r="21" spans="1:10" x14ac:dyDescent="0.2">
      <c r="F21" s="75"/>
      <c r="G21" s="89"/>
      <c r="H21" s="240"/>
      <c r="I21" s="46"/>
    </row>
    <row r="22" spans="1:10" x14ac:dyDescent="0.2">
      <c r="F22" s="75"/>
      <c r="G22" s="89"/>
      <c r="H22" s="240"/>
      <c r="I22" s="46"/>
    </row>
  </sheetData>
  <sheetProtection algorithmName="SHA-512" hashValue="eQFInL1LGMOrYXLpF00entdcRrya54db/aoiPLSSp9/VT2KHE4KEjM5aJavAvVEvmzHTjsMSQ7z11xW0Wfnsyg==" saltValue="1FK6khX4VFbjgTDEXxuuRQ==" spinCount="100000" sheet="1" selectLockedCells="1"/>
  <autoFilter ref="A2:N2" xr:uid="{00000000-0001-0000-0600-000000000000}"/>
  <mergeCells count="9">
    <mergeCell ref="J8:J10"/>
    <mergeCell ref="J11:J15"/>
    <mergeCell ref="G8:G10"/>
    <mergeCell ref="G11:G15"/>
    <mergeCell ref="A1:B1"/>
    <mergeCell ref="A11:A15"/>
    <mergeCell ref="A8:A10"/>
    <mergeCell ref="F8:F10"/>
    <mergeCell ref="F11:F15"/>
  </mergeCells>
  <phoneticPr fontId="11" type="noConversion"/>
  <conditionalFormatting sqref="D3:D12">
    <cfRule type="containsText" dxfId="11" priority="4" operator="containsText" text="Nee">
      <formula>NOT(ISERROR(SEARCH("Nee",D3)))</formula>
    </cfRule>
  </conditionalFormatting>
  <conditionalFormatting sqref="G19:G22">
    <cfRule type="containsText" dxfId="10" priority="1" operator="containsText" text="Nee">
      <formula>NOT(ISERROR(SEARCH("Nee",G19)))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D3:D12 G3:G8 G11 G16:G22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27"/>
  <sheetViews>
    <sheetView zoomScale="110" zoomScaleNormal="110" workbookViewId="0">
      <selection activeCell="I4" sqref="I4"/>
    </sheetView>
  </sheetViews>
  <sheetFormatPr defaultColWidth="9.140625" defaultRowHeight="12.75" x14ac:dyDescent="0.25"/>
  <cols>
    <col min="1" max="1" width="13" style="183" customWidth="1"/>
    <col min="2" max="2" width="129.42578125" style="105" customWidth="1"/>
    <col min="3" max="3" width="10.42578125" style="105" hidden="1" customWidth="1"/>
    <col min="4" max="4" width="11.42578125" style="105" hidden="1" customWidth="1"/>
    <col min="5" max="5" width="31.42578125" style="105" hidden="1" customWidth="1"/>
    <col min="6" max="6" width="0" style="105" hidden="1" customWidth="1"/>
    <col min="7" max="7" width="13.7109375" style="174" bestFit="1" customWidth="1"/>
    <col min="8" max="8" width="13" style="103" bestFit="1" customWidth="1"/>
    <col min="9" max="9" width="21.42578125" style="243" customWidth="1"/>
    <col min="10" max="10" width="40.42578125" style="100" customWidth="1"/>
    <col min="11" max="11" width="9.140625" style="104"/>
    <col min="12" max="16384" width="9.140625" style="105"/>
  </cols>
  <sheetData>
    <row r="1" spans="1:11" s="168" customFormat="1" ht="29.25" customHeight="1" thickBot="1" x14ac:dyDescent="0.3">
      <c r="A1" s="320" t="s">
        <v>428</v>
      </c>
      <c r="B1" s="320"/>
      <c r="G1" s="175"/>
      <c r="H1" s="169"/>
      <c r="I1" s="241"/>
      <c r="J1" s="169"/>
      <c r="K1" s="170">
        <f>SUM(K3:K13)</f>
        <v>10</v>
      </c>
    </row>
    <row r="2" spans="1:11" s="166" customFormat="1" ht="25.5" x14ac:dyDescent="0.25">
      <c r="A2" s="182" t="s">
        <v>18</v>
      </c>
      <c r="B2" s="172" t="s">
        <v>19</v>
      </c>
      <c r="C2" s="172" t="s">
        <v>34</v>
      </c>
      <c r="D2" s="171" t="s">
        <v>21</v>
      </c>
      <c r="E2" s="171" t="s">
        <v>23</v>
      </c>
      <c r="G2" s="173" t="s">
        <v>20</v>
      </c>
      <c r="H2" s="174" t="s">
        <v>21</v>
      </c>
      <c r="I2" s="242" t="s">
        <v>472</v>
      </c>
      <c r="J2" s="174" t="s">
        <v>176</v>
      </c>
      <c r="K2" s="167"/>
    </row>
    <row r="3" spans="1:11" ht="15.95" customHeight="1" x14ac:dyDescent="0.25">
      <c r="A3" s="126" t="s">
        <v>226</v>
      </c>
      <c r="B3" s="59" t="s">
        <v>418</v>
      </c>
      <c r="C3" s="100" t="s">
        <v>25</v>
      </c>
      <c r="D3" s="100" t="s">
        <v>29</v>
      </c>
      <c r="E3" s="100"/>
      <c r="F3" s="100"/>
      <c r="G3" s="174" t="s">
        <v>25</v>
      </c>
      <c r="H3" s="177" t="s">
        <v>30</v>
      </c>
      <c r="K3" s="104">
        <f>IF(H3="Nee",1,0)</f>
        <v>1</v>
      </c>
    </row>
    <row r="4" spans="1:11" ht="29.25" customHeight="1" x14ac:dyDescent="0.25">
      <c r="A4" s="126" t="s">
        <v>225</v>
      </c>
      <c r="B4" s="59" t="s">
        <v>419</v>
      </c>
      <c r="C4" s="100" t="s">
        <v>25</v>
      </c>
      <c r="D4" s="100" t="s">
        <v>29</v>
      </c>
      <c r="E4" s="100"/>
      <c r="F4" s="100"/>
      <c r="G4" s="174" t="s">
        <v>25</v>
      </c>
      <c r="H4" s="177" t="s">
        <v>30</v>
      </c>
      <c r="K4" s="104">
        <f t="shared" ref="K4:K12" si="0">IF(H4="Nee",1,0)</f>
        <v>1</v>
      </c>
    </row>
    <row r="5" spans="1:11" ht="29.25" customHeight="1" x14ac:dyDescent="0.25">
      <c r="A5" s="126" t="s">
        <v>351</v>
      </c>
      <c r="B5" s="59" t="s">
        <v>420</v>
      </c>
      <c r="C5" s="100" t="s">
        <v>25</v>
      </c>
      <c r="D5" s="100" t="s">
        <v>29</v>
      </c>
      <c r="E5" s="100"/>
      <c r="F5" s="100"/>
      <c r="G5" s="174" t="s">
        <v>25</v>
      </c>
      <c r="H5" s="177" t="s">
        <v>30</v>
      </c>
      <c r="K5" s="104">
        <f t="shared" si="0"/>
        <v>1</v>
      </c>
    </row>
    <row r="6" spans="1:11" ht="29.25" customHeight="1" x14ac:dyDescent="0.25">
      <c r="A6" s="126" t="s">
        <v>227</v>
      </c>
      <c r="B6" s="59" t="s">
        <v>421</v>
      </c>
      <c r="C6" s="100" t="s">
        <v>25</v>
      </c>
      <c r="D6" s="100" t="s">
        <v>29</v>
      </c>
      <c r="E6" s="100"/>
      <c r="F6" s="100"/>
      <c r="G6" s="174" t="s">
        <v>25</v>
      </c>
      <c r="H6" s="177" t="s">
        <v>30</v>
      </c>
      <c r="K6" s="104">
        <f t="shared" si="0"/>
        <v>1</v>
      </c>
    </row>
    <row r="7" spans="1:11" ht="29.25" customHeight="1" x14ac:dyDescent="0.25">
      <c r="A7" s="126" t="s">
        <v>228</v>
      </c>
      <c r="B7" s="59" t="s">
        <v>422</v>
      </c>
      <c r="C7" s="100" t="s">
        <v>25</v>
      </c>
      <c r="D7" s="100" t="s">
        <v>29</v>
      </c>
      <c r="E7" s="100"/>
      <c r="F7" s="100"/>
      <c r="G7" s="174" t="s">
        <v>25</v>
      </c>
      <c r="H7" s="177" t="s">
        <v>30</v>
      </c>
      <c r="K7" s="104">
        <f t="shared" si="0"/>
        <v>1</v>
      </c>
    </row>
    <row r="8" spans="1:11" ht="15.95" customHeight="1" x14ac:dyDescent="0.25">
      <c r="A8" s="126" t="s">
        <v>229</v>
      </c>
      <c r="B8" s="59" t="s">
        <v>423</v>
      </c>
      <c r="C8" s="100" t="s">
        <v>25</v>
      </c>
      <c r="D8" s="100" t="s">
        <v>29</v>
      </c>
      <c r="E8" s="100"/>
      <c r="F8" s="100"/>
      <c r="G8" s="174" t="s">
        <v>25</v>
      </c>
      <c r="H8" s="177" t="s">
        <v>30</v>
      </c>
      <c r="K8" s="104">
        <f t="shared" si="0"/>
        <v>1</v>
      </c>
    </row>
    <row r="9" spans="1:11" ht="69.95" customHeight="1" x14ac:dyDescent="0.25">
      <c r="A9" s="126" t="s">
        <v>352</v>
      </c>
      <c r="B9" s="59" t="s">
        <v>424</v>
      </c>
      <c r="C9" s="100" t="s">
        <v>25</v>
      </c>
      <c r="D9" s="100" t="s">
        <v>29</v>
      </c>
      <c r="E9" s="100"/>
      <c r="F9" s="100"/>
      <c r="G9" s="174" t="s">
        <v>25</v>
      </c>
      <c r="H9" s="177" t="s">
        <v>30</v>
      </c>
      <c r="K9" s="104">
        <f t="shared" si="0"/>
        <v>1</v>
      </c>
    </row>
    <row r="10" spans="1:11" ht="15.95" customHeight="1" x14ac:dyDescent="0.25">
      <c r="A10" s="126" t="s">
        <v>353</v>
      </c>
      <c r="B10" s="59" t="s">
        <v>425</v>
      </c>
      <c r="C10" s="100" t="s">
        <v>25</v>
      </c>
      <c r="D10" s="100" t="s">
        <v>29</v>
      </c>
      <c r="E10" s="100"/>
      <c r="F10" s="100"/>
      <c r="G10" s="174" t="s">
        <v>25</v>
      </c>
      <c r="H10" s="177" t="s">
        <v>30</v>
      </c>
      <c r="K10" s="104">
        <f t="shared" si="0"/>
        <v>1</v>
      </c>
    </row>
    <row r="11" spans="1:11" ht="54.95" customHeight="1" x14ac:dyDescent="0.25">
      <c r="A11" s="126" t="s">
        <v>354</v>
      </c>
      <c r="B11" s="59" t="s">
        <v>426</v>
      </c>
      <c r="C11" s="100" t="s">
        <v>25</v>
      </c>
      <c r="D11" s="100" t="s">
        <v>29</v>
      </c>
      <c r="E11" s="100"/>
      <c r="F11" s="100"/>
      <c r="G11" s="174" t="s">
        <v>25</v>
      </c>
      <c r="H11" s="177" t="s">
        <v>30</v>
      </c>
      <c r="K11" s="104">
        <f t="shared" si="0"/>
        <v>1</v>
      </c>
    </row>
    <row r="12" spans="1:11" ht="29.25" customHeight="1" x14ac:dyDescent="0.25">
      <c r="A12" s="126" t="s">
        <v>355</v>
      </c>
      <c r="B12" s="59" t="s">
        <v>427</v>
      </c>
      <c r="C12" s="100" t="s">
        <v>32</v>
      </c>
      <c r="D12" s="100" t="s">
        <v>29</v>
      </c>
      <c r="E12" s="100"/>
      <c r="F12" s="100"/>
      <c r="G12" s="174" t="s">
        <v>25</v>
      </c>
      <c r="H12" s="177" t="s">
        <v>30</v>
      </c>
      <c r="K12" s="104">
        <f t="shared" si="0"/>
        <v>1</v>
      </c>
    </row>
    <row r="13" spans="1:11" x14ac:dyDescent="0.25">
      <c r="B13" s="164"/>
      <c r="C13" s="165" t="s">
        <v>25</v>
      </c>
      <c r="D13" s="165" t="s">
        <v>29</v>
      </c>
      <c r="G13" s="176"/>
    </row>
    <row r="15" spans="1:11" x14ac:dyDescent="0.25">
      <c r="F15" s="100"/>
    </row>
    <row r="16" spans="1:11" x14ac:dyDescent="0.25">
      <c r="F16" s="100"/>
    </row>
    <row r="17" spans="6:6" x14ac:dyDescent="0.25">
      <c r="F17" s="100"/>
    </row>
    <row r="18" spans="6:6" x14ac:dyDescent="0.25">
      <c r="F18" s="100"/>
    </row>
    <row r="19" spans="6:6" x14ac:dyDescent="0.25">
      <c r="F19" s="100"/>
    </row>
    <row r="20" spans="6:6" x14ac:dyDescent="0.25">
      <c r="F20" s="100"/>
    </row>
    <row r="21" spans="6:6" x14ac:dyDescent="0.25">
      <c r="F21" s="100"/>
    </row>
    <row r="22" spans="6:6" x14ac:dyDescent="0.25">
      <c r="F22" s="100"/>
    </row>
    <row r="23" spans="6:6" x14ac:dyDescent="0.25">
      <c r="F23" s="100"/>
    </row>
    <row r="24" spans="6:6" x14ac:dyDescent="0.25">
      <c r="F24" s="100"/>
    </row>
    <row r="25" spans="6:6" x14ac:dyDescent="0.25">
      <c r="F25" s="100"/>
    </row>
    <row r="26" spans="6:6" x14ac:dyDescent="0.25">
      <c r="F26" s="100"/>
    </row>
    <row r="27" spans="6:6" x14ac:dyDescent="0.25">
      <c r="F27" s="100"/>
    </row>
    <row r="28" spans="6:6" x14ac:dyDescent="0.25">
      <c r="F28" s="100"/>
    </row>
    <row r="29" spans="6:6" x14ac:dyDescent="0.25">
      <c r="F29" s="100"/>
    </row>
    <row r="30" spans="6:6" x14ac:dyDescent="0.25">
      <c r="F30" s="100"/>
    </row>
    <row r="31" spans="6:6" x14ac:dyDescent="0.25">
      <c r="F31" s="100"/>
    </row>
    <row r="32" spans="6:6" x14ac:dyDescent="0.25">
      <c r="F32" s="100"/>
    </row>
    <row r="33" spans="6:6" x14ac:dyDescent="0.25">
      <c r="F33" s="100"/>
    </row>
    <row r="34" spans="6:6" x14ac:dyDescent="0.25">
      <c r="F34" s="100"/>
    </row>
    <row r="35" spans="6:6" x14ac:dyDescent="0.25">
      <c r="F35" s="100"/>
    </row>
    <row r="36" spans="6:6" x14ac:dyDescent="0.25">
      <c r="F36" s="100"/>
    </row>
    <row r="37" spans="6:6" x14ac:dyDescent="0.25">
      <c r="F37" s="100"/>
    </row>
    <row r="38" spans="6:6" x14ac:dyDescent="0.25">
      <c r="F38" s="100"/>
    </row>
    <row r="39" spans="6:6" x14ac:dyDescent="0.25">
      <c r="F39" s="100"/>
    </row>
    <row r="40" spans="6:6" x14ac:dyDescent="0.25">
      <c r="F40" s="100"/>
    </row>
    <row r="41" spans="6:6" x14ac:dyDescent="0.25">
      <c r="F41" s="100"/>
    </row>
    <row r="42" spans="6:6" x14ac:dyDescent="0.25">
      <c r="F42" s="100"/>
    </row>
    <row r="43" spans="6:6" x14ac:dyDescent="0.25">
      <c r="F43" s="100"/>
    </row>
    <row r="44" spans="6:6" x14ac:dyDescent="0.25">
      <c r="F44" s="100"/>
    </row>
    <row r="45" spans="6:6" x14ac:dyDescent="0.25">
      <c r="F45" s="100"/>
    </row>
    <row r="46" spans="6:6" x14ac:dyDescent="0.25">
      <c r="F46" s="100"/>
    </row>
    <row r="47" spans="6:6" x14ac:dyDescent="0.25">
      <c r="F47" s="100"/>
    </row>
    <row r="48" spans="6:6" x14ac:dyDescent="0.25">
      <c r="F48" s="100"/>
    </row>
    <row r="49" spans="6:6" x14ac:dyDescent="0.25">
      <c r="F49" s="100"/>
    </row>
    <row r="50" spans="6:6" x14ac:dyDescent="0.25">
      <c r="F50" s="100"/>
    </row>
    <row r="51" spans="6:6" x14ac:dyDescent="0.25">
      <c r="F51" s="100"/>
    </row>
    <row r="52" spans="6:6" x14ac:dyDescent="0.25">
      <c r="F52" s="100"/>
    </row>
    <row r="53" spans="6:6" x14ac:dyDescent="0.25">
      <c r="F53" s="100"/>
    </row>
    <row r="54" spans="6:6" x14ac:dyDescent="0.25">
      <c r="F54" s="100"/>
    </row>
    <row r="55" spans="6:6" x14ac:dyDescent="0.25">
      <c r="F55" s="100"/>
    </row>
    <row r="56" spans="6:6" x14ac:dyDescent="0.25">
      <c r="F56" s="100"/>
    </row>
    <row r="57" spans="6:6" x14ac:dyDescent="0.25">
      <c r="F57" s="100"/>
    </row>
    <row r="58" spans="6:6" x14ac:dyDescent="0.25">
      <c r="F58" s="100"/>
    </row>
    <row r="59" spans="6:6" x14ac:dyDescent="0.25">
      <c r="F59" s="100"/>
    </row>
    <row r="60" spans="6:6" x14ac:dyDescent="0.25">
      <c r="F60" s="100"/>
    </row>
    <row r="61" spans="6:6" x14ac:dyDescent="0.25">
      <c r="F61" s="100"/>
    </row>
    <row r="62" spans="6:6" x14ac:dyDescent="0.25">
      <c r="F62" s="100"/>
    </row>
    <row r="63" spans="6:6" x14ac:dyDescent="0.25">
      <c r="F63" s="100"/>
    </row>
    <row r="64" spans="6:6" x14ac:dyDescent="0.25">
      <c r="F64" s="100"/>
    </row>
    <row r="65" spans="6:10" x14ac:dyDescent="0.25">
      <c r="F65" s="100"/>
    </row>
    <row r="66" spans="6:10" x14ac:dyDescent="0.25">
      <c r="F66" s="100"/>
    </row>
    <row r="67" spans="6:10" x14ac:dyDescent="0.25">
      <c r="F67" s="100"/>
    </row>
    <row r="68" spans="6:10" x14ac:dyDescent="0.25">
      <c r="F68" s="100"/>
    </row>
    <row r="69" spans="6:10" x14ac:dyDescent="0.25">
      <c r="F69" s="100"/>
    </row>
    <row r="70" spans="6:10" x14ac:dyDescent="0.25">
      <c r="F70" s="100"/>
    </row>
    <row r="71" spans="6:10" x14ac:dyDescent="0.25">
      <c r="F71" s="100"/>
    </row>
    <row r="72" spans="6:10" x14ac:dyDescent="0.25">
      <c r="F72" s="100"/>
    </row>
    <row r="73" spans="6:10" x14ac:dyDescent="0.25">
      <c r="F73" s="100"/>
    </row>
    <row r="74" spans="6:10" x14ac:dyDescent="0.25">
      <c r="F74" s="100"/>
    </row>
    <row r="75" spans="6:10" x14ac:dyDescent="0.25">
      <c r="F75" s="100"/>
    </row>
    <row r="76" spans="6:10" x14ac:dyDescent="0.25">
      <c r="F76" s="100"/>
    </row>
    <row r="77" spans="6:10" x14ac:dyDescent="0.25">
      <c r="F77" s="100"/>
    </row>
    <row r="78" spans="6:10" x14ac:dyDescent="0.25">
      <c r="F78" s="100"/>
    </row>
    <row r="79" spans="6:10" x14ac:dyDescent="0.25">
      <c r="F79" s="100"/>
      <c r="G79" s="176"/>
      <c r="H79" s="178"/>
      <c r="I79" s="244"/>
      <c r="J79" s="105"/>
    </row>
    <row r="80" spans="6:10" x14ac:dyDescent="0.25">
      <c r="F80" s="100"/>
      <c r="J80" s="105"/>
    </row>
    <row r="81" spans="6:10" x14ac:dyDescent="0.25">
      <c r="F81" s="100"/>
      <c r="J81" s="105"/>
    </row>
    <row r="82" spans="6:10" x14ac:dyDescent="0.25">
      <c r="F82" s="100"/>
      <c r="J82" s="105"/>
    </row>
    <row r="83" spans="6:10" x14ac:dyDescent="0.25">
      <c r="F83" s="100"/>
      <c r="J83" s="105"/>
    </row>
    <row r="84" spans="6:10" x14ac:dyDescent="0.25">
      <c r="F84" s="100"/>
      <c r="J84" s="105"/>
    </row>
    <row r="85" spans="6:10" x14ac:dyDescent="0.25">
      <c r="F85" s="100"/>
      <c r="J85" s="105"/>
    </row>
    <row r="86" spans="6:10" x14ac:dyDescent="0.25">
      <c r="F86" s="100"/>
      <c r="J86" s="105"/>
    </row>
    <row r="87" spans="6:10" x14ac:dyDescent="0.25">
      <c r="F87" s="100"/>
      <c r="J87" s="105"/>
    </row>
    <row r="88" spans="6:10" x14ac:dyDescent="0.25">
      <c r="F88" s="100"/>
      <c r="J88" s="105"/>
    </row>
    <row r="89" spans="6:10" x14ac:dyDescent="0.25">
      <c r="F89" s="100"/>
      <c r="J89" s="105"/>
    </row>
    <row r="90" spans="6:10" x14ac:dyDescent="0.25">
      <c r="F90" s="100"/>
      <c r="J90" s="105"/>
    </row>
    <row r="91" spans="6:10" x14ac:dyDescent="0.25">
      <c r="F91" s="100"/>
      <c r="J91" s="105"/>
    </row>
    <row r="92" spans="6:10" x14ac:dyDescent="0.25">
      <c r="F92" s="100"/>
      <c r="J92" s="105"/>
    </row>
    <row r="93" spans="6:10" x14ac:dyDescent="0.25">
      <c r="F93" s="100"/>
      <c r="J93" s="105"/>
    </row>
    <row r="94" spans="6:10" x14ac:dyDescent="0.25">
      <c r="F94" s="100"/>
      <c r="J94" s="105"/>
    </row>
    <row r="95" spans="6:10" x14ac:dyDescent="0.25">
      <c r="F95" s="100"/>
      <c r="J95" s="105"/>
    </row>
    <row r="96" spans="6:10" x14ac:dyDescent="0.25">
      <c r="F96" s="100"/>
      <c r="J96" s="105"/>
    </row>
    <row r="97" spans="6:10" x14ac:dyDescent="0.25">
      <c r="F97" s="100"/>
      <c r="J97" s="105"/>
    </row>
    <row r="98" spans="6:10" x14ac:dyDescent="0.25">
      <c r="F98" s="100"/>
      <c r="J98" s="105"/>
    </row>
    <row r="99" spans="6:10" x14ac:dyDescent="0.25">
      <c r="F99" s="100"/>
      <c r="J99" s="105"/>
    </row>
    <row r="100" spans="6:10" x14ac:dyDescent="0.25">
      <c r="F100" s="100"/>
      <c r="J100" s="105"/>
    </row>
    <row r="101" spans="6:10" x14ac:dyDescent="0.25">
      <c r="F101" s="100"/>
      <c r="J101" s="105"/>
    </row>
    <row r="102" spans="6:10" x14ac:dyDescent="0.25">
      <c r="F102" s="100"/>
      <c r="J102" s="105"/>
    </row>
    <row r="103" spans="6:10" x14ac:dyDescent="0.25">
      <c r="F103" s="100"/>
      <c r="J103" s="105"/>
    </row>
    <row r="104" spans="6:10" x14ac:dyDescent="0.25">
      <c r="F104" s="100"/>
      <c r="J104" s="105"/>
    </row>
    <row r="105" spans="6:10" x14ac:dyDescent="0.25">
      <c r="F105" s="100"/>
      <c r="J105" s="105"/>
    </row>
    <row r="106" spans="6:10" x14ac:dyDescent="0.25">
      <c r="F106" s="100"/>
      <c r="J106" s="105"/>
    </row>
    <row r="107" spans="6:10" x14ac:dyDescent="0.25">
      <c r="F107" s="100"/>
      <c r="J107" s="105"/>
    </row>
    <row r="108" spans="6:10" x14ac:dyDescent="0.25">
      <c r="F108" s="100"/>
      <c r="J108" s="105"/>
    </row>
    <row r="109" spans="6:10" x14ac:dyDescent="0.25">
      <c r="F109" s="100"/>
      <c r="J109" s="105"/>
    </row>
    <row r="110" spans="6:10" x14ac:dyDescent="0.25">
      <c r="F110" s="100"/>
      <c r="J110" s="105"/>
    </row>
    <row r="111" spans="6:10" x14ac:dyDescent="0.25">
      <c r="F111" s="100"/>
      <c r="J111" s="105"/>
    </row>
    <row r="112" spans="6:10" x14ac:dyDescent="0.25">
      <c r="F112" s="100"/>
      <c r="J112" s="105"/>
    </row>
    <row r="113" spans="6:10" x14ac:dyDescent="0.25">
      <c r="F113" s="100"/>
      <c r="J113" s="105"/>
    </row>
    <row r="114" spans="6:10" x14ac:dyDescent="0.25">
      <c r="F114" s="100"/>
      <c r="J114" s="105"/>
    </row>
    <row r="115" spans="6:10" x14ac:dyDescent="0.25">
      <c r="F115" s="100"/>
      <c r="J115" s="105"/>
    </row>
    <row r="116" spans="6:10" x14ac:dyDescent="0.25">
      <c r="F116" s="100"/>
      <c r="J116" s="105"/>
    </row>
    <row r="117" spans="6:10" x14ac:dyDescent="0.25">
      <c r="F117" s="100"/>
      <c r="J117" s="105"/>
    </row>
    <row r="118" spans="6:10" x14ac:dyDescent="0.25">
      <c r="F118" s="100"/>
      <c r="J118" s="105"/>
    </row>
    <row r="119" spans="6:10" x14ac:dyDescent="0.25">
      <c r="F119" s="100"/>
      <c r="J119" s="105"/>
    </row>
    <row r="120" spans="6:10" x14ac:dyDescent="0.25">
      <c r="F120" s="100"/>
      <c r="J120" s="105"/>
    </row>
    <row r="121" spans="6:10" x14ac:dyDescent="0.25">
      <c r="F121" s="100"/>
      <c r="J121" s="105"/>
    </row>
    <row r="122" spans="6:10" x14ac:dyDescent="0.25">
      <c r="F122" s="100"/>
      <c r="J122" s="105"/>
    </row>
    <row r="123" spans="6:10" x14ac:dyDescent="0.25">
      <c r="F123" s="100"/>
      <c r="J123" s="105"/>
    </row>
    <row r="124" spans="6:10" x14ac:dyDescent="0.25">
      <c r="F124" s="100"/>
      <c r="J124" s="105"/>
    </row>
    <row r="125" spans="6:10" x14ac:dyDescent="0.25">
      <c r="F125" s="100"/>
      <c r="J125" s="105"/>
    </row>
    <row r="126" spans="6:10" x14ac:dyDescent="0.25">
      <c r="F126" s="100"/>
      <c r="J126" s="105"/>
    </row>
    <row r="127" spans="6:10" x14ac:dyDescent="0.25">
      <c r="F127" s="100"/>
      <c r="J127" s="105"/>
    </row>
  </sheetData>
  <sheetProtection algorithmName="SHA-512" hashValue="JCeiXCVoF3RfJ8bh/W4RAN/OOvqhbEfa74Q/T7YRvlha/pZwO6conA5LSqcmwjCADpKpfhzMG9LJsK/mdRnuTA==" saltValue="nW+wn4TYHR/3y0/s4c5E7A==" spinCount="100000" sheet="1" selectLockedCells="1"/>
  <autoFilter ref="A2:K2" xr:uid="{00000000-0001-0000-0700-000000000000}"/>
  <mergeCells count="1">
    <mergeCell ref="A1:B1"/>
  </mergeCells>
  <phoneticPr fontId="11" type="noConversion"/>
  <conditionalFormatting sqref="D3:D13 H13:H14">
    <cfRule type="containsText" dxfId="9" priority="4" operator="containsText" text="Nee">
      <formula>NOT(ISERROR(SEARCH("Nee",D3)))</formula>
    </cfRule>
  </conditionalFormatting>
  <conditionalFormatting sqref="G15:G17">
    <cfRule type="containsText" dxfId="8" priority="1" operator="containsText" text="Nee">
      <formula>NOT(ISERROR(SEARCH("Nee",G15)))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 G15:G17 H3:H14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5"/>
  <sheetViews>
    <sheetView zoomScale="110" zoomScaleNormal="110" workbookViewId="0">
      <selection activeCell="G10" sqref="G10"/>
    </sheetView>
  </sheetViews>
  <sheetFormatPr defaultColWidth="8.85546875" defaultRowHeight="12.75" x14ac:dyDescent="0.25"/>
  <cols>
    <col min="1" max="1" width="7.7109375" style="105" customWidth="1"/>
    <col min="2" max="2" width="7.7109375" style="183" customWidth="1"/>
    <col min="3" max="3" width="117.28515625" style="105" customWidth="1"/>
    <col min="4" max="4" width="13.7109375" style="181" bestFit="1" customWidth="1"/>
    <col min="5" max="5" width="13" style="166" bestFit="1" customWidth="1"/>
    <col min="6" max="6" width="20.5703125" style="166" bestFit="1" customWidth="1"/>
    <col min="7" max="7" width="70.42578125" style="245" customWidth="1"/>
    <col min="8" max="8" width="8.85546875" style="104" customWidth="1"/>
    <col min="9" max="16384" width="8.85546875" style="105"/>
  </cols>
  <sheetData>
    <row r="1" spans="1:8" ht="29.25" customHeight="1" thickBot="1" x14ac:dyDescent="0.3">
      <c r="A1" s="322" t="s">
        <v>431</v>
      </c>
      <c r="B1" s="322"/>
      <c r="C1" s="322"/>
      <c r="H1" s="104">
        <f>SUM(H3:H32)</f>
        <v>26</v>
      </c>
    </row>
    <row r="2" spans="1:8" s="166" customFormat="1" ht="26.25" thickBot="1" x14ac:dyDescent="0.3">
      <c r="A2" s="179"/>
      <c r="B2" s="187" t="s">
        <v>18</v>
      </c>
      <c r="C2" s="182" t="s">
        <v>19</v>
      </c>
      <c r="D2" s="186" t="s">
        <v>20</v>
      </c>
      <c r="E2" s="185" t="s">
        <v>21</v>
      </c>
      <c r="F2" s="185" t="s">
        <v>22</v>
      </c>
      <c r="G2" s="238" t="s">
        <v>323</v>
      </c>
      <c r="H2" s="167"/>
    </row>
    <row r="3" spans="1:8" ht="15.95" customHeight="1" x14ac:dyDescent="0.25">
      <c r="A3" s="98"/>
      <c r="B3" s="126" t="s">
        <v>226</v>
      </c>
      <c r="C3" s="59" t="s">
        <v>432</v>
      </c>
      <c r="D3" s="174" t="s">
        <v>25</v>
      </c>
      <c r="E3" s="177" t="s">
        <v>30</v>
      </c>
      <c r="F3" s="103"/>
      <c r="H3" s="104">
        <f>IF(E3="Nee",1,0)</f>
        <v>1</v>
      </c>
    </row>
    <row r="4" spans="1:8" ht="15.95" customHeight="1" x14ac:dyDescent="0.25">
      <c r="A4" s="98"/>
      <c r="B4" s="126" t="s">
        <v>225</v>
      </c>
      <c r="C4" s="59" t="s">
        <v>433</v>
      </c>
      <c r="D4" s="174" t="s">
        <v>25</v>
      </c>
      <c r="E4" s="177" t="s">
        <v>30</v>
      </c>
      <c r="F4" s="103"/>
      <c r="H4" s="104">
        <f t="shared" ref="H4:H32" si="0">IF(E4="Nee",1,0)</f>
        <v>1</v>
      </c>
    </row>
    <row r="5" spans="1:8" ht="29.25" customHeight="1" x14ac:dyDescent="0.25">
      <c r="A5" s="98"/>
      <c r="B5" s="126" t="s">
        <v>351</v>
      </c>
      <c r="C5" s="59" t="s">
        <v>434</v>
      </c>
      <c r="D5" s="174" t="s">
        <v>25</v>
      </c>
      <c r="E5" s="177" t="s">
        <v>30</v>
      </c>
      <c r="F5" s="103"/>
      <c r="H5" s="104">
        <f t="shared" si="0"/>
        <v>1</v>
      </c>
    </row>
    <row r="6" spans="1:8" ht="15.95" customHeight="1" x14ac:dyDescent="0.25">
      <c r="A6" s="98"/>
      <c r="B6" s="126" t="s">
        <v>227</v>
      </c>
      <c r="C6" s="59" t="s">
        <v>435</v>
      </c>
      <c r="D6" s="174" t="s">
        <v>25</v>
      </c>
      <c r="E6" s="177" t="s">
        <v>30</v>
      </c>
      <c r="F6" s="103"/>
      <c r="H6" s="104">
        <f t="shared" si="0"/>
        <v>1</v>
      </c>
    </row>
    <row r="7" spans="1:8" ht="42" customHeight="1" x14ac:dyDescent="0.25">
      <c r="A7" s="98"/>
      <c r="B7" s="126" t="s">
        <v>228</v>
      </c>
      <c r="C7" s="59" t="s">
        <v>436</v>
      </c>
      <c r="D7" s="174" t="s">
        <v>25</v>
      </c>
      <c r="E7" s="177" t="s">
        <v>30</v>
      </c>
      <c r="F7" s="103"/>
      <c r="H7" s="104">
        <f t="shared" si="0"/>
        <v>1</v>
      </c>
    </row>
    <row r="8" spans="1:8" ht="15.95" customHeight="1" x14ac:dyDescent="0.25">
      <c r="A8" s="98"/>
      <c r="B8" s="126" t="s">
        <v>229</v>
      </c>
      <c r="C8" s="59" t="s">
        <v>437</v>
      </c>
      <c r="D8" s="174" t="s">
        <v>25</v>
      </c>
      <c r="E8" s="177" t="s">
        <v>30</v>
      </c>
      <c r="F8" s="103"/>
      <c r="H8" s="104">
        <f t="shared" si="0"/>
        <v>1</v>
      </c>
    </row>
    <row r="9" spans="1:8" ht="42" customHeight="1" x14ac:dyDescent="0.25">
      <c r="A9" s="98"/>
      <c r="B9" s="126" t="s">
        <v>352</v>
      </c>
      <c r="C9" s="59" t="s">
        <v>438</v>
      </c>
      <c r="D9" s="174" t="s">
        <v>25</v>
      </c>
      <c r="E9" s="177" t="s">
        <v>30</v>
      </c>
      <c r="F9" s="103"/>
      <c r="H9" s="104">
        <f t="shared" si="0"/>
        <v>1</v>
      </c>
    </row>
    <row r="10" spans="1:8" ht="15.95" customHeight="1" x14ac:dyDescent="0.25">
      <c r="A10" s="98"/>
      <c r="B10" s="126" t="s">
        <v>353</v>
      </c>
      <c r="C10" s="59" t="s">
        <v>439</v>
      </c>
      <c r="D10" s="174" t="s">
        <v>25</v>
      </c>
      <c r="E10" s="177" t="s">
        <v>30</v>
      </c>
      <c r="F10" s="103"/>
      <c r="H10" s="104">
        <f t="shared" si="0"/>
        <v>1</v>
      </c>
    </row>
    <row r="11" spans="1:8" ht="42" customHeight="1" x14ac:dyDescent="0.25">
      <c r="A11" s="98"/>
      <c r="B11" s="126" t="s">
        <v>354</v>
      </c>
      <c r="C11" s="59" t="s">
        <v>440</v>
      </c>
      <c r="D11" s="174" t="s">
        <v>25</v>
      </c>
      <c r="E11" s="177" t="s">
        <v>30</v>
      </c>
      <c r="F11" s="103"/>
      <c r="H11" s="104">
        <f t="shared" si="0"/>
        <v>1</v>
      </c>
    </row>
    <row r="12" spans="1:8" ht="42" customHeight="1" x14ac:dyDescent="0.25">
      <c r="A12" s="98"/>
      <c r="B12" s="126" t="s">
        <v>355</v>
      </c>
      <c r="C12" s="59" t="s">
        <v>441</v>
      </c>
      <c r="D12" s="174" t="s">
        <v>25</v>
      </c>
      <c r="E12" s="177" t="s">
        <v>30</v>
      </c>
      <c r="F12" s="103"/>
      <c r="H12" s="104">
        <f t="shared" si="0"/>
        <v>1</v>
      </c>
    </row>
    <row r="13" spans="1:8" ht="29.25" customHeight="1" x14ac:dyDescent="0.25">
      <c r="A13" s="98"/>
      <c r="B13" s="126" t="s">
        <v>356</v>
      </c>
      <c r="C13" s="59" t="s">
        <v>442</v>
      </c>
      <c r="D13" s="174" t="s">
        <v>25</v>
      </c>
      <c r="E13" s="177" t="s">
        <v>30</v>
      </c>
      <c r="F13" s="103"/>
      <c r="H13" s="104">
        <f t="shared" si="0"/>
        <v>1</v>
      </c>
    </row>
    <row r="14" spans="1:8" x14ac:dyDescent="0.25">
      <c r="A14" s="98"/>
      <c r="B14" s="126" t="s">
        <v>357</v>
      </c>
      <c r="C14" s="59" t="s">
        <v>443</v>
      </c>
      <c r="D14" s="174" t="s">
        <v>25</v>
      </c>
      <c r="E14" s="177" t="s">
        <v>30</v>
      </c>
      <c r="F14" s="103"/>
      <c r="H14" s="104">
        <f t="shared" si="0"/>
        <v>1</v>
      </c>
    </row>
    <row r="15" spans="1:8" ht="29.25" customHeight="1" x14ac:dyDescent="0.25">
      <c r="A15" s="98"/>
      <c r="B15" s="126" t="s">
        <v>358</v>
      </c>
      <c r="C15" s="59" t="s">
        <v>444</v>
      </c>
      <c r="D15" s="174" t="s">
        <v>25</v>
      </c>
      <c r="E15" s="177" t="s">
        <v>30</v>
      </c>
      <c r="F15" s="103"/>
      <c r="H15" s="104">
        <f t="shared" si="0"/>
        <v>1</v>
      </c>
    </row>
    <row r="16" spans="1:8" ht="69.95" customHeight="1" x14ac:dyDescent="0.25">
      <c r="A16" s="98"/>
      <c r="B16" s="126" t="s">
        <v>230</v>
      </c>
      <c r="C16" s="59" t="s">
        <v>445</v>
      </c>
      <c r="D16" s="174" t="s">
        <v>25</v>
      </c>
      <c r="E16" s="177" t="s">
        <v>30</v>
      </c>
      <c r="F16" s="103"/>
      <c r="H16" s="104">
        <f t="shared" si="0"/>
        <v>1</v>
      </c>
    </row>
    <row r="17" spans="1:8" ht="15.95" customHeight="1" x14ac:dyDescent="0.25">
      <c r="A17" s="98"/>
      <c r="B17" s="126" t="s">
        <v>231</v>
      </c>
      <c r="C17" s="59" t="s">
        <v>467</v>
      </c>
      <c r="D17" s="174" t="s">
        <v>25</v>
      </c>
      <c r="E17" s="177" t="s">
        <v>30</v>
      </c>
      <c r="F17" s="103"/>
      <c r="H17" s="104">
        <f t="shared" si="0"/>
        <v>1</v>
      </c>
    </row>
    <row r="18" spans="1:8" ht="15.95" customHeight="1" x14ac:dyDescent="0.25">
      <c r="A18" s="98"/>
      <c r="B18" s="126" t="s">
        <v>361</v>
      </c>
      <c r="C18" s="59" t="s">
        <v>372</v>
      </c>
      <c r="D18" s="174" t="s">
        <v>27</v>
      </c>
      <c r="E18" s="88" t="s">
        <v>30</v>
      </c>
      <c r="F18" s="103">
        <f>IF(E18="Ja",2,0)</f>
        <v>0</v>
      </c>
      <c r="G18" s="184"/>
      <c r="H18" s="104" t="s">
        <v>176</v>
      </c>
    </row>
    <row r="19" spans="1:8" ht="15.95" customHeight="1" x14ac:dyDescent="0.25">
      <c r="A19" s="98"/>
      <c r="B19" s="126" t="s">
        <v>233</v>
      </c>
      <c r="C19" s="59" t="s">
        <v>446</v>
      </c>
      <c r="D19" s="174" t="s">
        <v>25</v>
      </c>
      <c r="E19" s="177" t="s">
        <v>30</v>
      </c>
      <c r="F19" s="103"/>
      <c r="H19" s="104">
        <f t="shared" si="0"/>
        <v>1</v>
      </c>
    </row>
    <row r="20" spans="1:8" ht="42" customHeight="1" x14ac:dyDescent="0.25">
      <c r="A20" s="98"/>
      <c r="B20" s="126" t="s">
        <v>234</v>
      </c>
      <c r="C20" s="59" t="s">
        <v>373</v>
      </c>
      <c r="D20" s="174" t="s">
        <v>25</v>
      </c>
      <c r="E20" s="177" t="s">
        <v>30</v>
      </c>
      <c r="F20" s="103"/>
      <c r="H20" s="104">
        <f t="shared" si="0"/>
        <v>1</v>
      </c>
    </row>
    <row r="21" spans="1:8" ht="29.25" customHeight="1" x14ac:dyDescent="0.25">
      <c r="A21" s="98"/>
      <c r="B21" s="126" t="s">
        <v>235</v>
      </c>
      <c r="C21" s="59" t="s">
        <v>374</v>
      </c>
      <c r="D21" s="174" t="s">
        <v>25</v>
      </c>
      <c r="E21" s="177" t="s">
        <v>30</v>
      </c>
      <c r="F21" s="103"/>
      <c r="H21" s="104">
        <f t="shared" si="0"/>
        <v>1</v>
      </c>
    </row>
    <row r="22" spans="1:8" ht="29.25" customHeight="1" x14ac:dyDescent="0.25">
      <c r="A22" s="98"/>
      <c r="B22" s="126" t="s">
        <v>236</v>
      </c>
      <c r="C22" s="59" t="s">
        <v>375</v>
      </c>
      <c r="D22" s="174" t="s">
        <v>25</v>
      </c>
      <c r="E22" s="177" t="s">
        <v>30</v>
      </c>
      <c r="F22" s="103"/>
      <c r="H22" s="104">
        <f t="shared" si="0"/>
        <v>1</v>
      </c>
    </row>
    <row r="23" spans="1:8" ht="29.25" customHeight="1" x14ac:dyDescent="0.25">
      <c r="A23" s="98"/>
      <c r="B23" s="126" t="s">
        <v>237</v>
      </c>
      <c r="C23" s="59" t="s">
        <v>376</v>
      </c>
      <c r="D23" s="174" t="s">
        <v>25</v>
      </c>
      <c r="E23" s="177" t="s">
        <v>30</v>
      </c>
      <c r="F23" s="103"/>
      <c r="H23" s="104">
        <f t="shared" si="0"/>
        <v>1</v>
      </c>
    </row>
    <row r="24" spans="1:8" ht="29.25" customHeight="1" x14ac:dyDescent="0.25">
      <c r="A24" s="98"/>
      <c r="B24" s="126" t="s">
        <v>238</v>
      </c>
      <c r="C24" s="59" t="s">
        <v>377</v>
      </c>
      <c r="D24" s="174" t="s">
        <v>25</v>
      </c>
      <c r="E24" s="177" t="s">
        <v>30</v>
      </c>
      <c r="F24" s="103"/>
      <c r="H24" s="104">
        <f t="shared" si="0"/>
        <v>1</v>
      </c>
    </row>
    <row r="25" spans="1:8" ht="42" customHeight="1" x14ac:dyDescent="0.25">
      <c r="A25" s="98"/>
      <c r="B25" s="126" t="s">
        <v>239</v>
      </c>
      <c r="C25" s="81" t="s">
        <v>447</v>
      </c>
      <c r="D25" s="174" t="s">
        <v>25</v>
      </c>
      <c r="E25" s="177" t="s">
        <v>30</v>
      </c>
      <c r="F25" s="103"/>
      <c r="H25" s="104">
        <f t="shared" si="0"/>
        <v>1</v>
      </c>
    </row>
    <row r="26" spans="1:8" ht="29.25" customHeight="1" x14ac:dyDescent="0.25">
      <c r="A26" s="326"/>
      <c r="B26" s="323" t="s">
        <v>240</v>
      </c>
      <c r="C26" s="83" t="s">
        <v>448</v>
      </c>
      <c r="D26" s="329" t="s">
        <v>25</v>
      </c>
      <c r="E26" s="332" t="s">
        <v>30</v>
      </c>
      <c r="F26" s="103"/>
      <c r="H26" s="321">
        <f t="shared" si="0"/>
        <v>1</v>
      </c>
    </row>
    <row r="27" spans="1:8" ht="15.95" customHeight="1" x14ac:dyDescent="0.25">
      <c r="A27" s="327"/>
      <c r="B27" s="324"/>
      <c r="C27" s="61" t="s">
        <v>169</v>
      </c>
      <c r="D27" s="330"/>
      <c r="E27" s="333"/>
      <c r="F27" s="103"/>
      <c r="H27" s="321"/>
    </row>
    <row r="28" spans="1:8" ht="15.95" customHeight="1" x14ac:dyDescent="0.25">
      <c r="A28" s="327"/>
      <c r="B28" s="324"/>
      <c r="C28" s="61" t="s">
        <v>170</v>
      </c>
      <c r="D28" s="330"/>
      <c r="E28" s="333"/>
      <c r="F28" s="103"/>
      <c r="H28" s="321"/>
    </row>
    <row r="29" spans="1:8" ht="15.95" customHeight="1" x14ac:dyDescent="0.25">
      <c r="A29" s="328"/>
      <c r="B29" s="325"/>
      <c r="C29" s="84" t="s">
        <v>171</v>
      </c>
      <c r="D29" s="331"/>
      <c r="E29" s="334"/>
      <c r="F29" s="103"/>
      <c r="H29" s="321"/>
    </row>
    <row r="30" spans="1:8" ht="15.95" customHeight="1" x14ac:dyDescent="0.25">
      <c r="A30" s="98"/>
      <c r="B30" s="126" t="s">
        <v>241</v>
      </c>
      <c r="C30" s="82" t="s">
        <v>449</v>
      </c>
      <c r="D30" s="174" t="s">
        <v>25</v>
      </c>
      <c r="E30" s="177" t="s">
        <v>30</v>
      </c>
      <c r="F30" s="103"/>
      <c r="H30" s="104">
        <f t="shared" si="0"/>
        <v>1</v>
      </c>
    </row>
    <row r="31" spans="1:8" ht="29.25" customHeight="1" x14ac:dyDescent="0.25">
      <c r="A31" s="98"/>
      <c r="B31" s="126" t="s">
        <v>242</v>
      </c>
      <c r="C31" s="59" t="s">
        <v>450</v>
      </c>
      <c r="D31" s="174" t="s">
        <v>25</v>
      </c>
      <c r="E31" s="177" t="s">
        <v>30</v>
      </c>
      <c r="F31" s="103"/>
      <c r="H31" s="104">
        <f t="shared" si="0"/>
        <v>1</v>
      </c>
    </row>
    <row r="32" spans="1:8" ht="15.95" customHeight="1" x14ac:dyDescent="0.25">
      <c r="A32" s="100"/>
      <c r="B32" s="126" t="s">
        <v>243</v>
      </c>
      <c r="C32" s="59" t="s">
        <v>451</v>
      </c>
      <c r="D32" s="174" t="s">
        <v>25</v>
      </c>
      <c r="E32" s="177" t="s">
        <v>30</v>
      </c>
      <c r="F32" s="103"/>
      <c r="H32" s="104">
        <f t="shared" si="0"/>
        <v>1</v>
      </c>
    </row>
    <row r="33" spans="3:6" ht="15" customHeight="1" x14ac:dyDescent="0.25">
      <c r="C33" s="164"/>
      <c r="E33" s="181"/>
      <c r="F33" s="188">
        <f>SUM(F3:F30)</f>
        <v>0</v>
      </c>
    </row>
    <row r="34" spans="3:6" x14ac:dyDescent="0.25">
      <c r="C34" s="164"/>
    </row>
    <row r="35" spans="3:6" x14ac:dyDescent="0.25">
      <c r="C35" s="164"/>
    </row>
  </sheetData>
  <sheetProtection algorithmName="SHA-512" hashValue="m+tBzdIjpcqhMG2+KmqcsR7EcBB4OA9R1AjR/jcWBmzsi7Aj+nK9TJAjCPm9mhBL7wqZ0JQRb07fQqQC7D3QDw==" saltValue="JWOblOK3PqDiWbbZtThlwA==" spinCount="100000" sheet="1" selectLockedCells="1"/>
  <autoFilter ref="A2:F29" xr:uid="{00000000-0009-0000-0000-000009000000}"/>
  <mergeCells count="6">
    <mergeCell ref="H26:H29"/>
    <mergeCell ref="A1:C1"/>
    <mergeCell ref="B26:B29"/>
    <mergeCell ref="A26:A29"/>
    <mergeCell ref="D26:D29"/>
    <mergeCell ref="E26:E29"/>
  </mergeCells>
  <phoneticPr fontId="11" type="noConversion"/>
  <conditionalFormatting sqref="E18">
    <cfRule type="containsText" dxfId="7" priority="1" operator="containsText" text="Nee">
      <formula>NOT(ISERROR(SEARCH("Nee",E18)))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E30:E32 E3:E26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4"/>
  <sheetViews>
    <sheetView topLeftCell="B1" zoomScale="110" zoomScaleNormal="110" workbookViewId="0">
      <selection activeCell="L7" sqref="L7"/>
    </sheetView>
  </sheetViews>
  <sheetFormatPr defaultColWidth="8.85546875" defaultRowHeight="12.75" x14ac:dyDescent="0.25"/>
  <cols>
    <col min="1" max="1" width="6.42578125" style="181" customWidth="1"/>
    <col min="2" max="2" width="130" style="105" customWidth="1"/>
    <col min="3" max="4" width="0" style="105" hidden="1" customWidth="1"/>
    <col min="5" max="5" width="65.140625" style="105" hidden="1" customWidth="1"/>
    <col min="6" max="8" width="0" style="105" hidden="1" customWidth="1"/>
    <col min="9" max="9" width="13.7109375" style="174" bestFit="1" customWidth="1"/>
    <col min="10" max="10" width="13" style="103" bestFit="1" customWidth="1"/>
    <col min="11" max="11" width="20.5703125" style="103" bestFit="1" customWidth="1"/>
    <col min="12" max="12" width="40.42578125" style="243" customWidth="1"/>
    <col min="13" max="13" width="8.85546875" style="104"/>
    <col min="14" max="16384" width="8.85546875" style="105"/>
  </cols>
  <sheetData>
    <row r="1" spans="1:13" ht="29.25" customHeight="1" thickBot="1" x14ac:dyDescent="0.3">
      <c r="A1" s="320" t="s">
        <v>452</v>
      </c>
      <c r="B1" s="320"/>
      <c r="M1" s="104">
        <f>SUM(M3:M14)</f>
        <v>9</v>
      </c>
    </row>
    <row r="2" spans="1:13" s="166" customFormat="1" ht="26.25" thickBot="1" x14ac:dyDescent="0.3">
      <c r="A2" s="171" t="s">
        <v>18</v>
      </c>
      <c r="B2" s="172" t="s">
        <v>19</v>
      </c>
      <c r="C2" s="186" t="s">
        <v>34</v>
      </c>
      <c r="D2" s="185" t="s">
        <v>21</v>
      </c>
      <c r="E2" s="185" t="s">
        <v>23</v>
      </c>
      <c r="I2" s="174" t="s">
        <v>20</v>
      </c>
      <c r="J2" s="174" t="s">
        <v>21</v>
      </c>
      <c r="K2" s="174" t="s">
        <v>22</v>
      </c>
      <c r="L2" s="234" t="s">
        <v>323</v>
      </c>
      <c r="M2" s="167"/>
    </row>
    <row r="3" spans="1:13" ht="69.95" customHeight="1" x14ac:dyDescent="0.25">
      <c r="A3" s="180" t="s">
        <v>226</v>
      </c>
      <c r="B3" s="59" t="s">
        <v>453</v>
      </c>
      <c r="C3" s="189" t="s">
        <v>25</v>
      </c>
      <c r="D3" s="100" t="s">
        <v>29</v>
      </c>
      <c r="I3" s="174" t="s">
        <v>25</v>
      </c>
      <c r="J3" s="177" t="s">
        <v>30</v>
      </c>
      <c r="M3" s="104">
        <f>IF(J3="Nee",1,0)</f>
        <v>1</v>
      </c>
    </row>
    <row r="4" spans="1:13" ht="54.95" customHeight="1" x14ac:dyDescent="0.25">
      <c r="A4" s="180" t="s">
        <v>225</v>
      </c>
      <c r="B4" s="59" t="s">
        <v>454</v>
      </c>
      <c r="C4" s="189" t="s">
        <v>25</v>
      </c>
      <c r="D4" s="100" t="s">
        <v>29</v>
      </c>
      <c r="I4" s="174" t="s">
        <v>25</v>
      </c>
      <c r="J4" s="177" t="s">
        <v>30</v>
      </c>
      <c r="M4" s="104">
        <f t="shared" ref="M4:M12" si="0">IF(J4="Nee",1,0)</f>
        <v>1</v>
      </c>
    </row>
    <row r="5" spans="1:13" ht="42" customHeight="1" x14ac:dyDescent="0.25">
      <c r="A5" s="180" t="s">
        <v>351</v>
      </c>
      <c r="B5" s="59" t="s">
        <v>455</v>
      </c>
      <c r="C5" s="189" t="s">
        <v>25</v>
      </c>
      <c r="D5" s="100" t="s">
        <v>29</v>
      </c>
      <c r="I5" s="174" t="s">
        <v>25</v>
      </c>
      <c r="J5" s="177" t="s">
        <v>30</v>
      </c>
      <c r="M5" s="104">
        <f t="shared" si="0"/>
        <v>1</v>
      </c>
    </row>
    <row r="6" spans="1:13" ht="29.25" customHeight="1" x14ac:dyDescent="0.25">
      <c r="A6" s="180" t="s">
        <v>227</v>
      </c>
      <c r="B6" s="59" t="s">
        <v>463</v>
      </c>
      <c r="C6" s="189" t="s">
        <v>25</v>
      </c>
      <c r="D6" s="100" t="s">
        <v>29</v>
      </c>
      <c r="I6" s="174" t="s">
        <v>25</v>
      </c>
      <c r="J6" s="177" t="s">
        <v>30</v>
      </c>
      <c r="M6" s="104">
        <f t="shared" si="0"/>
        <v>1</v>
      </c>
    </row>
    <row r="7" spans="1:13" ht="29.25" customHeight="1" x14ac:dyDescent="0.25">
      <c r="A7" s="180" t="s">
        <v>228</v>
      </c>
      <c r="B7" s="59" t="s">
        <v>456</v>
      </c>
      <c r="C7" s="189" t="s">
        <v>25</v>
      </c>
      <c r="D7" s="100" t="s">
        <v>29</v>
      </c>
      <c r="E7" s="101" t="s">
        <v>26</v>
      </c>
      <c r="I7" s="174" t="s">
        <v>25</v>
      </c>
      <c r="J7" s="177" t="s">
        <v>30</v>
      </c>
      <c r="M7" s="104">
        <f t="shared" si="0"/>
        <v>1</v>
      </c>
    </row>
    <row r="8" spans="1:13" ht="15.95" customHeight="1" x14ac:dyDescent="0.25">
      <c r="A8" s="180" t="s">
        <v>229</v>
      </c>
      <c r="B8" s="59" t="s">
        <v>457</v>
      </c>
      <c r="C8" s="189" t="s">
        <v>25</v>
      </c>
      <c r="D8" s="100" t="s">
        <v>29</v>
      </c>
      <c r="I8" s="174" t="s">
        <v>25</v>
      </c>
      <c r="J8" s="177" t="s">
        <v>30</v>
      </c>
      <c r="M8" s="104">
        <f t="shared" si="0"/>
        <v>1</v>
      </c>
    </row>
    <row r="9" spans="1:13" ht="54.95" customHeight="1" x14ac:dyDescent="0.25">
      <c r="A9" s="180" t="s">
        <v>462</v>
      </c>
      <c r="B9" s="59" t="s">
        <v>458</v>
      </c>
      <c r="C9" s="189" t="s">
        <v>25</v>
      </c>
      <c r="D9" s="100" t="s">
        <v>29</v>
      </c>
      <c r="I9" s="174" t="s">
        <v>27</v>
      </c>
      <c r="J9" s="88" t="s">
        <v>30</v>
      </c>
      <c r="K9" s="103">
        <f>IF(J9="Ja",2,0)</f>
        <v>0</v>
      </c>
      <c r="L9" s="184"/>
    </row>
    <row r="10" spans="1:13" ht="15.95" customHeight="1" x14ac:dyDescent="0.25">
      <c r="A10" s="180" t="s">
        <v>353</v>
      </c>
      <c r="B10" s="59" t="s">
        <v>459</v>
      </c>
      <c r="I10" s="174" t="s">
        <v>25</v>
      </c>
      <c r="J10" s="177" t="s">
        <v>30</v>
      </c>
      <c r="M10" s="104">
        <f t="shared" si="0"/>
        <v>1</v>
      </c>
    </row>
    <row r="11" spans="1:13" ht="15.95" customHeight="1" x14ac:dyDescent="0.25">
      <c r="A11" s="180" t="s">
        <v>354</v>
      </c>
      <c r="B11" s="59" t="s">
        <v>460</v>
      </c>
      <c r="I11" s="174" t="s">
        <v>25</v>
      </c>
      <c r="J11" s="177" t="s">
        <v>30</v>
      </c>
      <c r="M11" s="104">
        <f t="shared" si="0"/>
        <v>1</v>
      </c>
    </row>
    <row r="12" spans="1:13" ht="15.95" customHeight="1" x14ac:dyDescent="0.25">
      <c r="A12" s="180" t="s">
        <v>355</v>
      </c>
      <c r="B12" s="59" t="s">
        <v>461</v>
      </c>
      <c r="I12" s="174" t="s">
        <v>25</v>
      </c>
      <c r="J12" s="177" t="s">
        <v>30</v>
      </c>
      <c r="M12" s="104">
        <f t="shared" si="0"/>
        <v>1</v>
      </c>
    </row>
    <row r="13" spans="1:13" x14ac:dyDescent="0.25">
      <c r="M13" s="104" t="s">
        <v>176</v>
      </c>
    </row>
    <row r="14" spans="1:13" x14ac:dyDescent="0.25">
      <c r="K14" s="190">
        <f>SUM(K3:K12)</f>
        <v>0</v>
      </c>
    </row>
  </sheetData>
  <sheetProtection algorithmName="SHA-512" hashValue="asVIu38thBweVUAyDIuyTSuHERgxm/r+SlkNfLfs9WO3LgVaVl/HA+++LExoGzmBvGRl4RLfEOYwBa7dhfi+lg==" saltValue="pf4cooahWWz2oSX7OHqazQ==" spinCount="100000" sheet="1" selectLockedCells="1"/>
  <autoFilter ref="A2:M2" xr:uid="{00000000-0001-0000-0E00-000000000000}"/>
  <mergeCells count="1">
    <mergeCell ref="A1:B1"/>
  </mergeCells>
  <phoneticPr fontId="11" type="noConversion"/>
  <conditionalFormatting sqref="D3:D9">
    <cfRule type="containsText" dxfId="6" priority="5" operator="containsText" text="Nee">
      <formula>NOT(ISERROR(SEARCH("Nee",D3)))</formula>
    </cfRule>
  </conditionalFormatting>
  <conditionalFormatting sqref="J9">
    <cfRule type="containsText" dxfId="5" priority="1" operator="containsText" text="Nee">
      <formula>NOT(ISERROR(SEARCH("Nee",J9)))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D3:D9 J3:J12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8D14654E1410409663B4C12B732678" ma:contentTypeVersion="2" ma:contentTypeDescription="Een nieuw document maken." ma:contentTypeScope="" ma:versionID="2a969f6470f398a046a2de01d167ec1e">
  <xsd:schema xmlns:xsd="http://www.w3.org/2001/XMLSchema" xmlns:xs="http://www.w3.org/2001/XMLSchema" xmlns:p="http://schemas.microsoft.com/office/2006/metadata/properties" xmlns:ns2="697dd808-2838-4858-b8fa-83c7f99bdca7" targetNamespace="http://schemas.microsoft.com/office/2006/metadata/properties" ma:root="true" ma:fieldsID="8e7d6bf9ee9701508a1f61b29e942701" ns2:_="">
    <xsd:import namespace="697dd808-2838-4858-b8fa-83c7f99bdc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d808-2838-4858-b8fa-83c7f99b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23F1B8-5824-452B-A856-BEA86CCB52A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F95BD7B-557C-4407-A525-9A8760A65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d808-2838-4858-b8fa-83c7f99bd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FEDA68-BB89-4133-BAA5-FE51BE92C2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Toelichting</vt:lpstr>
      <vt:lpstr>Instructie</vt:lpstr>
      <vt:lpstr>1. Algemeen</vt:lpstr>
      <vt:lpstr>2. Functionaliteitseisen</vt:lpstr>
      <vt:lpstr>3. Architectuur en koppelingen</vt:lpstr>
      <vt:lpstr>4. Techniek SAAS-applicatie</vt:lpstr>
      <vt:lpstr>5. Veiligheid en privacy</vt:lpstr>
      <vt:lpstr>6. Beheer en gebruik</vt:lpstr>
      <vt:lpstr>7. Implementatie</vt:lpstr>
      <vt:lpstr>8. Doorontwikkeling</vt:lpstr>
      <vt:lpstr>9. Gegevensmanagement</vt:lpstr>
      <vt:lpstr>10. Demonstratie thema's</vt:lpstr>
      <vt:lpstr>12. USE CASES</vt:lpstr>
      <vt:lpstr>Instructie!_Toc143173153</vt:lpstr>
      <vt:lpstr>Instructie!_Toc143173154</vt:lpstr>
      <vt:lpstr>'2. Functionaliteitseisen'!_Toc143173157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cp:lastPrinted>2023-06-29T07:47:06Z</cp:lastPrinted>
  <dcterms:created xsi:type="dcterms:W3CDTF">2020-07-10T16:51:38Z</dcterms:created>
  <dcterms:modified xsi:type="dcterms:W3CDTF">2023-11-29T10:21:43Z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0x010100498D14654E1410409663B4C12B732678</vt:lpwstr>
  </property>
</Properties>
</file>