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filterPrivacy="1" codeName="ThisWorkbook" autoCompressPictures="0"/>
  <xr:revisionPtr revIDLastSave="224" documentId="13_ncr:1_{140AFA72-0512-2048-89C0-0E2332E8984A}" xr6:coauthVersionLast="47" xr6:coauthVersionMax="47" xr10:uidLastSave="{B42AB899-73F3-BB4E-8993-F54679606BE9}"/>
  <bookViews>
    <workbookView xWindow="0" yWindow="0" windowWidth="51200" windowHeight="21600" activeTab="5" xr2:uid="{00000000-000D-0000-FFFF-FFFF00000000}"/>
  </bookViews>
  <sheets>
    <sheet name="Beoordelen open vragen" sheetId="6" r:id="rId1"/>
    <sheet name="Beoordelaar 1" sheetId="7" r:id="rId2"/>
    <sheet name="Beoordelaar 2" sheetId="15" r:id="rId3"/>
    <sheet name="Beoordelaar 3" sheetId="16" r:id="rId4"/>
    <sheet name="Beoordelaar 4" sheetId="17" r:id="rId5"/>
    <sheet name="Consensus" sheetId="9" r:id="rId6"/>
    <sheet name="Eindscores" sheetId="18" r:id="rId7"/>
  </sheets>
  <definedNames>
    <definedName name="SCORE">'Beoordelen open vragen'!$A$12:$A$17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6" i="9" l="1"/>
  <c r="G26" i="9"/>
  <c r="D26" i="9"/>
  <c r="J20" i="9"/>
  <c r="G20" i="9"/>
  <c r="D20" i="9"/>
  <c r="J14" i="9"/>
  <c r="G14" i="9"/>
  <c r="D14" i="9"/>
  <c r="J8" i="9"/>
  <c r="G8" i="9"/>
  <c r="D8" i="9"/>
  <c r="I1" i="17"/>
  <c r="F1" i="17"/>
  <c r="C1" i="17"/>
  <c r="I1" i="16"/>
  <c r="F1" i="16"/>
  <c r="C1" i="16"/>
  <c r="I1" i="15"/>
  <c r="F1" i="15"/>
  <c r="C1" i="15"/>
  <c r="A10" i="17"/>
  <c r="A9" i="17"/>
  <c r="A8" i="17"/>
  <c r="A7" i="17"/>
  <c r="A6" i="17"/>
  <c r="A5" i="17"/>
  <c r="A4" i="17"/>
  <c r="A3" i="17"/>
  <c r="A10" i="16"/>
  <c r="A9" i="16"/>
  <c r="A8" i="16"/>
  <c r="A7" i="16"/>
  <c r="A6" i="16"/>
  <c r="A5" i="16"/>
  <c r="A4" i="16"/>
  <c r="A3" i="16"/>
  <c r="A10" i="15"/>
  <c r="A9" i="15"/>
  <c r="A8" i="15"/>
  <c r="A7" i="15"/>
  <c r="A6" i="15"/>
  <c r="A5" i="15"/>
  <c r="A4" i="15"/>
  <c r="A3" i="15"/>
  <c r="J24" i="9"/>
  <c r="J18" i="9"/>
  <c r="J12" i="9"/>
  <c r="J6" i="9"/>
  <c r="G24" i="9"/>
  <c r="G18" i="9"/>
  <c r="G12" i="9"/>
  <c r="G6" i="9"/>
  <c r="D24" i="9"/>
  <c r="D18" i="9"/>
  <c r="D12" i="9"/>
  <c r="D6" i="9"/>
  <c r="B24" i="9"/>
  <c r="B23" i="9"/>
  <c r="B22" i="9"/>
  <c r="B21" i="9"/>
  <c r="B18" i="9"/>
  <c r="B17" i="9"/>
  <c r="B16" i="9"/>
  <c r="B15" i="9"/>
  <c r="B12" i="9"/>
  <c r="B11" i="9"/>
  <c r="B10" i="9"/>
  <c r="B9" i="9"/>
  <c r="A21" i="9"/>
  <c r="A15" i="9"/>
  <c r="A9" i="9"/>
  <c r="A3" i="9"/>
  <c r="A6" i="7"/>
  <c r="A9" i="7"/>
  <c r="A10" i="7"/>
  <c r="A8" i="7"/>
  <c r="A7" i="7"/>
  <c r="A5" i="7"/>
  <c r="A4" i="7"/>
  <c r="A3" i="7"/>
  <c r="G2" i="18"/>
  <c r="E2" i="18"/>
  <c r="C2" i="18"/>
  <c r="D2" i="9"/>
  <c r="J2" i="9"/>
  <c r="G2" i="9"/>
  <c r="G3" i="9"/>
  <c r="G4" i="9"/>
  <c r="G5" i="9"/>
  <c r="G9" i="9"/>
  <c r="G10" i="9"/>
  <c r="G11" i="9"/>
  <c r="G15" i="9"/>
  <c r="G16" i="9"/>
  <c r="G17" i="9"/>
  <c r="G21" i="9"/>
  <c r="G22" i="9"/>
  <c r="G23" i="9"/>
  <c r="J23" i="9"/>
  <c r="J17" i="9"/>
  <c r="J11" i="9"/>
  <c r="J5" i="9"/>
  <c r="D23" i="9"/>
  <c r="D17" i="9"/>
  <c r="D11" i="9"/>
  <c r="D5" i="9"/>
  <c r="J10" i="9"/>
  <c r="D10" i="9"/>
  <c r="J4" i="9"/>
  <c r="D4" i="9"/>
  <c r="D21" i="9"/>
  <c r="D15" i="9"/>
  <c r="J9" i="9"/>
  <c r="D9" i="9"/>
  <c r="J3" i="9"/>
  <c r="D3" i="9"/>
  <c r="J22" i="9"/>
  <c r="J16" i="9"/>
  <c r="D22" i="9"/>
  <c r="D16" i="9"/>
  <c r="J15" i="9"/>
  <c r="J21" i="9"/>
  <c r="D28" i="9" l="1"/>
  <c r="C3" i="18" s="1"/>
  <c r="C7" i="18" s="1"/>
  <c r="J28" i="9"/>
  <c r="G3" i="18" s="1"/>
  <c r="G7" i="18" s="1"/>
  <c r="G28" i="9"/>
  <c r="E3" i="18" s="1"/>
  <c r="E7" i="18" s="1"/>
</calcChain>
</file>

<file path=xl/sharedStrings.xml><?xml version="1.0" encoding="utf-8"?>
<sst xmlns="http://schemas.openxmlformats.org/spreadsheetml/2006/main" count="178" uniqueCount="39">
  <si>
    <t>Wijze van beoordeling van de open vragen:</t>
  </si>
  <si>
    <t>Beoordelaar 1: &lt;&lt;&gt;&gt;</t>
  </si>
  <si>
    <t>Beoordelaar 2: &lt;&lt;&gt;&gt;</t>
  </si>
  <si>
    <t>Beoordelaar 3: &lt;&lt;&gt;&gt;</t>
  </si>
  <si>
    <t>&lt;MOTIVATIE&gt;</t>
  </si>
  <si>
    <t>Consensus</t>
  </si>
  <si>
    <t>SCORE</t>
  </si>
  <si>
    <t>Onvoldoende</t>
  </si>
  <si>
    <t>Matig</t>
  </si>
  <si>
    <t>Voldoende</t>
  </si>
  <si>
    <t>Goed</t>
  </si>
  <si>
    <t>Uitmuntend</t>
  </si>
  <si>
    <t>Beoordelaar 1</t>
  </si>
  <si>
    <t>Beoordelaar 2</t>
  </si>
  <si>
    <t>Beoordelaar 3</t>
  </si>
  <si>
    <t>Totaal behaalde waarde open vragen:</t>
  </si>
  <si>
    <t>Score:</t>
  </si>
  <si>
    <t>Beoordeling open vragen</t>
  </si>
  <si>
    <t>Beoordelaar 4: &lt;&lt;&gt;&gt;</t>
  </si>
  <si>
    <t>Beoordelaar 4</t>
  </si>
  <si>
    <t>MOTIVATIE CONSENSUS</t>
  </si>
  <si>
    <t>Totaalwaardes</t>
  </si>
  <si>
    <t>Open vraag</t>
  </si>
  <si>
    <t>Totaalwaarde criterium kwaliteit</t>
  </si>
  <si>
    <t>Onderdeel</t>
  </si>
  <si>
    <t>Totaal behaalde waarde criterium prijs:</t>
  </si>
  <si>
    <t>FICTIEVE EINDWAARDE (prijs -/- kwaliteit):</t>
  </si>
  <si>
    <t>6.1 Open vragen + toelichting</t>
  </si>
  <si>
    <t>Open vragen</t>
  </si>
  <si>
    <t>&lt;&lt;motivatie CONSENSUS&gt;&gt;</t>
  </si>
  <si>
    <t>Inschrijver 1</t>
  </si>
  <si>
    <t>Inschrijver 2</t>
  </si>
  <si>
    <t>Inschrijver 3</t>
  </si>
  <si>
    <t>6.1.1 PLAN VAN AANPAK</t>
  </si>
  <si>
    <t xml:space="preserve">Zie bijlage 6. </t>
  </si>
  <si>
    <t>6.1.2 GOED WERKGEVERSCHAP EN  OPDRACHTGEVER-SCHAP</t>
  </si>
  <si>
    <t>6.1.3 AANPAK WERVING EN SELECTIE EN DATABASE</t>
  </si>
  <si>
    <t>6.1.4 PARTNERPARTIJEN</t>
  </si>
  <si>
    <t>Om de kwaliteit en toegevoegde waarde van de Inschrijver(s) te kunnen beoordelen dient Inschrijver haar kwaliteit aan te tonen en meerwaarde uit te werken conform het onderstaande. Inschrijver dient per perceel de kwaliteitsaspecten in, deze zullen los van elkaar worden beoordeeld.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</si>
</sst>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19"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Calibri"/>
      <family val="2"/>
      <scheme val="minor"/>
    </font>
    <font>
      <b/>
      <sz val="8"/>
      <name val="Verdana"/>
      <family val="2"/>
    </font>
    <font>
      <b/>
      <sz val="11"/>
      <color indexed="8"/>
      <name val="Verdana"/>
      <family val="2"/>
    </font>
    <font>
      <b/>
      <sz val="11"/>
      <color theme="0"/>
      <name val="Verdana"/>
      <family val="2"/>
    </font>
    <font>
      <sz val="10"/>
      <color rgb="FF000000"/>
      <name val="Verdana"/>
      <family val="2"/>
    </font>
    <font>
      <b/>
      <sz val="10"/>
      <name val="Verdana"/>
      <family val="2"/>
    </font>
    <font>
      <b/>
      <sz val="18"/>
      <color theme="1"/>
      <name val="Verdana"/>
      <family val="2"/>
    </font>
    <font>
      <sz val="12"/>
      <color rgb="FF454545"/>
      <name val="Helvetica Neue"/>
      <family val="2"/>
    </font>
    <font>
      <i/>
      <sz val="10"/>
      <color theme="1"/>
      <name val="Verdana"/>
      <family val="2"/>
    </font>
    <font>
      <b/>
      <sz val="9"/>
      <color theme="0"/>
      <name val="Verdana"/>
      <family val="2"/>
    </font>
    <font>
      <b/>
      <sz val="10"/>
      <color theme="6" tint="-0.249977111117893"/>
      <name val="Verdana"/>
      <family val="2"/>
    </font>
    <font>
      <b/>
      <sz val="8"/>
      <color theme="0"/>
      <name val="Verdana"/>
      <family val="2"/>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6"/>
        <bgColor indexed="64"/>
      </patternFill>
    </fill>
    <fill>
      <patternFill patternType="solid">
        <fgColor theme="6" tint="-0.49998474074526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86">
    <xf numFmtId="0" fontId="0" fillId="0" borderId="0" xfId="0"/>
    <xf numFmtId="0" fontId="2" fillId="0" borderId="0" xfId="0" applyFont="1"/>
    <xf numFmtId="0" fontId="0" fillId="0" borderId="0" xfId="0" applyAlignment="1">
      <alignment wrapText="1"/>
    </xf>
    <xf numFmtId="0" fontId="7" fillId="0" borderId="0" xfId="0" applyFont="1"/>
    <xf numFmtId="0" fontId="4" fillId="2" borderId="8" xfId="0" applyFont="1" applyFill="1" applyBorder="1" applyAlignment="1">
      <alignment horizontal="left" vertical="center" indent="1"/>
    </xf>
    <xf numFmtId="0" fontId="0" fillId="0" borderId="0" xfId="0" applyAlignment="1">
      <alignment horizontal="left"/>
    </xf>
    <xf numFmtId="0" fontId="14" fillId="0" borderId="0" xfId="0" applyFont="1"/>
    <xf numFmtId="0" fontId="3" fillId="2" borderId="8" xfId="0" applyFont="1" applyFill="1" applyBorder="1" applyAlignment="1">
      <alignment horizontal="left" vertical="center" indent="1"/>
    </xf>
    <xf numFmtId="0" fontId="2" fillId="2" borderId="8" xfId="0" applyFont="1" applyFill="1" applyBorder="1" applyAlignment="1">
      <alignment horizontal="left" vertical="center" wrapText="1" indent="1"/>
    </xf>
    <xf numFmtId="0" fontId="3" fillId="4" borderId="1" xfId="0" applyFont="1" applyFill="1" applyBorder="1" applyAlignment="1">
      <alignment vertical="center" wrapText="1"/>
    </xf>
    <xf numFmtId="0" fontId="4" fillId="3" borderId="1" xfId="0" applyFont="1" applyFill="1" applyBorder="1" applyAlignment="1" applyProtection="1">
      <alignment horizontal="left" vertical="center" indent="1"/>
      <protection locked="0"/>
    </xf>
    <xf numFmtId="0" fontId="1" fillId="0" borderId="0" xfId="0" applyFont="1"/>
    <xf numFmtId="0" fontId="1" fillId="6" borderId="1" xfId="0" applyFont="1" applyFill="1" applyBorder="1" applyAlignment="1">
      <alignment horizontal="left" vertical="center" indent="1"/>
    </xf>
    <xf numFmtId="0" fontId="2" fillId="3" borderId="2" xfId="0" applyFont="1" applyFill="1" applyBorder="1"/>
    <xf numFmtId="0" fontId="2" fillId="2" borderId="8" xfId="0" applyFont="1" applyFill="1" applyBorder="1"/>
    <xf numFmtId="0" fontId="2" fillId="3" borderId="4" xfId="0" applyFont="1" applyFill="1" applyBorder="1"/>
    <xf numFmtId="0" fontId="2" fillId="3" borderId="3" xfId="0" applyFont="1" applyFill="1" applyBorder="1"/>
    <xf numFmtId="0" fontId="2" fillId="2" borderId="0" xfId="0" applyFont="1" applyFill="1"/>
    <xf numFmtId="165" fontId="2" fillId="0" borderId="0" xfId="0" applyNumberFormat="1" applyFont="1" applyAlignment="1">
      <alignment horizontal="center"/>
    </xf>
    <xf numFmtId="0" fontId="1" fillId="0" borderId="7" xfId="0" applyFont="1" applyBorder="1" applyAlignment="1">
      <alignment vertical="center"/>
    </xf>
    <xf numFmtId="0" fontId="1" fillId="0" borderId="0" xfId="0" applyFont="1" applyAlignment="1">
      <alignment vertical="center"/>
    </xf>
    <xf numFmtId="164" fontId="2" fillId="2" borderId="8" xfId="0" applyNumberFormat="1" applyFont="1" applyFill="1" applyBorder="1" applyAlignment="1">
      <alignment horizontal="center" vertical="center" wrapText="1"/>
    </xf>
    <xf numFmtId="0" fontId="16" fillId="3" borderId="9" xfId="0" applyFont="1" applyFill="1" applyBorder="1" applyAlignment="1">
      <alignment horizontal="center" vertical="center"/>
    </xf>
    <xf numFmtId="0" fontId="2" fillId="6" borderId="1" xfId="0"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164" fontId="2" fillId="0" borderId="8" xfId="0" applyNumberFormat="1" applyFont="1" applyBorder="1" applyAlignment="1">
      <alignment horizontal="center" vertical="center" wrapText="1"/>
    </xf>
    <xf numFmtId="164" fontId="2" fillId="7" borderId="2" xfId="0" applyNumberFormat="1" applyFont="1" applyFill="1" applyBorder="1" applyAlignment="1">
      <alignment horizontal="center" vertical="center" wrapText="1"/>
    </xf>
    <xf numFmtId="0" fontId="8" fillId="8" borderId="2" xfId="0" applyFont="1" applyFill="1" applyBorder="1" applyAlignment="1" applyProtection="1">
      <alignment horizontal="center" vertical="center" wrapText="1"/>
      <protection locked="0"/>
    </xf>
    <xf numFmtId="0" fontId="8"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10" fillId="0" borderId="0" xfId="0" applyFont="1" applyAlignment="1">
      <alignment horizontal="right" vertical="center" wrapText="1"/>
    </xf>
    <xf numFmtId="0" fontId="8" fillId="0" borderId="0" xfId="0" applyFont="1" applyAlignment="1">
      <alignment horizontal="center" vertical="center" wrapText="1"/>
    </xf>
    <xf numFmtId="0" fontId="1" fillId="6" borderId="2" xfId="0" applyFont="1" applyFill="1" applyBorder="1" applyAlignment="1">
      <alignment vertical="center"/>
    </xf>
    <xf numFmtId="0" fontId="4" fillId="0" borderId="8" xfId="0" applyFont="1" applyBorder="1" applyAlignment="1">
      <alignment horizontal="left" vertical="center" indent="1"/>
    </xf>
    <xf numFmtId="0" fontId="4" fillId="6"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4" fillId="0" borderId="8" xfId="0" applyFont="1" applyBorder="1" applyAlignment="1">
      <alignment horizontal="left" vertical="center"/>
    </xf>
    <xf numFmtId="0" fontId="1" fillId="4" borderId="1" xfId="0" applyFont="1" applyFill="1" applyBorder="1" applyAlignment="1">
      <alignment vertical="center" wrapText="1"/>
    </xf>
    <xf numFmtId="166" fontId="1" fillId="4" borderId="1" xfId="0" applyNumberFormat="1" applyFont="1" applyFill="1" applyBorder="1" applyAlignment="1">
      <alignment horizontal="center" vertical="center" wrapText="1"/>
    </xf>
    <xf numFmtId="0" fontId="1" fillId="4" borderId="1" xfId="0" applyFont="1" applyFill="1" applyBorder="1" applyAlignment="1">
      <alignment horizontal="right" vertical="center"/>
    </xf>
    <xf numFmtId="166" fontId="1" fillId="4" borderId="1" xfId="0" applyNumberFormat="1" applyFont="1" applyFill="1" applyBorder="1" applyAlignment="1" applyProtection="1">
      <alignment horizontal="center" vertical="center"/>
      <protection locked="0"/>
    </xf>
    <xf numFmtId="0" fontId="13" fillId="8" borderId="1" xfId="0" applyFont="1" applyFill="1" applyBorder="1" applyAlignment="1">
      <alignment horizontal="center" vertical="center"/>
    </xf>
    <xf numFmtId="167" fontId="1" fillId="8" borderId="1" xfId="0" applyNumberFormat="1" applyFont="1" applyFill="1" applyBorder="1" applyAlignment="1">
      <alignment horizontal="center" vertical="center"/>
    </xf>
    <xf numFmtId="167" fontId="4" fillId="0" borderId="8" xfId="0" applyNumberFormat="1" applyFont="1" applyBorder="1" applyAlignment="1">
      <alignment horizontal="left" vertical="center"/>
    </xf>
    <xf numFmtId="166" fontId="12" fillId="7" borderId="2" xfId="0" applyNumberFormat="1" applyFont="1" applyFill="1" applyBorder="1" applyAlignment="1">
      <alignment vertical="center" wrapText="1"/>
    </xf>
    <xf numFmtId="166" fontId="12" fillId="7" borderId="3" xfId="0" applyNumberFormat="1" applyFont="1" applyFill="1" applyBorder="1" applyAlignment="1">
      <alignment vertical="center" wrapText="1"/>
    </xf>
    <xf numFmtId="0" fontId="2" fillId="4" borderId="11" xfId="0" applyFont="1" applyFill="1" applyBorder="1" applyAlignment="1">
      <alignment vertical="center" wrapText="1"/>
    </xf>
    <xf numFmtId="164" fontId="3" fillId="2" borderId="13" xfId="0" applyNumberFormat="1" applyFont="1" applyFill="1" applyBorder="1" applyAlignment="1">
      <alignment horizontal="center" vertical="center" wrapText="1"/>
    </xf>
    <xf numFmtId="164" fontId="3" fillId="0" borderId="13" xfId="0" applyNumberFormat="1" applyFont="1" applyBorder="1" applyAlignment="1">
      <alignment horizontal="center" vertical="center" wrapText="1"/>
    </xf>
    <xf numFmtId="0" fontId="16" fillId="3" borderId="1" xfId="0" applyFont="1" applyFill="1" applyBorder="1" applyAlignment="1">
      <alignment horizontal="center" vertical="center"/>
    </xf>
    <xf numFmtId="0" fontId="18" fillId="9"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7" fillId="3" borderId="1" xfId="0" applyFont="1" applyFill="1" applyBorder="1" applyAlignment="1">
      <alignment vertical="center"/>
    </xf>
    <xf numFmtId="165" fontId="3" fillId="5" borderId="2" xfId="0" applyNumberFormat="1" applyFont="1" applyFill="1" applyBorder="1" applyAlignment="1" applyProtection="1">
      <alignment horizontal="center" vertical="center" wrapText="1"/>
      <protection locked="0"/>
    </xf>
    <xf numFmtId="165" fontId="3" fillId="5" borderId="3"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lignment horizontal="center" vertical="center"/>
    </xf>
    <xf numFmtId="165" fontId="3" fillId="6" borderId="3" xfId="0" applyNumberFormat="1" applyFont="1" applyFill="1" applyBorder="1" applyAlignment="1">
      <alignment horizontal="center" vertical="center"/>
    </xf>
    <xf numFmtId="165" fontId="3" fillId="2" borderId="2" xfId="0" applyNumberFormat="1" applyFont="1" applyFill="1" applyBorder="1" applyAlignment="1" applyProtection="1">
      <alignment horizontal="center" vertical="center"/>
      <protection locked="0"/>
    </xf>
    <xf numFmtId="165" fontId="3" fillId="2" borderId="3" xfId="0" applyNumberFormat="1" applyFont="1" applyFill="1" applyBorder="1" applyAlignment="1" applyProtection="1">
      <alignment horizontal="center" vertical="center"/>
      <protection locked="0"/>
    </xf>
    <xf numFmtId="165" fontId="4" fillId="3" borderId="2" xfId="0" applyNumberFormat="1" applyFont="1" applyFill="1" applyBorder="1" applyAlignment="1">
      <alignment horizontal="center" vertical="center"/>
    </xf>
    <xf numFmtId="165" fontId="4" fillId="3" borderId="3" xfId="0" applyNumberFormat="1" applyFont="1" applyFill="1" applyBorder="1" applyAlignment="1">
      <alignment horizontal="center" vertical="center"/>
    </xf>
    <xf numFmtId="0" fontId="1" fillId="7" borderId="2" xfId="0" applyFont="1" applyFill="1" applyBorder="1" applyAlignment="1">
      <alignment horizontal="right" vertical="center" wrapText="1"/>
    </xf>
    <xf numFmtId="0" fontId="1" fillId="7" borderId="3" xfId="0" applyFont="1" applyFill="1" applyBorder="1" applyAlignment="1">
      <alignment horizontal="right" vertical="center" wrapText="1"/>
    </xf>
    <xf numFmtId="0" fontId="9" fillId="8" borderId="6" xfId="0" applyFont="1" applyFill="1" applyBorder="1" applyAlignment="1">
      <alignment horizontal="right" vertical="center" wrapText="1"/>
    </xf>
    <xf numFmtId="0" fontId="9" fillId="8" borderId="10" xfId="0" applyFont="1" applyFill="1" applyBorder="1" applyAlignment="1">
      <alignment horizontal="right" vertical="center" wrapText="1"/>
    </xf>
    <xf numFmtId="0" fontId="10" fillId="9" borderId="9" xfId="0" applyFont="1" applyFill="1" applyBorder="1" applyAlignment="1">
      <alignment horizontal="right" vertical="center" wrapText="1"/>
    </xf>
    <xf numFmtId="0" fontId="10" fillId="9" borderId="5" xfId="0" applyFont="1" applyFill="1" applyBorder="1" applyAlignment="1">
      <alignment horizontal="right" vertical="center" wrapText="1"/>
    </xf>
    <xf numFmtId="164" fontId="15" fillId="5" borderId="8" xfId="0" applyNumberFormat="1" applyFont="1" applyFill="1" applyBorder="1" applyAlignment="1" applyProtection="1">
      <alignment horizontal="center" vertical="center" wrapText="1"/>
      <protection locked="0"/>
    </xf>
    <xf numFmtId="164" fontId="15" fillId="5" borderId="11" xfId="0" applyNumberFormat="1" applyFont="1" applyFill="1" applyBorder="1" applyAlignment="1" applyProtection="1">
      <alignment horizontal="center" vertical="center" wrapText="1"/>
      <protection locked="0"/>
    </xf>
    <xf numFmtId="0" fontId="3" fillId="4" borderId="12" xfId="0" applyFont="1" applyFill="1" applyBorder="1" applyAlignment="1">
      <alignment horizontal="left" vertical="center" wrapText="1"/>
    </xf>
    <xf numFmtId="0" fontId="3" fillId="4" borderId="8" xfId="0" applyFont="1" applyFill="1" applyBorder="1" applyAlignment="1">
      <alignment horizontal="lef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1" xfId="0"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277091</xdr:colOff>
      <xdr:row>0</xdr:row>
      <xdr:rowOff>150091</xdr:rowOff>
    </xdr:from>
    <xdr:to>
      <xdr:col>3</xdr:col>
      <xdr:colOff>1</xdr:colOff>
      <xdr:row>1</xdr:row>
      <xdr:rowOff>831273</xdr:rowOff>
    </xdr:to>
    <xdr:pic>
      <xdr:nvPicPr>
        <xdr:cNvPr id="2" name="Afbeelding 1" descr="HAS green academy | Den Bosch">
          <a:extLst>
            <a:ext uri="{FF2B5EF4-FFF2-40B4-BE49-F238E27FC236}">
              <a16:creationId xmlns:a16="http://schemas.microsoft.com/office/drawing/2014/main" id="{04962EBF-958E-F9E6-AEA5-9E78FC937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6364" y="150091"/>
          <a:ext cx="1062182" cy="10621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101600</xdr:colOff>
      <xdr:row>0</xdr:row>
      <xdr:rowOff>38099</xdr:rowOff>
    </xdr:from>
    <xdr:to>
      <xdr:col>11</xdr:col>
      <xdr:colOff>292100</xdr:colOff>
      <xdr:row>0</xdr:row>
      <xdr:rowOff>973666</xdr:rowOff>
    </xdr:to>
    <xdr:pic>
      <xdr:nvPicPr>
        <xdr:cNvPr id="2" name="Afbeelding 1" descr="HAS green academy | Den Bosch">
          <a:extLst>
            <a:ext uri="{FF2B5EF4-FFF2-40B4-BE49-F238E27FC236}">
              <a16:creationId xmlns:a16="http://schemas.microsoft.com/office/drawing/2014/main" id="{490E4B89-D036-E349-869C-F3B8DF76A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14600" y="38099"/>
          <a:ext cx="1079500" cy="93556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177800</xdr:colOff>
      <xdr:row>0</xdr:row>
      <xdr:rowOff>38100</xdr:rowOff>
    </xdr:from>
    <xdr:to>
      <xdr:col>11</xdr:col>
      <xdr:colOff>368300</xdr:colOff>
      <xdr:row>0</xdr:row>
      <xdr:rowOff>973667</xdr:rowOff>
    </xdr:to>
    <xdr:pic>
      <xdr:nvPicPr>
        <xdr:cNvPr id="3" name="Afbeelding 2" descr="HAS green academy | Den Bosch">
          <a:extLst>
            <a:ext uri="{FF2B5EF4-FFF2-40B4-BE49-F238E27FC236}">
              <a16:creationId xmlns:a16="http://schemas.microsoft.com/office/drawing/2014/main" id="{AFB7141B-FF1A-A343-AF45-935D6BE229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90800" y="38100"/>
          <a:ext cx="1079500" cy="93556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88900</xdr:colOff>
      <xdr:row>0</xdr:row>
      <xdr:rowOff>50800</xdr:rowOff>
    </xdr:from>
    <xdr:to>
      <xdr:col>11</xdr:col>
      <xdr:colOff>279400</xdr:colOff>
      <xdr:row>0</xdr:row>
      <xdr:rowOff>986367</xdr:rowOff>
    </xdr:to>
    <xdr:pic>
      <xdr:nvPicPr>
        <xdr:cNvPr id="3" name="Afbeelding 2" descr="HAS green academy | Den Bosch">
          <a:extLst>
            <a:ext uri="{FF2B5EF4-FFF2-40B4-BE49-F238E27FC236}">
              <a16:creationId xmlns:a16="http://schemas.microsoft.com/office/drawing/2014/main" id="{E9BB3A14-2CF8-F642-950A-AE5CC3444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01900" y="50800"/>
          <a:ext cx="1079500" cy="93556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139700</xdr:colOff>
      <xdr:row>0</xdr:row>
      <xdr:rowOff>50800</xdr:rowOff>
    </xdr:from>
    <xdr:to>
      <xdr:col>11</xdr:col>
      <xdr:colOff>330200</xdr:colOff>
      <xdr:row>0</xdr:row>
      <xdr:rowOff>986367</xdr:rowOff>
    </xdr:to>
    <xdr:pic>
      <xdr:nvPicPr>
        <xdr:cNvPr id="3" name="Afbeelding 2" descr="HAS green academy | Den Bosch">
          <a:extLst>
            <a:ext uri="{FF2B5EF4-FFF2-40B4-BE49-F238E27FC236}">
              <a16:creationId xmlns:a16="http://schemas.microsoft.com/office/drawing/2014/main" id="{9D331DEE-9C0E-A446-AB37-5688827B7A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52700" y="50800"/>
          <a:ext cx="1079500" cy="93556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203200</xdr:colOff>
      <xdr:row>0</xdr:row>
      <xdr:rowOff>127000</xdr:rowOff>
    </xdr:from>
    <xdr:to>
      <xdr:col>13</xdr:col>
      <xdr:colOff>431800</xdr:colOff>
      <xdr:row>5</xdr:row>
      <xdr:rowOff>152400</xdr:rowOff>
    </xdr:to>
    <xdr:pic>
      <xdr:nvPicPr>
        <xdr:cNvPr id="2" name="Afbeelding 1" descr="HAS green academy | Den Bosch">
          <a:extLst>
            <a:ext uri="{FF2B5EF4-FFF2-40B4-BE49-F238E27FC236}">
              <a16:creationId xmlns:a16="http://schemas.microsoft.com/office/drawing/2014/main" id="{19286E81-7D16-96E4-FDC3-A723B1AF3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96000" y="127000"/>
          <a:ext cx="1574800" cy="15748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254000</xdr:colOff>
      <xdr:row>0</xdr:row>
      <xdr:rowOff>79375</xdr:rowOff>
    </xdr:from>
    <xdr:to>
      <xdr:col>9</xdr:col>
      <xdr:colOff>177800</xdr:colOff>
      <xdr:row>4</xdr:row>
      <xdr:rowOff>257175</xdr:rowOff>
    </xdr:to>
    <xdr:pic>
      <xdr:nvPicPr>
        <xdr:cNvPr id="2" name="Afbeelding 1" descr="HAS green academy | Den Bosch">
          <a:extLst>
            <a:ext uri="{FF2B5EF4-FFF2-40B4-BE49-F238E27FC236}">
              <a16:creationId xmlns:a16="http://schemas.microsoft.com/office/drawing/2014/main" id="{169E126F-5D10-DE46-BB4C-C70D9B7E8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3125" y="79375"/>
          <a:ext cx="1574800" cy="1574800"/>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17"/>
  <sheetViews>
    <sheetView showGridLines="0" zoomScale="110" zoomScaleNormal="110" workbookViewId="0">
      <selection activeCell="D4" sqref="D4"/>
    </sheetView>
  </sheetViews>
  <sheetFormatPr baseColWidth="10" defaultColWidth="8.83203125" defaultRowHeight="15" x14ac:dyDescent="0.2"/>
  <cols>
    <col min="1" max="1" width="100.83203125" customWidth="1"/>
  </cols>
  <sheetData>
    <row r="1" spans="1:1" s="5" customFormat="1" ht="30" customHeight="1" x14ac:dyDescent="0.2">
      <c r="A1" s="52" t="s">
        <v>17</v>
      </c>
    </row>
    <row r="2" spans="1:1" s="2" customFormat="1" ht="80" customHeight="1" x14ac:dyDescent="0.2">
      <c r="A2" s="53" t="s">
        <v>38</v>
      </c>
    </row>
    <row r="3" spans="1:1" s="2" customFormat="1" ht="25" customHeight="1" x14ac:dyDescent="0.2">
      <c r="A3" s="54" t="s">
        <v>33</v>
      </c>
    </row>
    <row r="4" spans="1:1" s="2" customFormat="1" ht="70" customHeight="1" x14ac:dyDescent="0.2">
      <c r="A4" s="55" t="s">
        <v>34</v>
      </c>
    </row>
    <row r="5" spans="1:1" s="2" customFormat="1" ht="25" customHeight="1" x14ac:dyDescent="0.2">
      <c r="A5" s="54" t="s">
        <v>35</v>
      </c>
    </row>
    <row r="6" spans="1:1" s="2" customFormat="1" ht="70" customHeight="1" x14ac:dyDescent="0.2">
      <c r="A6" s="55" t="s">
        <v>34</v>
      </c>
    </row>
    <row r="7" spans="1:1" s="2" customFormat="1" ht="25" customHeight="1" x14ac:dyDescent="0.2">
      <c r="A7" s="54" t="s">
        <v>36</v>
      </c>
    </row>
    <row r="8" spans="1:1" s="2" customFormat="1" ht="70" customHeight="1" x14ac:dyDescent="0.2">
      <c r="A8" s="55" t="s">
        <v>34</v>
      </c>
    </row>
    <row r="9" spans="1:1" s="2" customFormat="1" ht="25" customHeight="1" x14ac:dyDescent="0.2">
      <c r="A9" s="54" t="s">
        <v>37</v>
      </c>
    </row>
    <row r="10" spans="1:1" s="2" customFormat="1" ht="70" customHeight="1" x14ac:dyDescent="0.2">
      <c r="A10" s="55" t="s">
        <v>34</v>
      </c>
    </row>
    <row r="11" spans="1:1" ht="25" customHeight="1" x14ac:dyDescent="0.2">
      <c r="A11" s="9" t="s">
        <v>0</v>
      </c>
    </row>
    <row r="12" spans="1:1" ht="20" customHeight="1" x14ac:dyDescent="0.2">
      <c r="A12" s="56" t="s">
        <v>11</v>
      </c>
    </row>
    <row r="13" spans="1:1" ht="20" customHeight="1" x14ac:dyDescent="0.2">
      <c r="A13" s="57" t="s">
        <v>10</v>
      </c>
    </row>
    <row r="14" spans="1:1" ht="20" customHeight="1" x14ac:dyDescent="0.2">
      <c r="A14" s="57" t="s">
        <v>9</v>
      </c>
    </row>
    <row r="15" spans="1:1" ht="20" customHeight="1" x14ac:dyDescent="0.2">
      <c r="A15" s="56" t="s">
        <v>8</v>
      </c>
    </row>
    <row r="16" spans="1:1" ht="20" customHeight="1" x14ac:dyDescent="0.2">
      <c r="A16" s="56" t="s">
        <v>7</v>
      </c>
    </row>
    <row r="17" spans="1:1" ht="20" customHeight="1" x14ac:dyDescent="0.2">
      <c r="A17" s="58" t="s">
        <v>6</v>
      </c>
    </row>
  </sheetData>
  <sheetProtection algorithmName="SHA-512" hashValue="nyQFgz2HHjnVFdJOOSCVPRBJl7cuueZbOnJxnbInyB47VQmDJNj7b0of2TzVosXdHkHQ2mKzCbLSUPo/s3HRtw==" saltValue="2xGO/GddcpWJJug3jb9d7A==" spinCount="100000" sheet="1" objects="1" scenarios="1"/>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2"/>
  <sheetViews>
    <sheetView showGridLines="0" zoomScaleNormal="100" zoomScalePageLayoutView="85" workbookViewId="0">
      <pane ySplit="1" topLeftCell="A8" activePane="bottomLeft" state="frozen"/>
      <selection pane="bottomLeft" activeCell="C9" sqref="C9:D9"/>
    </sheetView>
  </sheetViews>
  <sheetFormatPr baseColWidth="10" defaultColWidth="8.83203125" defaultRowHeight="13" x14ac:dyDescent="0.15"/>
  <cols>
    <col min="1" max="1" width="100.83203125" style="1" customWidth="1"/>
    <col min="2" max="2" width="2.83203125" style="17" customWidth="1"/>
    <col min="3" max="3" width="25.83203125" style="18" customWidth="1"/>
    <col min="4" max="4" width="3.83203125" style="18" customWidth="1"/>
    <col min="5" max="5" width="2.83203125" style="18" customWidth="1"/>
    <col min="6" max="6" width="25.83203125" style="18" customWidth="1"/>
    <col min="7" max="7" width="3.83203125" style="18" customWidth="1"/>
    <col min="8" max="8" width="2.83203125" style="18" customWidth="1"/>
    <col min="9" max="9" width="25.83203125" style="1" customWidth="1"/>
    <col min="10" max="10" width="3.83203125" style="1" customWidth="1"/>
    <col min="11" max="11" width="11.6640625" style="1" bestFit="1" customWidth="1"/>
    <col min="12" max="16384" width="8.83203125" style="1"/>
  </cols>
  <sheetData>
    <row r="1" spans="1:11" ht="79" customHeight="1" x14ac:dyDescent="0.2">
      <c r="A1" s="10" t="s">
        <v>1</v>
      </c>
      <c r="B1" s="4"/>
      <c r="C1" s="61" t="s">
        <v>30</v>
      </c>
      <c r="D1" s="62"/>
      <c r="E1" s="4"/>
      <c r="F1" s="61" t="s">
        <v>31</v>
      </c>
      <c r="G1" s="62"/>
      <c r="H1" s="4"/>
      <c r="I1" s="61" t="s">
        <v>32</v>
      </c>
      <c r="J1" s="62"/>
      <c r="K1" s="11"/>
    </row>
    <row r="2" spans="1:11" ht="30" customHeight="1" x14ac:dyDescent="0.15">
      <c r="A2" s="12" t="s">
        <v>28</v>
      </c>
      <c r="B2" s="7"/>
      <c r="C2" s="63" t="s">
        <v>16</v>
      </c>
      <c r="D2" s="64"/>
      <c r="E2" s="7"/>
      <c r="F2" s="63" t="s">
        <v>16</v>
      </c>
      <c r="G2" s="64"/>
      <c r="H2" s="7"/>
      <c r="I2" s="63" t="s">
        <v>16</v>
      </c>
      <c r="J2" s="64"/>
    </row>
    <row r="3" spans="1:11" ht="20" customHeight="1" x14ac:dyDescent="0.15">
      <c r="A3" s="9" t="str">
        <f>'Beoordelen open vragen'!A3</f>
        <v>6.1.1 PLAN VAN AANPAK</v>
      </c>
      <c r="B3" s="8"/>
      <c r="C3" s="65" t="s">
        <v>6</v>
      </c>
      <c r="D3" s="66"/>
      <c r="E3" s="8"/>
      <c r="F3" s="65" t="s">
        <v>6</v>
      </c>
      <c r="G3" s="66"/>
      <c r="H3" s="8"/>
      <c r="I3" s="65" t="s">
        <v>6</v>
      </c>
      <c r="J3" s="66"/>
    </row>
    <row r="4" spans="1:11" ht="150" customHeight="1" x14ac:dyDescent="0.15">
      <c r="A4" s="47" t="str">
        <f>'Beoordelen open vragen'!A4</f>
        <v xml:space="preserve">Zie bijlage 6. </v>
      </c>
      <c r="B4" s="8"/>
      <c r="C4" s="59" t="s">
        <v>4</v>
      </c>
      <c r="D4" s="60"/>
      <c r="E4" s="8"/>
      <c r="F4" s="59" t="s">
        <v>4</v>
      </c>
      <c r="G4" s="60"/>
      <c r="H4" s="8"/>
      <c r="I4" s="59" t="s">
        <v>4</v>
      </c>
      <c r="J4" s="60"/>
    </row>
    <row r="5" spans="1:11" ht="20" customHeight="1" x14ac:dyDescent="0.15">
      <c r="A5" s="9" t="str">
        <f>'Beoordelen open vragen'!A5</f>
        <v>6.1.2 GOED WERKGEVERSCHAP EN  OPDRACHTGEVER-SCHAP</v>
      </c>
      <c r="B5" s="8"/>
      <c r="C5" s="65" t="s">
        <v>6</v>
      </c>
      <c r="D5" s="66"/>
      <c r="E5" s="8"/>
      <c r="F5" s="65" t="s">
        <v>6</v>
      </c>
      <c r="G5" s="66"/>
      <c r="H5" s="8"/>
      <c r="I5" s="65" t="s">
        <v>6</v>
      </c>
      <c r="J5" s="66"/>
    </row>
    <row r="6" spans="1:11" ht="150" customHeight="1" x14ac:dyDescent="0.15">
      <c r="A6" s="47" t="str">
        <f>'Beoordelen open vragen'!A6</f>
        <v xml:space="preserve">Zie bijlage 6. </v>
      </c>
      <c r="B6" s="8"/>
      <c r="C6" s="59" t="s">
        <v>4</v>
      </c>
      <c r="D6" s="60"/>
      <c r="E6" s="8"/>
      <c r="F6" s="59" t="s">
        <v>4</v>
      </c>
      <c r="G6" s="60"/>
      <c r="H6" s="8"/>
      <c r="I6" s="59" t="s">
        <v>4</v>
      </c>
      <c r="J6" s="60"/>
    </row>
    <row r="7" spans="1:11" ht="20" customHeight="1" x14ac:dyDescent="0.15">
      <c r="A7" s="9" t="str">
        <f>'Beoordelen open vragen'!A7</f>
        <v>6.1.3 AANPAK WERVING EN SELECTIE EN DATABASE</v>
      </c>
      <c r="B7" s="8"/>
      <c r="C7" s="65" t="s">
        <v>6</v>
      </c>
      <c r="D7" s="66"/>
      <c r="E7" s="8"/>
      <c r="F7" s="65" t="s">
        <v>6</v>
      </c>
      <c r="G7" s="66"/>
      <c r="H7" s="8"/>
      <c r="I7" s="65" t="s">
        <v>6</v>
      </c>
      <c r="J7" s="66"/>
    </row>
    <row r="8" spans="1:11" ht="150" customHeight="1" x14ac:dyDescent="0.15">
      <c r="A8" s="47" t="str">
        <f>'Beoordelen open vragen'!A8</f>
        <v xml:space="preserve">Zie bijlage 6. </v>
      </c>
      <c r="B8" s="8"/>
      <c r="C8" s="59" t="s">
        <v>4</v>
      </c>
      <c r="D8" s="60"/>
      <c r="E8" s="8"/>
      <c r="F8" s="59" t="s">
        <v>4</v>
      </c>
      <c r="G8" s="60"/>
      <c r="H8" s="8"/>
      <c r="I8" s="59" t="s">
        <v>4</v>
      </c>
      <c r="J8" s="60"/>
    </row>
    <row r="9" spans="1:11" ht="20" customHeight="1" x14ac:dyDescent="0.15">
      <c r="A9" s="9" t="str">
        <f>'Beoordelen open vragen'!A9</f>
        <v>6.1.4 PARTNERPARTIJEN</v>
      </c>
      <c r="B9" s="8"/>
      <c r="C9" s="65" t="s">
        <v>6</v>
      </c>
      <c r="D9" s="66"/>
      <c r="E9" s="8"/>
      <c r="F9" s="65" t="s">
        <v>6</v>
      </c>
      <c r="G9" s="66"/>
      <c r="H9" s="8"/>
      <c r="I9" s="65" t="s">
        <v>6</v>
      </c>
      <c r="J9" s="66"/>
    </row>
    <row r="10" spans="1:11" ht="150" customHeight="1" x14ac:dyDescent="0.15">
      <c r="A10" s="47" t="str">
        <f>'Beoordelen open vragen'!A10:A10</f>
        <v xml:space="preserve">Zie bijlage 6. </v>
      </c>
      <c r="B10" s="8"/>
      <c r="C10" s="59" t="s">
        <v>4</v>
      </c>
      <c r="D10" s="60"/>
      <c r="E10" s="8"/>
      <c r="F10" s="59" t="s">
        <v>4</v>
      </c>
      <c r="G10" s="60"/>
      <c r="H10" s="8"/>
      <c r="I10" s="59" t="s">
        <v>4</v>
      </c>
      <c r="J10" s="60"/>
    </row>
    <row r="11" spans="1:11" ht="20" customHeight="1" x14ac:dyDescent="0.15">
      <c r="A11" s="13"/>
      <c r="B11" s="14"/>
      <c r="C11" s="15"/>
      <c r="D11" s="15"/>
      <c r="E11" s="14"/>
      <c r="F11" s="15"/>
      <c r="G11" s="15"/>
      <c r="H11" s="14"/>
      <c r="I11" s="15"/>
      <c r="J11" s="16"/>
    </row>
    <row r="12" spans="1:11" ht="20" customHeight="1" x14ac:dyDescent="0.15"/>
  </sheetData>
  <sheetProtection algorithmName="SHA-512" hashValue="MsPlp93GdIKVAuq6B60MvsGoXHc5CTRb4iFBIEV0Aa4/a5xZ5+QRHvXbK0MPr6xsrhId2934wPBT4r3pYDNVrQ==" saltValue="MHGZogF74nVoPqDPsO58OA==" spinCount="100000" sheet="1" objects="1" scenarios="1"/>
  <mergeCells count="30">
    <mergeCell ref="I9:J9"/>
    <mergeCell ref="F9:G9"/>
    <mergeCell ref="C9:D9"/>
    <mergeCell ref="C6:D6"/>
    <mergeCell ref="C8:D8"/>
    <mergeCell ref="C7:D7"/>
    <mergeCell ref="F7:G7"/>
    <mergeCell ref="I7:J7"/>
    <mergeCell ref="C3:D3"/>
    <mergeCell ref="F3:G3"/>
    <mergeCell ref="I3:J3"/>
    <mergeCell ref="I5:J5"/>
    <mergeCell ref="C5:D5"/>
    <mergeCell ref="F5:G5"/>
    <mergeCell ref="C10:D10"/>
    <mergeCell ref="I6:J6"/>
    <mergeCell ref="I1:J1"/>
    <mergeCell ref="I8:J8"/>
    <mergeCell ref="I10:J10"/>
    <mergeCell ref="C2:D2"/>
    <mergeCell ref="I2:J2"/>
    <mergeCell ref="C1:D1"/>
    <mergeCell ref="F1:G1"/>
    <mergeCell ref="F8:G8"/>
    <mergeCell ref="F10:G10"/>
    <mergeCell ref="F2:G2"/>
    <mergeCell ref="C4:D4"/>
    <mergeCell ref="F4:G4"/>
    <mergeCell ref="I4:J4"/>
    <mergeCell ref="F6:G6"/>
  </mergeCells>
  <dataValidations count="1">
    <dataValidation type="list" errorStyle="warning" allowBlank="1" showErrorMessage="1" error="Voer juiste waarde in. " sqref="C5 F5 I5 C7 F7 I7 C9 F9 I9 C3 F3 I3" xr:uid="{00000000-0002-0000-0100-000000000000}">
      <formula1>SCORE</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
  <sheetViews>
    <sheetView showGridLines="0" zoomScaleNormal="100" zoomScalePageLayoutView="85" workbookViewId="0">
      <pane ySplit="1" topLeftCell="A6" activePane="bottomLeft" state="frozen"/>
      <selection pane="bottomLeft" activeCell="C1" sqref="C1:D1"/>
    </sheetView>
  </sheetViews>
  <sheetFormatPr baseColWidth="10" defaultColWidth="8.83203125" defaultRowHeight="13" x14ac:dyDescent="0.15"/>
  <cols>
    <col min="1" max="1" width="100.83203125" style="1" customWidth="1"/>
    <col min="2" max="2" width="2.83203125" style="17" customWidth="1"/>
    <col min="3" max="3" width="25.83203125" style="18" customWidth="1"/>
    <col min="4" max="4" width="3.83203125" style="18" customWidth="1"/>
    <col min="5" max="5" width="2.83203125" style="18" customWidth="1"/>
    <col min="6" max="6" width="25.83203125" style="18" customWidth="1"/>
    <col min="7" max="7" width="3.83203125" style="18" customWidth="1"/>
    <col min="8" max="8" width="2.83203125" style="18" customWidth="1"/>
    <col min="9" max="9" width="25.83203125" style="1" customWidth="1"/>
    <col min="10" max="10" width="3.83203125" style="1" customWidth="1"/>
    <col min="11" max="11" width="11.6640625" style="1" bestFit="1" customWidth="1"/>
    <col min="12" max="16384" width="8.83203125" style="1"/>
  </cols>
  <sheetData>
    <row r="1" spans="1:11" ht="79" customHeight="1" x14ac:dyDescent="0.2">
      <c r="A1" s="10" t="s">
        <v>2</v>
      </c>
      <c r="B1" s="4"/>
      <c r="C1" s="67" t="str">
        <f>'Beoordelaar 1'!C1</f>
        <v>Inschrijver 1</v>
      </c>
      <c r="D1" s="68"/>
      <c r="E1" s="4"/>
      <c r="F1" s="67" t="str">
        <f>'Beoordelaar 1'!F1</f>
        <v>Inschrijver 2</v>
      </c>
      <c r="G1" s="68"/>
      <c r="H1" s="4"/>
      <c r="I1" s="67" t="str">
        <f>'Beoordelaar 1'!I1</f>
        <v>Inschrijver 3</v>
      </c>
      <c r="J1" s="68"/>
      <c r="K1" s="11"/>
    </row>
    <row r="2" spans="1:11" ht="30" customHeight="1" x14ac:dyDescent="0.15">
      <c r="A2" s="12" t="s">
        <v>28</v>
      </c>
      <c r="B2" s="7"/>
      <c r="C2" s="63" t="s">
        <v>16</v>
      </c>
      <c r="D2" s="64"/>
      <c r="E2" s="7"/>
      <c r="F2" s="63" t="s">
        <v>16</v>
      </c>
      <c r="G2" s="64"/>
      <c r="H2" s="7"/>
      <c r="I2" s="63" t="s">
        <v>16</v>
      </c>
      <c r="J2" s="64"/>
    </row>
    <row r="3" spans="1:11" ht="20" customHeight="1" x14ac:dyDescent="0.15">
      <c r="A3" s="9" t="str">
        <f>'Beoordelen open vragen'!A3</f>
        <v>6.1.1 PLAN VAN AANPAK</v>
      </c>
      <c r="B3" s="8"/>
      <c r="C3" s="65" t="s">
        <v>6</v>
      </c>
      <c r="D3" s="66"/>
      <c r="E3" s="8"/>
      <c r="F3" s="65" t="s">
        <v>6</v>
      </c>
      <c r="G3" s="66"/>
      <c r="H3" s="8"/>
      <c r="I3" s="65" t="s">
        <v>6</v>
      </c>
      <c r="J3" s="66"/>
    </row>
    <row r="4" spans="1:11" ht="150" customHeight="1" x14ac:dyDescent="0.15">
      <c r="A4" s="47" t="str">
        <f>'Beoordelen open vragen'!A4</f>
        <v xml:space="preserve">Zie bijlage 6. </v>
      </c>
      <c r="B4" s="8"/>
      <c r="C4" s="59" t="s">
        <v>4</v>
      </c>
      <c r="D4" s="60"/>
      <c r="E4" s="8"/>
      <c r="F4" s="59" t="s">
        <v>4</v>
      </c>
      <c r="G4" s="60"/>
      <c r="H4" s="8"/>
      <c r="I4" s="59" t="s">
        <v>4</v>
      </c>
      <c r="J4" s="60"/>
    </row>
    <row r="5" spans="1:11" ht="20" customHeight="1" x14ac:dyDescent="0.15">
      <c r="A5" s="9" t="str">
        <f>'Beoordelen open vragen'!A5</f>
        <v>6.1.2 GOED WERKGEVERSCHAP EN  OPDRACHTGEVER-SCHAP</v>
      </c>
      <c r="B5" s="8"/>
      <c r="C5" s="65" t="s">
        <v>6</v>
      </c>
      <c r="D5" s="66"/>
      <c r="E5" s="8"/>
      <c r="F5" s="65" t="s">
        <v>6</v>
      </c>
      <c r="G5" s="66"/>
      <c r="H5" s="8"/>
      <c r="I5" s="65" t="s">
        <v>6</v>
      </c>
      <c r="J5" s="66"/>
    </row>
    <row r="6" spans="1:11" ht="150" customHeight="1" x14ac:dyDescent="0.15">
      <c r="A6" s="47" t="str">
        <f>'Beoordelen open vragen'!A6</f>
        <v xml:space="preserve">Zie bijlage 6. </v>
      </c>
      <c r="B6" s="8"/>
      <c r="C6" s="59" t="s">
        <v>4</v>
      </c>
      <c r="D6" s="60"/>
      <c r="E6" s="8"/>
      <c r="F6" s="59" t="s">
        <v>4</v>
      </c>
      <c r="G6" s="60"/>
      <c r="H6" s="8"/>
      <c r="I6" s="59" t="s">
        <v>4</v>
      </c>
      <c r="J6" s="60"/>
    </row>
    <row r="7" spans="1:11" ht="20" customHeight="1" x14ac:dyDescent="0.15">
      <c r="A7" s="9" t="str">
        <f>'Beoordelen open vragen'!A7</f>
        <v>6.1.3 AANPAK WERVING EN SELECTIE EN DATABASE</v>
      </c>
      <c r="B7" s="8"/>
      <c r="C7" s="65" t="s">
        <v>6</v>
      </c>
      <c r="D7" s="66"/>
      <c r="E7" s="8"/>
      <c r="F7" s="65" t="s">
        <v>6</v>
      </c>
      <c r="G7" s="66"/>
      <c r="H7" s="8"/>
      <c r="I7" s="65" t="s">
        <v>6</v>
      </c>
      <c r="J7" s="66"/>
    </row>
    <row r="8" spans="1:11" ht="150" customHeight="1" x14ac:dyDescent="0.15">
      <c r="A8" s="47" t="str">
        <f>'Beoordelen open vragen'!A8</f>
        <v xml:space="preserve">Zie bijlage 6. </v>
      </c>
      <c r="B8" s="8"/>
      <c r="C8" s="59" t="s">
        <v>4</v>
      </c>
      <c r="D8" s="60"/>
      <c r="E8" s="8"/>
      <c r="F8" s="59" t="s">
        <v>4</v>
      </c>
      <c r="G8" s="60"/>
      <c r="H8" s="8"/>
      <c r="I8" s="59" t="s">
        <v>4</v>
      </c>
      <c r="J8" s="60"/>
    </row>
    <row r="9" spans="1:11" ht="20" customHeight="1" x14ac:dyDescent="0.15">
      <c r="A9" s="9" t="str">
        <f>'Beoordelen open vragen'!A9</f>
        <v>6.1.4 PARTNERPARTIJEN</v>
      </c>
      <c r="B9" s="8"/>
      <c r="C9" s="65" t="s">
        <v>6</v>
      </c>
      <c r="D9" s="66"/>
      <c r="E9" s="8"/>
      <c r="F9" s="65" t="s">
        <v>6</v>
      </c>
      <c r="G9" s="66"/>
      <c r="H9" s="8"/>
      <c r="I9" s="65" t="s">
        <v>6</v>
      </c>
      <c r="J9" s="66"/>
    </row>
    <row r="10" spans="1:11" ht="150" customHeight="1" x14ac:dyDescent="0.15">
      <c r="A10" s="47" t="str">
        <f>'Beoordelen open vragen'!A10:A10</f>
        <v xml:space="preserve">Zie bijlage 6. </v>
      </c>
      <c r="B10" s="8"/>
      <c r="C10" s="59" t="s">
        <v>4</v>
      </c>
      <c r="D10" s="60"/>
      <c r="E10" s="8"/>
      <c r="F10" s="59" t="s">
        <v>4</v>
      </c>
      <c r="G10" s="60"/>
      <c r="H10" s="8"/>
      <c r="I10" s="59" t="s">
        <v>4</v>
      </c>
      <c r="J10" s="60"/>
    </row>
    <row r="11" spans="1:11" ht="20" customHeight="1" x14ac:dyDescent="0.15">
      <c r="A11" s="13"/>
      <c r="B11" s="14"/>
      <c r="C11" s="15"/>
      <c r="D11" s="15"/>
      <c r="E11" s="14"/>
      <c r="F11" s="15"/>
      <c r="G11" s="15"/>
      <c r="H11" s="14"/>
      <c r="I11" s="15"/>
      <c r="J11" s="16"/>
    </row>
    <row r="12" spans="1:11" ht="20" customHeight="1" x14ac:dyDescent="0.15"/>
  </sheetData>
  <sheetProtection algorithmName="SHA-512" hashValue="n4Zh46RUvOSFgyFTzQdtPeytzSqXgnrSQrPwjTotSEjKHdTzJA8NLX2Sx9f1fWITrshkJ3aUE7VwmLLZzAdGwA==" saltValue="y2/w1NnANFgOEhjsgBEq6A==" spinCount="100000" sheet="1" objects="1" scenarios="1"/>
  <mergeCells count="30">
    <mergeCell ref="I3:J3"/>
    <mergeCell ref="I5:J5"/>
    <mergeCell ref="I7:J7"/>
    <mergeCell ref="I9:J9"/>
    <mergeCell ref="C3:D3"/>
    <mergeCell ref="C5:D5"/>
    <mergeCell ref="C7:D7"/>
    <mergeCell ref="C9:D9"/>
    <mergeCell ref="F3:G3"/>
    <mergeCell ref="F5:G5"/>
    <mergeCell ref="F7:G7"/>
    <mergeCell ref="F9:G9"/>
    <mergeCell ref="I1:J1"/>
    <mergeCell ref="C1:D1"/>
    <mergeCell ref="F1:G1"/>
    <mergeCell ref="C2:D2"/>
    <mergeCell ref="F2:G2"/>
    <mergeCell ref="I2:J2"/>
    <mergeCell ref="F10:G10"/>
    <mergeCell ref="I10:J10"/>
    <mergeCell ref="C10:D10"/>
    <mergeCell ref="C4:D4"/>
    <mergeCell ref="F4:G4"/>
    <mergeCell ref="I4:J4"/>
    <mergeCell ref="C6:D6"/>
    <mergeCell ref="F6:G6"/>
    <mergeCell ref="F8:G8"/>
    <mergeCell ref="I8:J8"/>
    <mergeCell ref="I6:J6"/>
    <mergeCell ref="C8:D8"/>
  </mergeCells>
  <dataValidations count="1">
    <dataValidation type="list" errorStyle="warning" allowBlank="1" showErrorMessage="1" error="Voer juiste waarde in. " sqref="C5 F5 I5 C7 F7 I7 C9 F9 I9 C3 F3 I3" xr:uid="{6715962F-89A9-1843-839E-5812B2FCB7C7}">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
  <sheetViews>
    <sheetView showGridLines="0" zoomScaleNormal="100" zoomScalePageLayoutView="85" workbookViewId="0">
      <pane ySplit="1" topLeftCell="A2" activePane="bottomLeft" state="frozen"/>
      <selection pane="bottomLeft" activeCell="L9" sqref="L9"/>
    </sheetView>
  </sheetViews>
  <sheetFormatPr baseColWidth="10" defaultColWidth="8.83203125" defaultRowHeight="13" x14ac:dyDescent="0.15"/>
  <cols>
    <col min="1" max="1" width="100.83203125" style="1" customWidth="1"/>
    <col min="2" max="2" width="2.83203125" style="17" customWidth="1"/>
    <col min="3" max="3" width="25.83203125" style="18" customWidth="1"/>
    <col min="4" max="4" width="3.83203125" style="18" customWidth="1"/>
    <col min="5" max="5" width="2.83203125" style="18" customWidth="1"/>
    <col min="6" max="6" width="25.83203125" style="18" customWidth="1"/>
    <col min="7" max="7" width="3.83203125" style="18" customWidth="1"/>
    <col min="8" max="8" width="2.83203125" style="18" customWidth="1"/>
    <col min="9" max="9" width="25.83203125" style="1" customWidth="1"/>
    <col min="10" max="10" width="3.83203125" style="1" customWidth="1"/>
    <col min="11" max="11" width="11.6640625" style="1" bestFit="1" customWidth="1"/>
    <col min="12" max="16384" width="8.83203125" style="1"/>
  </cols>
  <sheetData>
    <row r="1" spans="1:11" ht="79" customHeight="1" x14ac:dyDescent="0.2">
      <c r="A1" s="10" t="s">
        <v>3</v>
      </c>
      <c r="B1" s="4"/>
      <c r="C1" s="67" t="str">
        <f>'Beoordelaar 1'!C1</f>
        <v>Inschrijver 1</v>
      </c>
      <c r="D1" s="68"/>
      <c r="E1" s="4"/>
      <c r="F1" s="67" t="str">
        <f>'Beoordelaar 1'!F1</f>
        <v>Inschrijver 2</v>
      </c>
      <c r="G1" s="68"/>
      <c r="H1" s="4"/>
      <c r="I1" s="67" t="str">
        <f>'Beoordelaar 1'!I1</f>
        <v>Inschrijver 3</v>
      </c>
      <c r="J1" s="68"/>
      <c r="K1" s="11"/>
    </row>
    <row r="2" spans="1:11" ht="30" customHeight="1" x14ac:dyDescent="0.15">
      <c r="A2" s="12" t="s">
        <v>28</v>
      </c>
      <c r="B2" s="7"/>
      <c r="C2" s="63" t="s">
        <v>16</v>
      </c>
      <c r="D2" s="64"/>
      <c r="E2" s="7"/>
      <c r="F2" s="63" t="s">
        <v>16</v>
      </c>
      <c r="G2" s="64"/>
      <c r="H2" s="7"/>
      <c r="I2" s="63" t="s">
        <v>16</v>
      </c>
      <c r="J2" s="64"/>
    </row>
    <row r="3" spans="1:11" ht="20" customHeight="1" x14ac:dyDescent="0.15">
      <c r="A3" s="9" t="str">
        <f>'Beoordelen open vragen'!A3</f>
        <v>6.1.1 PLAN VAN AANPAK</v>
      </c>
      <c r="B3" s="8"/>
      <c r="C3" s="65" t="s">
        <v>6</v>
      </c>
      <c r="D3" s="66"/>
      <c r="E3" s="8"/>
      <c r="F3" s="65" t="s">
        <v>6</v>
      </c>
      <c r="G3" s="66"/>
      <c r="H3" s="8"/>
      <c r="I3" s="65" t="s">
        <v>6</v>
      </c>
      <c r="J3" s="66"/>
    </row>
    <row r="4" spans="1:11" ht="150" customHeight="1" x14ac:dyDescent="0.15">
      <c r="A4" s="47" t="str">
        <f>'Beoordelen open vragen'!A4</f>
        <v xml:space="preserve">Zie bijlage 6. </v>
      </c>
      <c r="B4" s="8"/>
      <c r="C4" s="59" t="s">
        <v>4</v>
      </c>
      <c r="D4" s="60"/>
      <c r="E4" s="8"/>
      <c r="F4" s="59" t="s">
        <v>4</v>
      </c>
      <c r="G4" s="60"/>
      <c r="H4" s="8"/>
      <c r="I4" s="59" t="s">
        <v>4</v>
      </c>
      <c r="J4" s="60"/>
    </row>
    <row r="5" spans="1:11" ht="20" customHeight="1" x14ac:dyDescent="0.15">
      <c r="A5" s="9" t="str">
        <f>'Beoordelen open vragen'!A5</f>
        <v>6.1.2 GOED WERKGEVERSCHAP EN  OPDRACHTGEVER-SCHAP</v>
      </c>
      <c r="B5" s="8"/>
      <c r="C5" s="65" t="s">
        <v>6</v>
      </c>
      <c r="D5" s="66"/>
      <c r="E5" s="8"/>
      <c r="F5" s="65" t="s">
        <v>6</v>
      </c>
      <c r="G5" s="66"/>
      <c r="H5" s="8"/>
      <c r="I5" s="65" t="s">
        <v>6</v>
      </c>
      <c r="J5" s="66"/>
    </row>
    <row r="6" spans="1:11" ht="150" customHeight="1" x14ac:dyDescent="0.15">
      <c r="A6" s="47" t="str">
        <f>'Beoordelen open vragen'!A6</f>
        <v xml:space="preserve">Zie bijlage 6. </v>
      </c>
      <c r="B6" s="8"/>
      <c r="C6" s="59" t="s">
        <v>4</v>
      </c>
      <c r="D6" s="60"/>
      <c r="E6" s="8"/>
      <c r="F6" s="59" t="s">
        <v>4</v>
      </c>
      <c r="G6" s="60"/>
      <c r="H6" s="8"/>
      <c r="I6" s="59" t="s">
        <v>4</v>
      </c>
      <c r="J6" s="60"/>
    </row>
    <row r="7" spans="1:11" ht="20" customHeight="1" x14ac:dyDescent="0.15">
      <c r="A7" s="9" t="str">
        <f>'Beoordelen open vragen'!A7</f>
        <v>6.1.3 AANPAK WERVING EN SELECTIE EN DATABASE</v>
      </c>
      <c r="B7" s="8"/>
      <c r="C7" s="65" t="s">
        <v>6</v>
      </c>
      <c r="D7" s="66"/>
      <c r="E7" s="8"/>
      <c r="F7" s="65" t="s">
        <v>6</v>
      </c>
      <c r="G7" s="66"/>
      <c r="H7" s="8"/>
      <c r="I7" s="65" t="s">
        <v>6</v>
      </c>
      <c r="J7" s="66"/>
    </row>
    <row r="8" spans="1:11" ht="150" customHeight="1" x14ac:dyDescent="0.15">
      <c r="A8" s="47" t="str">
        <f>'Beoordelen open vragen'!A8</f>
        <v xml:space="preserve">Zie bijlage 6. </v>
      </c>
      <c r="B8" s="8"/>
      <c r="C8" s="59" t="s">
        <v>4</v>
      </c>
      <c r="D8" s="60"/>
      <c r="E8" s="8"/>
      <c r="F8" s="59" t="s">
        <v>4</v>
      </c>
      <c r="G8" s="60"/>
      <c r="H8" s="8"/>
      <c r="I8" s="59" t="s">
        <v>4</v>
      </c>
      <c r="J8" s="60"/>
    </row>
    <row r="9" spans="1:11" ht="20" customHeight="1" x14ac:dyDescent="0.15">
      <c r="A9" s="9" t="str">
        <f>'Beoordelen open vragen'!A9</f>
        <v>6.1.4 PARTNERPARTIJEN</v>
      </c>
      <c r="B9" s="8"/>
      <c r="C9" s="65" t="s">
        <v>6</v>
      </c>
      <c r="D9" s="66"/>
      <c r="E9" s="8"/>
      <c r="F9" s="65" t="s">
        <v>6</v>
      </c>
      <c r="G9" s="66"/>
      <c r="H9" s="8"/>
      <c r="I9" s="65" t="s">
        <v>6</v>
      </c>
      <c r="J9" s="66"/>
    </row>
    <row r="10" spans="1:11" ht="150" customHeight="1" x14ac:dyDescent="0.15">
      <c r="A10" s="47" t="str">
        <f>'Beoordelen open vragen'!A10:A10</f>
        <v xml:space="preserve">Zie bijlage 6. </v>
      </c>
      <c r="B10" s="8"/>
      <c r="C10" s="59" t="s">
        <v>4</v>
      </c>
      <c r="D10" s="60"/>
      <c r="E10" s="8"/>
      <c r="F10" s="59" t="s">
        <v>4</v>
      </c>
      <c r="G10" s="60"/>
      <c r="H10" s="8"/>
      <c r="I10" s="59" t="s">
        <v>4</v>
      </c>
      <c r="J10" s="60"/>
    </row>
    <row r="11" spans="1:11" ht="20" customHeight="1" x14ac:dyDescent="0.15">
      <c r="A11" s="13"/>
      <c r="B11" s="14"/>
      <c r="C11" s="15"/>
      <c r="D11" s="15"/>
      <c r="E11" s="14"/>
      <c r="F11" s="15"/>
      <c r="G11" s="15"/>
      <c r="H11" s="14"/>
      <c r="I11" s="15"/>
      <c r="J11" s="16"/>
    </row>
    <row r="12" spans="1:11" ht="20" customHeight="1" x14ac:dyDescent="0.15"/>
  </sheetData>
  <sheetProtection algorithmName="SHA-512" hashValue="3Jh8dvvjK7uuDKYNRtZBZuZl2jE8kiop7sf0Y0HjdCuBgSWeQ+6gIuBxcRamwh++8ATqvGW0c53DB4BixyrHdA==" saltValue="pX+hYSRKqqUBQQtCKj0P7g==" spinCount="100000" sheet="1" objects="1" scenarios="1"/>
  <mergeCells count="30">
    <mergeCell ref="C3:D3"/>
    <mergeCell ref="C5:D5"/>
    <mergeCell ref="C7:D7"/>
    <mergeCell ref="C9:D9"/>
    <mergeCell ref="F5:G5"/>
    <mergeCell ref="F7:G7"/>
    <mergeCell ref="I1:J1"/>
    <mergeCell ref="C1:D1"/>
    <mergeCell ref="F1:G1"/>
    <mergeCell ref="C2:D2"/>
    <mergeCell ref="F2:G2"/>
    <mergeCell ref="I2:J2"/>
    <mergeCell ref="C10:D10"/>
    <mergeCell ref="C4:D4"/>
    <mergeCell ref="F4:G4"/>
    <mergeCell ref="I4:J4"/>
    <mergeCell ref="C6:D6"/>
    <mergeCell ref="F6:G6"/>
    <mergeCell ref="F8:G8"/>
    <mergeCell ref="I8:J8"/>
    <mergeCell ref="I6:J6"/>
    <mergeCell ref="C8:D8"/>
    <mergeCell ref="I5:J5"/>
    <mergeCell ref="I7:J7"/>
    <mergeCell ref="I9:J9"/>
    <mergeCell ref="I3:J3"/>
    <mergeCell ref="F3:G3"/>
    <mergeCell ref="F9:G9"/>
    <mergeCell ref="F10:G10"/>
    <mergeCell ref="I10:J10"/>
  </mergeCells>
  <dataValidations count="1">
    <dataValidation type="list" errorStyle="warning" allowBlank="1" showErrorMessage="1" error="Voer juiste waarde in. " sqref="C5 F5 I5 C7 F7 I7 C9 F9 I9 C3 F3 I3" xr:uid="{F3C38793-AC0C-A640-BD35-2CC81E3C902D}">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A684-3402-094D-B2A8-B30B8AE7F18E}">
  <dimension ref="A1:K12"/>
  <sheetViews>
    <sheetView showGridLines="0" zoomScaleNormal="100" workbookViewId="0">
      <pane ySplit="1" topLeftCell="A2" activePane="bottomLeft" state="frozen"/>
      <selection pane="bottomLeft" activeCell="C5" sqref="C5:D5"/>
    </sheetView>
  </sheetViews>
  <sheetFormatPr baseColWidth="10" defaultColWidth="8.83203125" defaultRowHeight="13" x14ac:dyDescent="0.15"/>
  <cols>
    <col min="1" max="1" width="100.83203125" style="1" customWidth="1"/>
    <col min="2" max="2" width="2.83203125" style="17" customWidth="1"/>
    <col min="3" max="3" width="25.83203125" style="18" customWidth="1"/>
    <col min="4" max="4" width="3.83203125" style="18" customWidth="1"/>
    <col min="5" max="5" width="2.83203125" style="18" customWidth="1"/>
    <col min="6" max="6" width="25.83203125" style="18" customWidth="1"/>
    <col min="7" max="7" width="3.83203125" style="18" customWidth="1"/>
    <col min="8" max="8" width="2.83203125" style="18" customWidth="1"/>
    <col min="9" max="9" width="25.83203125" style="1" customWidth="1"/>
    <col min="10" max="10" width="3.83203125" style="1" customWidth="1"/>
    <col min="11" max="11" width="11.6640625" style="1" bestFit="1" customWidth="1"/>
    <col min="12" max="16384" width="8.83203125" style="1"/>
  </cols>
  <sheetData>
    <row r="1" spans="1:11" ht="79" customHeight="1" x14ac:dyDescent="0.2">
      <c r="A1" s="10" t="s">
        <v>18</v>
      </c>
      <c r="B1" s="4"/>
      <c r="C1" s="67" t="str">
        <f>'Beoordelaar 1'!C1</f>
        <v>Inschrijver 1</v>
      </c>
      <c r="D1" s="68"/>
      <c r="E1" s="4"/>
      <c r="F1" s="67" t="str">
        <f>'Beoordelaar 1'!F1</f>
        <v>Inschrijver 2</v>
      </c>
      <c r="G1" s="68"/>
      <c r="H1" s="4"/>
      <c r="I1" s="67" t="str">
        <f>'Beoordelaar 1'!I1</f>
        <v>Inschrijver 3</v>
      </c>
      <c r="J1" s="68"/>
      <c r="K1" s="11"/>
    </row>
    <row r="2" spans="1:11" ht="30" customHeight="1" x14ac:dyDescent="0.15">
      <c r="A2" s="12" t="s">
        <v>28</v>
      </c>
      <c r="B2" s="7"/>
      <c r="C2" s="63" t="s">
        <v>16</v>
      </c>
      <c r="D2" s="64"/>
      <c r="E2" s="7"/>
      <c r="F2" s="63" t="s">
        <v>16</v>
      </c>
      <c r="G2" s="64"/>
      <c r="H2" s="7"/>
      <c r="I2" s="63" t="s">
        <v>16</v>
      </c>
      <c r="J2" s="64"/>
    </row>
    <row r="3" spans="1:11" ht="20" customHeight="1" x14ac:dyDescent="0.15">
      <c r="A3" s="9" t="str">
        <f>'Beoordelen open vragen'!A3</f>
        <v>6.1.1 PLAN VAN AANPAK</v>
      </c>
      <c r="B3" s="8"/>
      <c r="C3" s="65" t="s">
        <v>6</v>
      </c>
      <c r="D3" s="66"/>
      <c r="E3" s="8"/>
      <c r="F3" s="65" t="s">
        <v>6</v>
      </c>
      <c r="G3" s="66"/>
      <c r="H3" s="8"/>
      <c r="I3" s="65" t="s">
        <v>6</v>
      </c>
      <c r="J3" s="66"/>
    </row>
    <row r="4" spans="1:11" ht="150" customHeight="1" x14ac:dyDescent="0.15">
      <c r="A4" s="47" t="str">
        <f>'Beoordelen open vragen'!A4</f>
        <v xml:space="preserve">Zie bijlage 6. </v>
      </c>
      <c r="B4" s="8"/>
      <c r="C4" s="59" t="s">
        <v>4</v>
      </c>
      <c r="D4" s="60"/>
      <c r="E4" s="8"/>
      <c r="F4" s="59" t="s">
        <v>4</v>
      </c>
      <c r="G4" s="60"/>
      <c r="H4" s="8"/>
      <c r="I4" s="59" t="s">
        <v>4</v>
      </c>
      <c r="J4" s="60"/>
    </row>
    <row r="5" spans="1:11" ht="20" customHeight="1" x14ac:dyDescent="0.15">
      <c r="A5" s="9" t="str">
        <f>'Beoordelen open vragen'!A5</f>
        <v>6.1.2 GOED WERKGEVERSCHAP EN  OPDRACHTGEVER-SCHAP</v>
      </c>
      <c r="B5" s="8"/>
      <c r="C5" s="65" t="s">
        <v>6</v>
      </c>
      <c r="D5" s="66"/>
      <c r="E5" s="8"/>
      <c r="F5" s="65" t="s">
        <v>6</v>
      </c>
      <c r="G5" s="66"/>
      <c r="H5" s="8"/>
      <c r="I5" s="65" t="s">
        <v>6</v>
      </c>
      <c r="J5" s="66"/>
    </row>
    <row r="6" spans="1:11" ht="150" customHeight="1" x14ac:dyDescent="0.15">
      <c r="A6" s="47" t="str">
        <f>'Beoordelen open vragen'!A6</f>
        <v xml:space="preserve">Zie bijlage 6. </v>
      </c>
      <c r="B6" s="8"/>
      <c r="C6" s="59" t="s">
        <v>4</v>
      </c>
      <c r="D6" s="60"/>
      <c r="E6" s="8"/>
      <c r="F6" s="59" t="s">
        <v>4</v>
      </c>
      <c r="G6" s="60"/>
      <c r="H6" s="8"/>
      <c r="I6" s="59" t="s">
        <v>4</v>
      </c>
      <c r="J6" s="60"/>
    </row>
    <row r="7" spans="1:11" ht="20" customHeight="1" x14ac:dyDescent="0.15">
      <c r="A7" s="9" t="str">
        <f>'Beoordelen open vragen'!A7</f>
        <v>6.1.3 AANPAK WERVING EN SELECTIE EN DATABASE</v>
      </c>
      <c r="B7" s="8"/>
      <c r="C7" s="65" t="s">
        <v>6</v>
      </c>
      <c r="D7" s="66"/>
      <c r="E7" s="8"/>
      <c r="F7" s="65" t="s">
        <v>6</v>
      </c>
      <c r="G7" s="66"/>
      <c r="H7" s="8"/>
      <c r="I7" s="65" t="s">
        <v>6</v>
      </c>
      <c r="J7" s="66"/>
    </row>
    <row r="8" spans="1:11" ht="150" customHeight="1" x14ac:dyDescent="0.15">
      <c r="A8" s="47" t="str">
        <f>'Beoordelen open vragen'!A8</f>
        <v xml:space="preserve">Zie bijlage 6. </v>
      </c>
      <c r="B8" s="8"/>
      <c r="C8" s="59" t="s">
        <v>4</v>
      </c>
      <c r="D8" s="60"/>
      <c r="E8" s="8"/>
      <c r="F8" s="59" t="s">
        <v>4</v>
      </c>
      <c r="G8" s="60"/>
      <c r="H8" s="8"/>
      <c r="I8" s="59" t="s">
        <v>4</v>
      </c>
      <c r="J8" s="60"/>
    </row>
    <row r="9" spans="1:11" ht="20" customHeight="1" x14ac:dyDescent="0.15">
      <c r="A9" s="9" t="str">
        <f>'Beoordelen open vragen'!A9</f>
        <v>6.1.4 PARTNERPARTIJEN</v>
      </c>
      <c r="B9" s="8"/>
      <c r="C9" s="65" t="s">
        <v>6</v>
      </c>
      <c r="D9" s="66"/>
      <c r="E9" s="8"/>
      <c r="F9" s="65" t="s">
        <v>6</v>
      </c>
      <c r="G9" s="66"/>
      <c r="H9" s="8"/>
      <c r="I9" s="65" t="s">
        <v>6</v>
      </c>
      <c r="J9" s="66"/>
    </row>
    <row r="10" spans="1:11" ht="150" customHeight="1" x14ac:dyDescent="0.15">
      <c r="A10" s="47" t="str">
        <f>'Beoordelen open vragen'!A10:A10</f>
        <v xml:space="preserve">Zie bijlage 6. </v>
      </c>
      <c r="B10" s="8"/>
      <c r="C10" s="59" t="s">
        <v>4</v>
      </c>
      <c r="D10" s="60"/>
      <c r="E10" s="8"/>
      <c r="F10" s="59" t="s">
        <v>4</v>
      </c>
      <c r="G10" s="60"/>
      <c r="H10" s="8"/>
      <c r="I10" s="59" t="s">
        <v>4</v>
      </c>
      <c r="J10" s="60"/>
    </row>
    <row r="11" spans="1:11" ht="20" customHeight="1" x14ac:dyDescent="0.15">
      <c r="A11" s="13"/>
      <c r="B11" s="14"/>
      <c r="C11" s="15"/>
      <c r="D11" s="15"/>
      <c r="E11" s="14"/>
      <c r="F11" s="15"/>
      <c r="G11" s="15"/>
      <c r="H11" s="14"/>
      <c r="I11" s="15"/>
      <c r="J11" s="16"/>
    </row>
    <row r="12" spans="1:11" ht="20" customHeight="1" x14ac:dyDescent="0.15"/>
  </sheetData>
  <sheetProtection algorithmName="SHA-512" hashValue="Na2/5a7qnNaQwT8XaOz9rcOVC5n6bvRjAxAImqQHAgwE1y2ytwXJWQIldT/1k7PXSHKHBZbRgmFNMy1qW1H/Bg==" saltValue="84INH+6S792703lSJbKYXg==" spinCount="100000" sheet="1" objects="1" scenarios="1"/>
  <mergeCells count="30">
    <mergeCell ref="I3:J3"/>
    <mergeCell ref="I5:J5"/>
    <mergeCell ref="I7:J7"/>
    <mergeCell ref="C3:D3"/>
    <mergeCell ref="C5:D5"/>
    <mergeCell ref="C7:D7"/>
    <mergeCell ref="F3:G3"/>
    <mergeCell ref="F5:G5"/>
    <mergeCell ref="F7:G7"/>
    <mergeCell ref="F9:G9"/>
    <mergeCell ref="C8:D8"/>
    <mergeCell ref="F8:G8"/>
    <mergeCell ref="I8:J8"/>
    <mergeCell ref="C10:D10"/>
    <mergeCell ref="F10:G10"/>
    <mergeCell ref="I10:J10"/>
    <mergeCell ref="C4:D4"/>
    <mergeCell ref="F4:G4"/>
    <mergeCell ref="I4:J4"/>
    <mergeCell ref="C6:D6"/>
    <mergeCell ref="F6:G6"/>
    <mergeCell ref="I6:J6"/>
    <mergeCell ref="I9:J9"/>
    <mergeCell ref="C9:D9"/>
    <mergeCell ref="C1:D1"/>
    <mergeCell ref="F1:G1"/>
    <mergeCell ref="I1:J1"/>
    <mergeCell ref="C2:D2"/>
    <mergeCell ref="F2:G2"/>
    <mergeCell ref="I2:J2"/>
  </mergeCells>
  <dataValidations count="1">
    <dataValidation type="list" errorStyle="warning" allowBlank="1" showErrorMessage="1" error="Voer juiste waarde in. " sqref="C5 F5 I5 C7 F7 I7 C9 F9 I9 C3 F3 I3" xr:uid="{FE7D6510-AF3F-C941-9443-E72B88820498}">
      <formula1>SCORE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28"/>
  <sheetViews>
    <sheetView showGridLines="0" tabSelected="1" zoomScaleNormal="100" workbookViewId="0">
      <selection activeCell="D13" sqref="D13"/>
    </sheetView>
  </sheetViews>
  <sheetFormatPr baseColWidth="10" defaultColWidth="8.83203125" defaultRowHeight="15" x14ac:dyDescent="0.2"/>
  <cols>
    <col min="1" max="1" width="60.6640625" customWidth="1"/>
    <col min="2" max="2" width="15.6640625" customWidth="1"/>
    <col min="3" max="3" width="2.83203125" customWidth="1"/>
    <col min="4" max="5" width="26.1640625" customWidth="1"/>
    <col min="6" max="6" width="2.83203125" customWidth="1"/>
    <col min="7" max="8" width="26.1640625" customWidth="1"/>
    <col min="9" max="9" width="5" customWidth="1"/>
    <col min="10" max="11" width="26.1640625" customWidth="1"/>
  </cols>
  <sheetData>
    <row r="1" spans="1:11" ht="40" customHeight="1" x14ac:dyDescent="0.2">
      <c r="A1" s="83" t="s">
        <v>21</v>
      </c>
      <c r="B1" s="84"/>
      <c r="C1" s="4"/>
      <c r="D1" s="85"/>
      <c r="E1" s="85"/>
      <c r="F1" s="19"/>
      <c r="G1" s="79"/>
      <c r="H1" s="80"/>
      <c r="I1" s="20"/>
      <c r="J1" s="79"/>
      <c r="K1" s="80"/>
    </row>
    <row r="2" spans="1:11" ht="28" customHeight="1" x14ac:dyDescent="0.2">
      <c r="A2" s="81" t="s">
        <v>22</v>
      </c>
      <c r="B2" s="82"/>
      <c r="C2" s="21"/>
      <c r="D2" s="22" t="str">
        <f>'Beoordelaar 1'!C1</f>
        <v>Inschrijver 1</v>
      </c>
      <c r="E2" s="50" t="s">
        <v>20</v>
      </c>
      <c r="F2" s="48"/>
      <c r="G2" s="22" t="str">
        <f>'Beoordelaar 1'!F1</f>
        <v>Inschrijver 2</v>
      </c>
      <c r="H2" s="50" t="s">
        <v>20</v>
      </c>
      <c r="I2" s="49"/>
      <c r="J2" s="22" t="str">
        <f>'Beoordelaar 1'!I1</f>
        <v>Inschrijver 3</v>
      </c>
      <c r="K2" s="50" t="s">
        <v>20</v>
      </c>
    </row>
    <row r="3" spans="1:11" ht="18" customHeight="1" x14ac:dyDescent="0.2">
      <c r="A3" s="77" t="str">
        <f>'Beoordelen open vragen'!A3</f>
        <v>6.1.1 PLAN VAN AANPAK</v>
      </c>
      <c r="B3" s="23" t="s">
        <v>12</v>
      </c>
      <c r="C3" s="21"/>
      <c r="D3" s="24" t="str">
        <f>'Beoordelaar 1'!C3</f>
        <v>SCORE</v>
      </c>
      <c r="E3" s="75" t="s">
        <v>29</v>
      </c>
      <c r="F3" s="21"/>
      <c r="G3" s="24" t="str">
        <f>'Beoordelaar 1'!F3</f>
        <v>SCORE</v>
      </c>
      <c r="H3" s="75" t="s">
        <v>29</v>
      </c>
      <c r="I3" s="25"/>
      <c r="J3" s="24" t="str">
        <f>'Beoordelaar 1'!I3</f>
        <v>SCORE</v>
      </c>
      <c r="K3" s="75" t="s">
        <v>29</v>
      </c>
    </row>
    <row r="4" spans="1:11" ht="18" customHeight="1" x14ac:dyDescent="0.2">
      <c r="A4" s="78"/>
      <c r="B4" s="23" t="s">
        <v>13</v>
      </c>
      <c r="C4" s="21"/>
      <c r="D4" s="24" t="str">
        <f>'Beoordelaar 2'!C3</f>
        <v>SCORE</v>
      </c>
      <c r="E4" s="75"/>
      <c r="F4" s="21"/>
      <c r="G4" s="24" t="str">
        <f>'Beoordelaar 2'!F3</f>
        <v>SCORE</v>
      </c>
      <c r="H4" s="75"/>
      <c r="I4" s="25"/>
      <c r="J4" s="24" t="str">
        <f>'Beoordelaar 2'!I3</f>
        <v>SCORE</v>
      </c>
      <c r="K4" s="75"/>
    </row>
    <row r="5" spans="1:11" ht="18" customHeight="1" x14ac:dyDescent="0.2">
      <c r="A5" s="78"/>
      <c r="B5" s="23" t="s">
        <v>14</v>
      </c>
      <c r="C5" s="21"/>
      <c r="D5" s="24" t="str">
        <f>'Beoordelaar 3'!C3</f>
        <v>SCORE</v>
      </c>
      <c r="E5" s="75"/>
      <c r="F5" s="21"/>
      <c r="G5" s="24" t="str">
        <f>'Beoordelaar 3'!F3</f>
        <v>SCORE</v>
      </c>
      <c r="H5" s="75"/>
      <c r="I5" s="25"/>
      <c r="J5" s="24" t="str">
        <f>'Beoordelaar 3'!I3</f>
        <v>SCORE</v>
      </c>
      <c r="K5" s="75"/>
    </row>
    <row r="6" spans="1:11" ht="18" customHeight="1" x14ac:dyDescent="0.2">
      <c r="A6" s="78"/>
      <c r="B6" s="23" t="s">
        <v>19</v>
      </c>
      <c r="C6" s="21"/>
      <c r="D6" s="26" t="str">
        <f>'Beoordelaar 4'!C3</f>
        <v>SCORE</v>
      </c>
      <c r="E6" s="75"/>
      <c r="F6" s="21"/>
      <c r="G6" s="26" t="str">
        <f>'Beoordelaar 4'!F3</f>
        <v>SCORE</v>
      </c>
      <c r="H6" s="75"/>
      <c r="I6" s="25"/>
      <c r="J6" s="26" t="str">
        <f>'Beoordelaar 4'!I3</f>
        <v>SCORE</v>
      </c>
      <c r="K6" s="75"/>
    </row>
    <row r="7" spans="1:11" ht="20" customHeight="1" x14ac:dyDescent="0.2">
      <c r="A7" s="71" t="s">
        <v>5</v>
      </c>
      <c r="B7" s="72"/>
      <c r="C7" s="21"/>
      <c r="D7" s="27" t="s">
        <v>6</v>
      </c>
      <c r="E7" s="75"/>
      <c r="F7" s="21"/>
      <c r="G7" s="27" t="s">
        <v>6</v>
      </c>
      <c r="H7" s="75"/>
      <c r="I7" s="25"/>
      <c r="J7" s="27" t="s">
        <v>6</v>
      </c>
      <c r="K7" s="75"/>
    </row>
    <row r="8" spans="1:11" ht="20" customHeight="1" x14ac:dyDescent="0.2">
      <c r="A8" s="73"/>
      <c r="B8" s="74"/>
      <c r="C8" s="28"/>
      <c r="D8" s="51" t="str">
        <f>IF(D7="Uitmuntend","€ 45.000",IF(D7="Goed","€ 40.500",IF(D7="Voldoende","€ 0",IF(D7="Matig","- € 180.000",IF(D7="Onvoldoende","UITSLUITING"," ")))))</f>
        <v xml:space="preserve"> </v>
      </c>
      <c r="E8" s="76"/>
      <c r="F8" s="28"/>
      <c r="G8" s="51" t="str">
        <f>IF(G7="Uitmuntend","€ 45.000",IF(G7="Goed","€ 40.500",IF(G7="Voldoende","€ 0",IF(G7="Matig","- € 180.000",IF(G7="Onvoldoende","UITSLUITING"," ")))))</f>
        <v xml:space="preserve"> </v>
      </c>
      <c r="H8" s="76"/>
      <c r="I8" s="29"/>
      <c r="J8" s="51" t="str">
        <f>IF(J7="Uitmuntend","€ 45.000",IF(J7="Goed","€ 40.500",IF(J7="Voldoende","€ 0",IF(J7="Matig","- € 180.000",IF(J7="Onvoldoende","UITSLUITING"," ")))))</f>
        <v xml:space="preserve"> </v>
      </c>
      <c r="K8" s="76"/>
    </row>
    <row r="9" spans="1:11" ht="18" customHeight="1" x14ac:dyDescent="0.2">
      <c r="A9" s="77" t="str">
        <f>'Beoordelen open vragen'!A5</f>
        <v>6.1.2 GOED WERKGEVERSCHAP EN  OPDRACHTGEVER-SCHAP</v>
      </c>
      <c r="B9" s="23" t="str">
        <f>B3</f>
        <v>Beoordelaar 1</v>
      </c>
      <c r="C9" s="21"/>
      <c r="D9" s="24" t="str">
        <f>'Beoordelaar 1'!C5</f>
        <v>SCORE</v>
      </c>
      <c r="E9" s="75" t="s">
        <v>29</v>
      </c>
      <c r="F9" s="21"/>
      <c r="G9" s="24" t="str">
        <f>'Beoordelaar 1'!F5</f>
        <v>SCORE</v>
      </c>
      <c r="H9" s="75" t="s">
        <v>29</v>
      </c>
      <c r="I9" s="25"/>
      <c r="J9" s="24" t="str">
        <f>'Beoordelaar 1'!I5</f>
        <v>SCORE</v>
      </c>
      <c r="K9" s="75" t="s">
        <v>29</v>
      </c>
    </row>
    <row r="10" spans="1:11" ht="18" customHeight="1" x14ac:dyDescent="0.2">
      <c r="A10" s="78"/>
      <c r="B10" s="23" t="str">
        <f>B4</f>
        <v>Beoordelaar 2</v>
      </c>
      <c r="C10" s="21"/>
      <c r="D10" s="24" t="str">
        <f>'Beoordelaar 2'!C5</f>
        <v>SCORE</v>
      </c>
      <c r="E10" s="75"/>
      <c r="F10" s="21"/>
      <c r="G10" s="24" t="str">
        <f>'Beoordelaar 2'!F5</f>
        <v>SCORE</v>
      </c>
      <c r="H10" s="75"/>
      <c r="I10" s="25"/>
      <c r="J10" s="24" t="str">
        <f>'Beoordelaar 2'!I5</f>
        <v>SCORE</v>
      </c>
      <c r="K10" s="75"/>
    </row>
    <row r="11" spans="1:11" ht="18" customHeight="1" x14ac:dyDescent="0.2">
      <c r="A11" s="78"/>
      <c r="B11" s="23" t="str">
        <f>B5</f>
        <v>Beoordelaar 3</v>
      </c>
      <c r="C11" s="21"/>
      <c r="D11" s="24" t="str">
        <f>'Beoordelaar 3'!C5</f>
        <v>SCORE</v>
      </c>
      <c r="E11" s="75"/>
      <c r="F11" s="21"/>
      <c r="G11" s="24" t="str">
        <f>'Beoordelaar 3'!F5</f>
        <v>SCORE</v>
      </c>
      <c r="H11" s="75"/>
      <c r="I11" s="25"/>
      <c r="J11" s="24" t="str">
        <f>'Beoordelaar 3'!I5</f>
        <v>SCORE</v>
      </c>
      <c r="K11" s="75"/>
    </row>
    <row r="12" spans="1:11" ht="18" customHeight="1" x14ac:dyDescent="0.2">
      <c r="A12" s="78"/>
      <c r="B12" s="23" t="str">
        <f>B6</f>
        <v>Beoordelaar 4</v>
      </c>
      <c r="C12" s="21"/>
      <c r="D12" s="26" t="str">
        <f>'Beoordelaar 4'!C5</f>
        <v>SCORE</v>
      </c>
      <c r="E12" s="75"/>
      <c r="F12" s="21"/>
      <c r="G12" s="26" t="str">
        <f>'Beoordelaar 4'!F5</f>
        <v>SCORE</v>
      </c>
      <c r="H12" s="75"/>
      <c r="I12" s="25"/>
      <c r="J12" s="26" t="str">
        <f>'Beoordelaar 4'!I5</f>
        <v>SCORE</v>
      </c>
      <c r="K12" s="75"/>
    </row>
    <row r="13" spans="1:11" ht="20" customHeight="1" x14ac:dyDescent="0.2">
      <c r="A13" s="71"/>
      <c r="B13" s="72"/>
      <c r="C13" s="21"/>
      <c r="D13" s="27" t="s">
        <v>6</v>
      </c>
      <c r="E13" s="75"/>
      <c r="F13" s="21"/>
      <c r="G13" s="27" t="s">
        <v>6</v>
      </c>
      <c r="H13" s="75"/>
      <c r="I13" s="25"/>
      <c r="J13" s="27" t="s">
        <v>6</v>
      </c>
      <c r="K13" s="75"/>
    </row>
    <row r="14" spans="1:11" ht="20" customHeight="1" x14ac:dyDescent="0.2">
      <c r="A14" s="73"/>
      <c r="B14" s="74"/>
      <c r="C14" s="28"/>
      <c r="D14" s="51" t="str">
        <f>IF(D13="Uitmuntend","€ 90.000",IF(D13="Goed","€ 81.000",IF(D13="Voldoende","€ 0",IF(D13="Matig","- € 540.000",IF(D13="Onvoldoende","UITSLUITING"," ")))))</f>
        <v xml:space="preserve"> </v>
      </c>
      <c r="E14" s="76"/>
      <c r="F14" s="28"/>
      <c r="G14" s="51" t="str">
        <f>IF(G13="Uitmuntend","€ 90.000",IF(G13="Goed","€ 81.000",IF(G13="Voldoende","€ 0",IF(G13="Matig","- € 540.000",IF(G13="Onvoldoende","UITSLUITING"," ")))))</f>
        <v xml:space="preserve"> </v>
      </c>
      <c r="H14" s="76"/>
      <c r="I14" s="29"/>
      <c r="J14" s="51" t="str">
        <f>IF(J13="Uitmuntend","€ 90.000",IF(J13="Goed","€ 81.000",IF(J13="Voldoende","€ 0",IF(J13="Matig","- € 540.000",IF(J13="Onvoldoende","UITSLUITING"," ")))))</f>
        <v xml:space="preserve"> </v>
      </c>
      <c r="K14" s="76"/>
    </row>
    <row r="15" spans="1:11" ht="18" customHeight="1" x14ac:dyDescent="0.2">
      <c r="A15" s="77" t="str">
        <f>'Beoordelen open vragen'!A7</f>
        <v>6.1.3 AANPAK WERVING EN SELECTIE EN DATABASE</v>
      </c>
      <c r="B15" s="23" t="str">
        <f>B3</f>
        <v>Beoordelaar 1</v>
      </c>
      <c r="C15" s="21"/>
      <c r="D15" s="24" t="str">
        <f>'Beoordelaar 1'!C7</f>
        <v>SCORE</v>
      </c>
      <c r="E15" s="75" t="s">
        <v>29</v>
      </c>
      <c r="F15" s="21"/>
      <c r="G15" s="24" t="str">
        <f>'Beoordelaar 1'!F7</f>
        <v>SCORE</v>
      </c>
      <c r="H15" s="75" t="s">
        <v>29</v>
      </c>
      <c r="I15" s="25"/>
      <c r="J15" s="24" t="str">
        <f>'Beoordelaar 1'!I7</f>
        <v>SCORE</v>
      </c>
      <c r="K15" s="75" t="s">
        <v>29</v>
      </c>
    </row>
    <row r="16" spans="1:11" ht="18" customHeight="1" x14ac:dyDescent="0.2">
      <c r="A16" s="78"/>
      <c r="B16" s="23" t="str">
        <f>B4</f>
        <v>Beoordelaar 2</v>
      </c>
      <c r="C16" s="21"/>
      <c r="D16" s="24" t="str">
        <f>'Beoordelaar 2'!C7</f>
        <v>SCORE</v>
      </c>
      <c r="E16" s="75"/>
      <c r="F16" s="21"/>
      <c r="G16" s="24" t="str">
        <f>'Beoordelaar 2'!F7</f>
        <v>SCORE</v>
      </c>
      <c r="H16" s="75"/>
      <c r="I16" s="25"/>
      <c r="J16" s="24" t="str">
        <f>'Beoordelaar 2'!I7</f>
        <v>SCORE</v>
      </c>
      <c r="K16" s="75"/>
    </row>
    <row r="17" spans="1:11" ht="18" customHeight="1" x14ac:dyDescent="0.2">
      <c r="A17" s="78"/>
      <c r="B17" s="23" t="str">
        <f>B5</f>
        <v>Beoordelaar 3</v>
      </c>
      <c r="C17" s="21"/>
      <c r="D17" s="24" t="str">
        <f>'Beoordelaar 3'!C7</f>
        <v>SCORE</v>
      </c>
      <c r="E17" s="75"/>
      <c r="F17" s="21"/>
      <c r="G17" s="24" t="str">
        <f>'Beoordelaar 3'!F7</f>
        <v>SCORE</v>
      </c>
      <c r="H17" s="75"/>
      <c r="I17" s="25"/>
      <c r="J17" s="24" t="str">
        <f>'Beoordelaar 3'!I7</f>
        <v>SCORE</v>
      </c>
      <c r="K17" s="75"/>
    </row>
    <row r="18" spans="1:11" ht="18" customHeight="1" x14ac:dyDescent="0.2">
      <c r="A18" s="78"/>
      <c r="B18" s="23" t="str">
        <f>B6</f>
        <v>Beoordelaar 4</v>
      </c>
      <c r="C18" s="21"/>
      <c r="D18" s="26" t="str">
        <f>'Beoordelaar 4'!C7</f>
        <v>SCORE</v>
      </c>
      <c r="E18" s="75"/>
      <c r="F18" s="21"/>
      <c r="G18" s="26" t="str">
        <f>'Beoordelaar 4'!F7</f>
        <v>SCORE</v>
      </c>
      <c r="H18" s="75"/>
      <c r="I18" s="25"/>
      <c r="J18" s="26" t="str">
        <f>'Beoordelaar 4'!I7</f>
        <v>SCORE</v>
      </c>
      <c r="K18" s="75"/>
    </row>
    <row r="19" spans="1:11" ht="20" customHeight="1" x14ac:dyDescent="0.2">
      <c r="A19" s="71" t="s">
        <v>5</v>
      </c>
      <c r="B19" s="72"/>
      <c r="C19" s="21"/>
      <c r="D19" s="27" t="s">
        <v>6</v>
      </c>
      <c r="E19" s="75"/>
      <c r="F19" s="21"/>
      <c r="G19" s="27" t="s">
        <v>6</v>
      </c>
      <c r="H19" s="75"/>
      <c r="I19" s="25"/>
      <c r="J19" s="27" t="s">
        <v>6</v>
      </c>
      <c r="K19" s="75"/>
    </row>
    <row r="20" spans="1:11" ht="20" customHeight="1" x14ac:dyDescent="0.2">
      <c r="A20" s="73"/>
      <c r="B20" s="74"/>
      <c r="C20" s="28"/>
      <c r="D20" s="51" t="str">
        <f>IF(D19="Uitmuntend","€ 90.000",IF(D19="Goed","€ 81.000",IF(D19="Voldoende","€ 0",IF(D19="Matig","- € 540.000",IF(D19="Onvoldoende","UITSLUITING"," ")))))</f>
        <v xml:space="preserve"> </v>
      </c>
      <c r="E20" s="76"/>
      <c r="F20" s="28"/>
      <c r="G20" s="51" t="str">
        <f>IF(G19="Uitmuntend","€ 90.000",IF(G19="Goed","€ 81.000",IF(G19="Voldoende","€ 0",IF(G19="Matig","- € 540.000",IF(G19="Onvoldoende","UITSLUITING"," ")))))</f>
        <v xml:space="preserve"> </v>
      </c>
      <c r="H20" s="76"/>
      <c r="I20" s="29"/>
      <c r="J20" s="51" t="str">
        <f>IF(J19="Uitmuntend","€ 90.000",IF(J19="Goed","€ 81.000",IF(J19="Voldoende","€ 0",IF(J19="Matig","- € 540.000",IF(J19="Onvoldoende","UITSLUITING"," ")))))</f>
        <v xml:space="preserve"> </v>
      </c>
      <c r="K20" s="76"/>
    </row>
    <row r="21" spans="1:11" ht="18" customHeight="1" x14ac:dyDescent="0.2">
      <c r="A21" s="77" t="str">
        <f>'Beoordelen open vragen'!A9</f>
        <v>6.1.4 PARTNERPARTIJEN</v>
      </c>
      <c r="B21" s="23" t="str">
        <f>B3</f>
        <v>Beoordelaar 1</v>
      </c>
      <c r="C21" s="21"/>
      <c r="D21" s="24" t="str">
        <f>'Beoordelaar 1'!C9</f>
        <v>SCORE</v>
      </c>
      <c r="E21" s="75" t="s">
        <v>29</v>
      </c>
      <c r="F21" s="21"/>
      <c r="G21" s="24" t="str">
        <f>'Beoordelaar 1'!F9</f>
        <v>SCORE</v>
      </c>
      <c r="H21" s="75" t="s">
        <v>29</v>
      </c>
      <c r="I21" s="25"/>
      <c r="J21" s="24" t="str">
        <f>'Beoordelaar 1'!I9</f>
        <v>SCORE</v>
      </c>
      <c r="K21" s="75" t="s">
        <v>29</v>
      </c>
    </row>
    <row r="22" spans="1:11" ht="18" customHeight="1" x14ac:dyDescent="0.2">
      <c r="A22" s="78"/>
      <c r="B22" s="23" t="str">
        <f>B4</f>
        <v>Beoordelaar 2</v>
      </c>
      <c r="C22" s="21"/>
      <c r="D22" s="24" t="str">
        <f>'Beoordelaar 2'!C9</f>
        <v>SCORE</v>
      </c>
      <c r="E22" s="75"/>
      <c r="F22" s="21"/>
      <c r="G22" s="24" t="str">
        <f>'Beoordelaar 2'!F9</f>
        <v>SCORE</v>
      </c>
      <c r="H22" s="75"/>
      <c r="I22" s="25"/>
      <c r="J22" s="24" t="str">
        <f>'Beoordelaar 2'!I9</f>
        <v>SCORE</v>
      </c>
      <c r="K22" s="75"/>
    </row>
    <row r="23" spans="1:11" ht="18" customHeight="1" x14ac:dyDescent="0.2">
      <c r="A23" s="78"/>
      <c r="B23" s="23" t="str">
        <f>B5</f>
        <v>Beoordelaar 3</v>
      </c>
      <c r="C23" s="21"/>
      <c r="D23" s="24" t="str">
        <f>'Beoordelaar 3'!C9</f>
        <v>SCORE</v>
      </c>
      <c r="E23" s="75"/>
      <c r="F23" s="21"/>
      <c r="G23" s="24" t="str">
        <f>'Beoordelaar 3'!F9</f>
        <v>SCORE</v>
      </c>
      <c r="H23" s="75"/>
      <c r="I23" s="25"/>
      <c r="J23" s="24" t="str">
        <f>'Beoordelaar 3'!I9</f>
        <v>SCORE</v>
      </c>
      <c r="K23" s="75"/>
    </row>
    <row r="24" spans="1:11" ht="18" customHeight="1" x14ac:dyDescent="0.2">
      <c r="A24" s="78"/>
      <c r="B24" s="23" t="str">
        <f>B6</f>
        <v>Beoordelaar 4</v>
      </c>
      <c r="C24" s="21"/>
      <c r="D24" s="26" t="str">
        <f>'Beoordelaar 4'!C9</f>
        <v>SCORE</v>
      </c>
      <c r="E24" s="75"/>
      <c r="F24" s="21"/>
      <c r="G24" s="26" t="str">
        <f>'Beoordelaar 4'!F9</f>
        <v>SCORE</v>
      </c>
      <c r="H24" s="75"/>
      <c r="I24" s="25"/>
      <c r="J24" s="26" t="str">
        <f>'Beoordelaar 4'!I9</f>
        <v>SCORE</v>
      </c>
      <c r="K24" s="75"/>
    </row>
    <row r="25" spans="1:11" ht="20" customHeight="1" x14ac:dyDescent="0.2">
      <c r="A25" s="71" t="s">
        <v>5</v>
      </c>
      <c r="B25" s="72"/>
      <c r="C25" s="21"/>
      <c r="D25" s="27" t="s">
        <v>6</v>
      </c>
      <c r="E25" s="75"/>
      <c r="F25" s="21"/>
      <c r="G25" s="27" t="s">
        <v>6</v>
      </c>
      <c r="H25" s="75"/>
      <c r="I25" s="25"/>
      <c r="J25" s="27" t="s">
        <v>6</v>
      </c>
      <c r="K25" s="75"/>
    </row>
    <row r="26" spans="1:11" ht="20" customHeight="1" x14ac:dyDescent="0.2">
      <c r="A26" s="73"/>
      <c r="B26" s="74"/>
      <c r="C26" s="28"/>
      <c r="D26" s="51" t="str">
        <f>IF(D25="Uitmuntend","€ 75.000",IF(D25="Goed","€ 67.500",IF(D25="Voldoende","€ 0",IF(D25="Matig","- € 450.000",IF(D25="Onvoldoende","UITSLUITING"," ")))))</f>
        <v xml:space="preserve"> </v>
      </c>
      <c r="E26" s="76"/>
      <c r="F26" s="28"/>
      <c r="G26" s="51" t="str">
        <f>IF(G25="Uitmuntend","€ 75.000",IF(G25="Goed","€ 67.500",IF(G25="Voldoende","€ 0",IF(G25="Matig","- € 450.000",IF(G25="Onvoldoende","UITSLUITING"," ")))))</f>
        <v xml:space="preserve"> </v>
      </c>
      <c r="H26" s="76"/>
      <c r="I26" s="29"/>
      <c r="J26" s="51" t="str">
        <f>IF(J25="Uitmuntend","€ 75.000",IF(J25="Goed","€ 67.500",IF(J25="Voldoende","€ 0",IF(J25="Matig","- € 450.000",IF(J25="Onvoldoende","UITSLUITING"," ")))))</f>
        <v xml:space="preserve"> </v>
      </c>
      <c r="K26" s="76"/>
    </row>
    <row r="27" spans="1:11" ht="20" customHeight="1" x14ac:dyDescent="0.2">
      <c r="A27" s="30"/>
      <c r="B27" s="30"/>
      <c r="C27" s="31"/>
      <c r="D27" s="31"/>
      <c r="E27" s="31"/>
      <c r="F27" s="31"/>
      <c r="G27" s="31"/>
      <c r="H27" s="31"/>
      <c r="I27" s="31"/>
      <c r="J27" s="31"/>
      <c r="K27" s="31"/>
    </row>
    <row r="28" spans="1:11" s="3" customFormat="1" ht="28" customHeight="1" x14ac:dyDescent="0.2">
      <c r="A28" s="69" t="s">
        <v>15</v>
      </c>
      <c r="B28" s="70"/>
      <c r="C28" s="28"/>
      <c r="D28" s="45" t="e">
        <f>D8+D14+D20+D26</f>
        <v>#VALUE!</v>
      </c>
      <c r="E28" s="46"/>
      <c r="F28" s="28"/>
      <c r="G28" s="45" t="e">
        <f>G8+G14+G20+G26</f>
        <v>#VALUE!</v>
      </c>
      <c r="H28" s="46"/>
      <c r="I28" s="29"/>
      <c r="J28" s="45" t="e">
        <f>J8+J14+J20+J26</f>
        <v>#VALUE!</v>
      </c>
      <c r="K28" s="46"/>
    </row>
  </sheetData>
  <sheetProtection algorithmName="SHA-512" hashValue="KWjvterpLQhgA9F5l/KOB1kuYqS4OmjWHOK0Bo+jFNvXyKDwDWkG1Mjql0I+zsAB+owGz8r/Wt7wqlq9SL0T9A==" saltValue="uZt/r5U+t3JJRXBXRghmpQ==" spinCount="100000" sheet="1" objects="1" scenarios="1"/>
  <mergeCells count="30">
    <mergeCell ref="H21:H26"/>
    <mergeCell ref="K3:K8"/>
    <mergeCell ref="K9:K14"/>
    <mergeCell ref="K15:K20"/>
    <mergeCell ref="K21:K26"/>
    <mergeCell ref="H15:H20"/>
    <mergeCell ref="A19:B19"/>
    <mergeCell ref="A15:A18"/>
    <mergeCell ref="A20:B20"/>
    <mergeCell ref="E3:E8"/>
    <mergeCell ref="E9:E14"/>
    <mergeCell ref="E15:E20"/>
    <mergeCell ref="J1:K1"/>
    <mergeCell ref="G1:H1"/>
    <mergeCell ref="H3:H8"/>
    <mergeCell ref="H9:H14"/>
    <mergeCell ref="A2:B2"/>
    <mergeCell ref="A1:B1"/>
    <mergeCell ref="D1:E1"/>
    <mergeCell ref="A13:B13"/>
    <mergeCell ref="A14:B14"/>
    <mergeCell ref="A8:B8"/>
    <mergeCell ref="A3:A6"/>
    <mergeCell ref="A9:A12"/>
    <mergeCell ref="A7:B7"/>
    <mergeCell ref="A28:B28"/>
    <mergeCell ref="A25:B25"/>
    <mergeCell ref="A26:B26"/>
    <mergeCell ref="E21:E26"/>
    <mergeCell ref="A21:A24"/>
  </mergeCells>
  <dataValidations count="1">
    <dataValidation type="list" errorStyle="warning" allowBlank="1" showErrorMessage="1" sqref="I13:J13 I25:J25 I19:J19 D7 D13 D19 D25 F25:G25 F13:G13 F7:G7 F19:G19 I7:J7" xr:uid="{00000000-0002-0000-0400-000000000000}">
      <formula1>SCORE</formula1>
    </dataValidation>
  </dataValidations>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7"/>
  <sheetViews>
    <sheetView showGridLines="0" zoomScale="80" zoomScaleNormal="80" workbookViewId="0">
      <selection activeCell="C3" sqref="C3"/>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32" t="s">
        <v>23</v>
      </c>
      <c r="B1" s="33"/>
      <c r="C1" s="34"/>
      <c r="D1" s="33"/>
      <c r="E1" s="34"/>
      <c r="F1" s="33"/>
      <c r="G1" s="34"/>
    </row>
    <row r="2" spans="1:7" ht="30" customHeight="1" x14ac:dyDescent="0.2">
      <c r="A2" s="35" t="s">
        <v>24</v>
      </c>
      <c r="B2" s="33"/>
      <c r="C2" s="36" t="str">
        <f>'Beoordelaar 1'!C1:D1</f>
        <v>Inschrijver 1</v>
      </c>
      <c r="D2" s="37"/>
      <c r="E2" s="36" t="str">
        <f>'Beoordelaar 1'!F1</f>
        <v>Inschrijver 2</v>
      </c>
      <c r="F2" s="37"/>
      <c r="G2" s="36" t="str">
        <f>'Beoordelaar 1'!I1</f>
        <v>Inschrijver 3</v>
      </c>
    </row>
    <row r="3" spans="1:7" s="2" customFormat="1" ht="35" customHeight="1" x14ac:dyDescent="0.2">
      <c r="A3" s="38" t="s">
        <v>27</v>
      </c>
      <c r="B3" s="33"/>
      <c r="C3" s="39" t="e">
        <f>Consensus!D28</f>
        <v>#VALUE!</v>
      </c>
      <c r="D3" s="37"/>
      <c r="E3" s="39" t="e">
        <f>Consensus!G28</f>
        <v>#VALUE!</v>
      </c>
      <c r="F3" s="37"/>
      <c r="G3" s="39" t="e">
        <f>Consensus!J28</f>
        <v>#VALUE!</v>
      </c>
    </row>
    <row r="4" spans="1:7" ht="15" customHeight="1" x14ac:dyDescent="0.2"/>
    <row r="5" spans="1:7" ht="30" customHeight="1" x14ac:dyDescent="0.2">
      <c r="A5" s="40" t="s">
        <v>25</v>
      </c>
      <c r="B5" s="33"/>
      <c r="C5" s="41">
        <v>0</v>
      </c>
      <c r="D5" s="37"/>
      <c r="E5" s="41">
        <v>0</v>
      </c>
      <c r="F5" s="37"/>
      <c r="G5" s="41">
        <v>0</v>
      </c>
    </row>
    <row r="7" spans="1:7" ht="30" customHeight="1" x14ac:dyDescent="0.2">
      <c r="A7" s="42" t="s">
        <v>26</v>
      </c>
      <c r="B7" s="33"/>
      <c r="C7" s="43" t="e">
        <f>C5-C3</f>
        <v>#VALUE!</v>
      </c>
      <c r="D7" s="44"/>
      <c r="E7" s="43" t="e">
        <f>E5-E3</f>
        <v>#VALUE!</v>
      </c>
      <c r="F7" s="44"/>
      <c r="G7" s="43" t="e">
        <f>G5-G3</f>
        <v>#VALUE!</v>
      </c>
    </row>
    <row r="14" spans="1:7" ht="16" x14ac:dyDescent="0.2">
      <c r="C14" s="6"/>
    </row>
    <row r="15" spans="1:7" ht="16" x14ac:dyDescent="0.2">
      <c r="C15" s="6"/>
    </row>
    <row r="16" spans="1:7" ht="16" x14ac:dyDescent="0.2">
      <c r="C16" s="6"/>
    </row>
    <row r="17" spans="3:3" ht="16" x14ac:dyDescent="0.2">
      <c r="C17" s="6"/>
    </row>
  </sheetData>
  <sheetProtection algorithmName="SHA-512" hashValue="4it/dZp1gNpSab39lHl2CxBY9WTC7jilftPBVtpKLfEHSv70kEV7OX5Wj9s25xWc8e2plNWHazZyNmn4ahvflg==" saltValue="d/DmOVwUzMkNT3fxh4bZl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2" ma:contentTypeDescription="Een nieuw document maken." ma:contentTypeScope="" ma:versionID="d9ddba74b78a77a69f9afe61d097b29d">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e0f0422777e4c6338694d46220b124a7"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966575-03D3-4D4D-AB5D-EFD9AB427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62C185-6412-4A43-B81C-C5EF331C155B}">
  <ds:schemaRefs>
    <ds:schemaRef ds:uri="http://schemas.microsoft.com/office/2006/documentManagement/types"/>
    <ds:schemaRef ds:uri="http://schemas.openxmlformats.org/package/2006/metadata/core-properties"/>
    <ds:schemaRef ds:uri="04d4ff2e-cf62-40b0-a5cf-f8c6524922a9"/>
    <ds:schemaRef ds:uri="http://purl.org/dc/elements/1.1/"/>
    <ds:schemaRef ds:uri="cdfd6af9-2027-427e-aee7-f2f3dc2ea940"/>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A89382B-AE7F-48CE-8E0D-1A1DF4E2A8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Beoordelen open vragen</vt:lpstr>
      <vt:lpstr>Beoordelaar 1</vt:lpstr>
      <vt:lpstr>Beoordelaar 2</vt:lpstr>
      <vt:lpstr>Beoordelaar 3</vt:lpstr>
      <vt:lpstr>Beoordelaar 4</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dcterms:created xsi:type="dcterms:W3CDTF">2006-09-16T00:00:00Z</dcterms:created>
  <dcterms:modified xsi:type="dcterms:W3CDTF">2024-05-07T14:47:48Z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