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eyquality275553.sharepoint.com/sites/Klanten/NL_Actief/Stichting Openbaar Onderwijs Zwolle en Regio/Consultancy/Aanbestedingen/Aanbesteding MFP's en papier 2023/Teamsbestanden/"/>
    </mc:Choice>
  </mc:AlternateContent>
  <xr:revisionPtr revIDLastSave="160" documentId="8_{D530A47C-848C-412C-976D-F709DA7B8143}" xr6:coauthVersionLast="47" xr6:coauthVersionMax="47" xr10:uidLastSave="{4DAF1655-B320-4091-A095-E259E73905F0}"/>
  <bookViews>
    <workbookView xWindow="28680" yWindow="-120" windowWidth="29040" windowHeight="15720" activeTab="1" xr2:uid="{828B6136-62B6-4BD3-8AB7-1AEF04986771}"/>
  </bookViews>
  <sheets>
    <sheet name="P1" sheetId="1" r:id="rId1"/>
    <sheet name="P2" sheetId="2" r:id="rId2"/>
  </sheets>
  <definedNames>
    <definedName name="_Hlk121819931" localSheetId="0">'P1'!#REF!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F6" i="1"/>
  <c r="F5" i="1"/>
  <c r="F3" i="1"/>
  <c r="F4" i="1"/>
  <c r="F2" i="1"/>
  <c r="H8" i="1"/>
  <c r="J2" i="1"/>
  <c r="J4" i="1"/>
  <c r="J5" i="1"/>
  <c r="J6" i="1"/>
  <c r="D2" i="1"/>
  <c r="D3" i="1"/>
  <c r="J3" i="1" s="1"/>
  <c r="D4" i="1"/>
  <c r="D5" i="1"/>
  <c r="D6" i="1"/>
  <c r="D7" i="1"/>
  <c r="J7" i="1" s="1"/>
  <c r="F8" i="1" l="1"/>
  <c r="J8" i="1"/>
  <c r="G2" i="1" l="1"/>
  <c r="G6" i="1"/>
  <c r="G7" i="1"/>
  <c r="G5" i="1"/>
  <c r="G3" i="1"/>
  <c r="G4" i="1"/>
</calcChain>
</file>

<file path=xl/sharedStrings.xml><?xml version="1.0" encoding="utf-8"?>
<sst xmlns="http://schemas.openxmlformats.org/spreadsheetml/2006/main" count="43" uniqueCount="30">
  <si>
    <t>Type</t>
  </si>
  <si>
    <t>Volumes</t>
  </si>
  <si>
    <t xml:space="preserve">Bodemtarief </t>
  </si>
  <si>
    <t>Plafondtarief</t>
  </si>
  <si>
    <t>Aantallen</t>
  </si>
  <si>
    <t>Per jaar kosten</t>
  </si>
  <si>
    <t>Aandeel in totale kosten</t>
  </si>
  <si>
    <t xml:space="preserve">Maximaal aantal punten </t>
  </si>
  <si>
    <t>Inschrijftarief</t>
  </si>
  <si>
    <t>Toegekend aantal punten</t>
  </si>
  <si>
    <t>Laagvolume A3 MFP</t>
  </si>
  <si>
    <t>20 PPM</t>
  </si>
  <si>
    <t>Middenvolume A3 MFP</t>
  </si>
  <si>
    <t>50 PPM</t>
  </si>
  <si>
    <t>Hoogvolume A3 MFP</t>
  </si>
  <si>
    <t>70 PPM</t>
  </si>
  <si>
    <t>Bookletfinisher</t>
  </si>
  <si>
    <t>Tikprijs zwart/wit</t>
  </si>
  <si>
    <t>Tikprijs kleur</t>
  </si>
  <si>
    <t>Formaat</t>
  </si>
  <si>
    <t>Gewicht gr/m2</t>
  </si>
  <si>
    <t>Eenheid</t>
  </si>
  <si>
    <t>Hoeveelheden per jaar</t>
  </si>
  <si>
    <t>Netto prijs per eenheid</t>
  </si>
  <si>
    <t>Kosten op jaarbasis netto</t>
  </si>
  <si>
    <t>A3</t>
  </si>
  <si>
    <t>500 vel</t>
  </si>
  <si>
    <t xml:space="preserve"> </t>
  </si>
  <si>
    <t>A4</t>
  </si>
  <si>
    <t>Totaalkosten netto op jaarbasis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</si>
</sst>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&quot;€&quot;\ * #,##0.0000_ ;_ &quot;€&quot;\ * \-#,##0.0000_ ;_ &quot;€&quot;\ * &quot;-&quot;??_ ;_ @_ "/>
    <numFmt numFmtId="165" formatCode="_ &quot;€&quot;\ * #,##0.0000_ ;_ &quot;€&quot;\ * \-#,##0.0000_ ;_ &quot;€&quot;\ * &quot;-&quot;????_ ;_ @_ "/>
  </numFmts>
  <fonts count="7" x14ac:knownFonts="1">
    <font>
      <sz val="10"/>
      <color theme="1"/>
      <name val="Verdana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1"/>
      <color theme="1"/>
      <name val="Calibri"/>
      <family val="2"/>
    </font>
    <font>
      <sz val="10"/>
      <color theme="0"/>
      <name val="Arial"/>
    </font>
    <font>
      <sz val="10"/>
      <color theme="1"/>
      <name val="Arial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1F497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44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0" fillId="0" borderId="0" xfId="0" applyNumberFormat="1" applyAlignment="1">
      <alignment horizontal="center"/>
    </xf>
    <xf numFmtId="0" fontId="4" fillId="2" borderId="1" xfId="0" applyFont="1" applyFill="1" applyBorder="1" applyAlignment="1">
      <alignment vertical="center" wrapText="1"/>
    </xf>
    <xf numFmtId="44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44" fontId="0" fillId="0" borderId="0" xfId="0" applyNumberFormat="1"/>
    <xf numFmtId="10" fontId="5" fillId="0" borderId="1" xfId="0" applyNumberFormat="1" applyFont="1" applyBorder="1" applyAlignment="1">
      <alignment horizontal="center" vertical="center" wrapText="1"/>
    </xf>
    <xf numFmtId="44" fontId="0" fillId="3" borderId="1" xfId="0" applyNumberFormat="1" applyFill="1" applyBorder="1" applyProtection="1">
      <protection locked="0"/>
    </xf>
    <xf numFmtId="165" fontId="0" fillId="3" borderId="1" xfId="0" applyNumberFormat="1" applyFill="1" applyBorder="1" applyProtection="1">
      <protection locked="0"/>
    </xf>
    <xf numFmtId="0" fontId="6" fillId="4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vertical="center" wrapText="1"/>
    </xf>
    <xf numFmtId="0" fontId="6" fillId="4" borderId="7" xfId="0" applyFont="1" applyFill="1" applyBorder="1" applyAlignment="1">
      <alignment vertical="center" wrapText="1"/>
    </xf>
    <xf numFmtId="0" fontId="6" fillId="4" borderId="3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6" fillId="3" borderId="5" xfId="0" applyFont="1" applyFill="1" applyBorder="1" applyAlignment="1" applyProtection="1">
      <alignment vertical="center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26EFF-BE99-44E0-ACB7-717E3FCEF725}">
  <dimension ref="A1:J8"/>
  <sheetViews>
    <sheetView workbookViewId="0">
      <selection activeCell="I3" sqref="I3"/>
    </sheetView>
  </sheetViews>
  <sheetFormatPr defaultRowHeight="12.75" x14ac:dyDescent="0.2"/>
  <cols>
    <col min="1" max="1" width="17.875" bestFit="1" customWidth="1"/>
    <col min="2" max="2" width="7.25" bestFit="1" customWidth="1"/>
    <col min="3" max="3" width="10.125" customWidth="1"/>
    <col min="4" max="4" width="10.5" customWidth="1"/>
    <col min="5" max="5" width="10.5" style="11" customWidth="1"/>
    <col min="6" max="6" width="14.75" hidden="1" customWidth="1"/>
    <col min="7" max="7" width="12.125" hidden="1" customWidth="1"/>
    <col min="8" max="8" width="17.625" customWidth="1"/>
    <col min="9" max="9" width="11" bestFit="1" customWidth="1"/>
    <col min="10" max="10" width="19.25" bestFit="1" customWidth="1"/>
  </cols>
  <sheetData>
    <row r="1" spans="1:10" ht="24" customHeight="1" x14ac:dyDescent="0.2">
      <c r="A1" s="1" t="s">
        <v>0</v>
      </c>
      <c r="B1" s="1" t="s">
        <v>1</v>
      </c>
      <c r="C1" s="2" t="s">
        <v>2</v>
      </c>
      <c r="D1" s="2" t="s">
        <v>3</v>
      </c>
      <c r="E1" s="10" t="s">
        <v>4</v>
      </c>
      <c r="F1" s="12" t="s">
        <v>5</v>
      </c>
      <c r="G1" s="12" t="s">
        <v>6</v>
      </c>
      <c r="H1" s="7" t="s">
        <v>7</v>
      </c>
      <c r="I1" s="2" t="s">
        <v>8</v>
      </c>
      <c r="J1" s="7" t="s">
        <v>9</v>
      </c>
    </row>
    <row r="2" spans="1:10" ht="15" x14ac:dyDescent="0.2">
      <c r="A2" s="3" t="s">
        <v>10</v>
      </c>
      <c r="B2" s="3" t="s">
        <v>11</v>
      </c>
      <c r="C2" s="4">
        <v>100</v>
      </c>
      <c r="D2" s="4">
        <f t="shared" ref="D2:D7" si="0">C2*2</f>
        <v>200</v>
      </c>
      <c r="E2" s="9">
        <v>11</v>
      </c>
      <c r="F2" s="13">
        <f>C2*E2*12</f>
        <v>13200</v>
      </c>
      <c r="G2" s="16">
        <f t="shared" ref="G2:G7" si="1">F2/$F$8</f>
        <v>5.9365864627838993E-2</v>
      </c>
      <c r="H2" s="5">
        <v>3</v>
      </c>
      <c r="I2" s="17"/>
      <c r="J2" s="8">
        <f t="shared" ref="J2:J7" si="2">IF(I2&lt;C2,H2,H2-(I2-C2)*H2/(D2-C2))</f>
        <v>3</v>
      </c>
    </row>
    <row r="3" spans="1:10" ht="15" x14ac:dyDescent="0.2">
      <c r="A3" s="3" t="s">
        <v>12</v>
      </c>
      <c r="B3" s="3" t="s">
        <v>13</v>
      </c>
      <c r="C3" s="4">
        <v>125</v>
      </c>
      <c r="D3" s="4">
        <f t="shared" si="0"/>
        <v>250</v>
      </c>
      <c r="E3" s="9">
        <v>59</v>
      </c>
      <c r="F3" s="13">
        <f t="shared" ref="F3:F4" si="3">C3*E3*12</f>
        <v>88500</v>
      </c>
      <c r="G3" s="16">
        <f t="shared" si="1"/>
        <v>0.39802113784573873</v>
      </c>
      <c r="H3" s="5">
        <v>20</v>
      </c>
      <c r="I3" s="17"/>
      <c r="J3" s="8">
        <f t="shared" si="2"/>
        <v>20</v>
      </c>
    </row>
    <row r="4" spans="1:10" ht="15" x14ac:dyDescent="0.2">
      <c r="A4" s="3" t="s">
        <v>14</v>
      </c>
      <c r="B4" s="3" t="s">
        <v>15</v>
      </c>
      <c r="C4" s="4">
        <v>175</v>
      </c>
      <c r="D4" s="4">
        <f t="shared" si="0"/>
        <v>350</v>
      </c>
      <c r="E4" s="9">
        <v>10</v>
      </c>
      <c r="F4" s="13">
        <f t="shared" si="3"/>
        <v>21000</v>
      </c>
      <c r="G4" s="16">
        <f t="shared" si="1"/>
        <v>9.4445693726107491E-2</v>
      </c>
      <c r="H4" s="5">
        <v>3</v>
      </c>
      <c r="I4" s="17"/>
      <c r="J4" s="8">
        <f t="shared" si="2"/>
        <v>3</v>
      </c>
    </row>
    <row r="5" spans="1:10" ht="15" x14ac:dyDescent="0.2">
      <c r="A5" s="3" t="s">
        <v>16</v>
      </c>
      <c r="B5" s="3"/>
      <c r="C5" s="4">
        <v>35</v>
      </c>
      <c r="D5" s="4">
        <f t="shared" si="0"/>
        <v>70</v>
      </c>
      <c r="E5" s="9">
        <v>20</v>
      </c>
      <c r="F5" s="13">
        <f>C5*E5*12</f>
        <v>8400</v>
      </c>
      <c r="G5" s="16">
        <f t="shared" si="1"/>
        <v>3.7778277490442998E-2</v>
      </c>
      <c r="H5" s="5">
        <v>1</v>
      </c>
      <c r="I5" s="17"/>
      <c r="J5" s="8">
        <f t="shared" si="2"/>
        <v>1</v>
      </c>
    </row>
    <row r="6" spans="1:10" ht="15" x14ac:dyDescent="0.2">
      <c r="A6" s="3" t="s">
        <v>17</v>
      </c>
      <c r="B6" s="3"/>
      <c r="C6" s="6">
        <v>2.5000000000000001E-3</v>
      </c>
      <c r="D6" s="6">
        <f t="shared" si="0"/>
        <v>5.0000000000000001E-3</v>
      </c>
      <c r="E6" s="9">
        <v>4500000</v>
      </c>
      <c r="F6" s="14">
        <f>C6*E6</f>
        <v>11250</v>
      </c>
      <c r="G6" s="16">
        <f t="shared" si="1"/>
        <v>5.0595907353271866E-2</v>
      </c>
      <c r="H6" s="5">
        <v>9</v>
      </c>
      <c r="I6" s="18"/>
      <c r="J6" s="8">
        <f t="shared" si="2"/>
        <v>9</v>
      </c>
    </row>
    <row r="7" spans="1:10" ht="15" x14ac:dyDescent="0.2">
      <c r="A7" s="3" t="s">
        <v>18</v>
      </c>
      <c r="B7" s="3"/>
      <c r="C7" s="6">
        <v>2.5000000000000001E-2</v>
      </c>
      <c r="D7" s="6">
        <f t="shared" si="0"/>
        <v>0.05</v>
      </c>
      <c r="E7" s="9">
        <v>3200000</v>
      </c>
      <c r="F7" s="14">
        <f>C7*E7</f>
        <v>80000</v>
      </c>
      <c r="G7" s="16">
        <f t="shared" si="1"/>
        <v>0.35979311895659993</v>
      </c>
      <c r="H7" s="5">
        <v>9</v>
      </c>
      <c r="I7" s="18"/>
      <c r="J7" s="8">
        <f t="shared" si="2"/>
        <v>9</v>
      </c>
    </row>
    <row r="8" spans="1:10" ht="15" x14ac:dyDescent="0.2">
      <c r="F8" s="15">
        <f>SUM(F2:F7)</f>
        <v>222350</v>
      </c>
      <c r="H8" s="5">
        <f>SUM(H2:H7)</f>
        <v>45</v>
      </c>
      <c r="J8" s="8">
        <f>SUM(J2:J7)</f>
        <v>45</v>
      </c>
    </row>
  </sheetData>
  <sheetProtection algorithmName="SHA-512" hashValue="Lx0/1cx43Ano+80Ww2RSIDsS+WK3r7JjU3KrPgt0w6KYnA0V65kb6XzNeF52kLvtPsoeCMYHvslhWNx4Uo51qQ==" saltValue="ZuMy6Nl2wOWildaYht5g7Q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4FAEA-918C-4FA6-8EC7-DF73C169A054}">
  <dimension ref="A1:F6"/>
  <sheetViews>
    <sheetView tabSelected="1" workbookViewId="0">
      <selection activeCell="F6" activeCellId="1" sqref="E2:F5 F6"/>
    </sheetView>
  </sheetViews>
  <sheetFormatPr defaultRowHeight="12.75" x14ac:dyDescent="0.2"/>
  <sheetData>
    <row r="1" spans="1:6" ht="39" thickBot="1" x14ac:dyDescent="0.25">
      <c r="A1" s="25" t="s">
        <v>19</v>
      </c>
      <c r="B1" s="26" t="s">
        <v>20</v>
      </c>
      <c r="C1" s="26" t="s">
        <v>21</v>
      </c>
      <c r="D1" s="26" t="s">
        <v>22</v>
      </c>
      <c r="E1" s="26" t="s">
        <v>23</v>
      </c>
      <c r="F1" s="26" t="s">
        <v>24</v>
      </c>
    </row>
    <row r="2" spans="1:6" ht="13.5" thickBot="1" x14ac:dyDescent="0.25">
      <c r="A2" s="19" t="s">
        <v>25</v>
      </c>
      <c r="B2" s="20">
        <v>75</v>
      </c>
      <c r="C2" s="20" t="s">
        <v>26</v>
      </c>
      <c r="D2" s="21">
        <v>80</v>
      </c>
      <c r="E2" s="27" t="s">
        <v>27</v>
      </c>
      <c r="F2" s="27" t="s">
        <v>27</v>
      </c>
    </row>
    <row r="3" spans="1:6" ht="13.5" thickBot="1" x14ac:dyDescent="0.25">
      <c r="A3" s="19" t="s">
        <v>28</v>
      </c>
      <c r="B3" s="20">
        <v>75</v>
      </c>
      <c r="C3" s="20" t="s">
        <v>26</v>
      </c>
      <c r="D3" s="21">
        <v>2770</v>
      </c>
      <c r="E3" s="27" t="s">
        <v>27</v>
      </c>
      <c r="F3" s="27" t="s">
        <v>27</v>
      </c>
    </row>
    <row r="4" spans="1:6" ht="13.5" thickBot="1" x14ac:dyDescent="0.25">
      <c r="A4" s="19" t="s">
        <v>25</v>
      </c>
      <c r="B4" s="20">
        <v>80</v>
      </c>
      <c r="C4" s="20" t="s">
        <v>26</v>
      </c>
      <c r="D4" s="21">
        <v>462</v>
      </c>
      <c r="E4" s="27" t="s">
        <v>27</v>
      </c>
      <c r="F4" s="27" t="s">
        <v>27</v>
      </c>
    </row>
    <row r="5" spans="1:6" ht="13.5" thickBot="1" x14ac:dyDescent="0.25">
      <c r="A5" s="19" t="s">
        <v>28</v>
      </c>
      <c r="B5" s="20">
        <v>80</v>
      </c>
      <c r="C5" s="20" t="s">
        <v>26</v>
      </c>
      <c r="D5" s="21">
        <v>13335</v>
      </c>
      <c r="E5" s="27" t="s">
        <v>27</v>
      </c>
      <c r="F5" s="27" t="s">
        <v>27</v>
      </c>
    </row>
    <row r="6" spans="1:6" ht="13.5" thickBot="1" x14ac:dyDescent="0.25">
      <c r="A6" s="22" t="s">
        <v>29</v>
      </c>
      <c r="B6" s="23"/>
      <c r="C6" s="23"/>
      <c r="D6" s="23"/>
      <c r="E6" s="24"/>
      <c r="F6" s="27" t="s">
        <v>27</v>
      </c>
    </row>
  </sheetData>
  <sheetProtection algorithmName="SHA-512" hashValue="Zt6WDD7/9k+8jf6lOn/o7G2K+ZdFjpZAXdQoQoxaP4ZSo49jH5LdUZbQNxkJjTYEjYoD5LpxNhpggULfHVE/cg==" saltValue="+qWgPlN3EvLkxKZP42beyQ==" spinCount="100000" sheet="1" objects="1" scenarios="1" selectLockedCells="1"/>
  <mergeCells count="1">
    <mergeCell ref="A6:E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F6B97ABEBA6A48B70204E0DEC623B9" ma:contentTypeVersion="13" ma:contentTypeDescription="Een nieuw document maken." ma:contentTypeScope="" ma:versionID="44216f1155bc207a0efa7cb3f24cf8dd">
  <xsd:schema xmlns:xsd="http://www.w3.org/2001/XMLSchema" xmlns:xs="http://www.w3.org/2001/XMLSchema" xmlns:p="http://schemas.microsoft.com/office/2006/metadata/properties" xmlns:ns2="9e382b6c-e61f-4bce-b859-f21d47fe645a" xmlns:ns3="82e0b6db-396f-4f5a-9786-2ac5d5bde2e3" targetNamespace="http://schemas.microsoft.com/office/2006/metadata/properties" ma:root="true" ma:fieldsID="9a5eeb9b3fb70a634c815a5c6b3de2fb" ns2:_="" ns3:_="">
    <xsd:import namespace="9e382b6c-e61f-4bce-b859-f21d47fe645a"/>
    <xsd:import namespace="82e0b6db-396f-4f5a-9786-2ac5d5bde2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82b6c-e61f-4bce-b859-f21d47fe64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24b1013-3098-4cf7-a5c0-d656997683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0b6db-396f-4f5a-9786-2ac5d5bde2e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413bad3-e16f-41f1-83a9-e08b6bc92a4f}" ma:internalName="TaxCatchAll" ma:showField="CatchAllData" ma:web="82e0b6db-396f-4f5a-9786-2ac5d5bde2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e0b6db-396f-4f5a-9786-2ac5d5bde2e3" xsi:nil="true"/>
    <lcf76f155ced4ddcb4097134ff3c332f xmlns="9e382b6c-e61f-4bce-b859-f21d47fe645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ADDA5D-C2EE-4E64-9D68-63DE96110B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382b6c-e61f-4bce-b859-f21d47fe645a"/>
    <ds:schemaRef ds:uri="82e0b6db-396f-4f5a-9786-2ac5d5bde2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B194CB-3E6D-4F2B-A5EC-3122252798FF}">
  <ds:schemaRefs>
    <ds:schemaRef ds:uri="http://schemas.microsoft.com/office/2006/metadata/properties"/>
    <ds:schemaRef ds:uri="http://schemas.microsoft.com/office/infopath/2007/PartnerControls"/>
    <ds:schemaRef ds:uri="82e0b6db-396f-4f5a-9786-2ac5d5bde2e3"/>
    <ds:schemaRef ds:uri="9e382b6c-e61f-4bce-b859-f21d47fe645a"/>
  </ds:schemaRefs>
</ds:datastoreItem>
</file>

<file path=customXml/itemProps3.xml><?xml version="1.0" encoding="utf-8"?>
<ds:datastoreItem xmlns:ds="http://schemas.openxmlformats.org/officeDocument/2006/customXml" ds:itemID="{DCC04E0C-D754-4D11-95A1-A9B0906809C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P1</vt:lpstr>
      <vt:lpstr>P2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 Nijkamp</dc:creator>
  <cp:keywords/>
  <dc:description/>
  <cp:lastModifiedBy>Paul Nijkamp</cp:lastModifiedBy>
  <cp:revision/>
  <dcterms:created xsi:type="dcterms:W3CDTF">2023-07-06T11:13:47Z</dcterms:created>
  <dcterms:modified xsi:type="dcterms:W3CDTF">2023-09-22T13:18:41Z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0x0101009FF6B97ABEBA6A48B70204E0DEC623B9</vt:lpwstr>
  </property>
  <property fmtid="{D5CDD505-2E9C-101B-9397-08002B2CF9AE}" pid="3" name="MediaServiceImageTags">
    <vt:lpwstr/>
  </property>
</Properties>
</file>