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aevesbv.sharepoint.com/teams/BUZuidNIC/Gedeelde documenten/General/04 Projecten/Projecten 2023 Zuid/VISTA college - inkoopondersteuning/Aanbestedingen/EA Warme dranken/02. Aanbestedingsdocumenten/"/>
    </mc:Choice>
  </mc:AlternateContent>
  <xr:revisionPtr revIDLastSave="1070" documentId="8_{D3FD2FF7-EB96-4C2E-AA9A-6B74AAEBE47A}" xr6:coauthVersionLast="47" xr6:coauthVersionMax="47" xr10:uidLastSave="{10A79BD7-6C70-4DE8-BB44-419D2C23C18F}"/>
  <bookViews>
    <workbookView xWindow="-108" yWindow="-108" windowWidth="23256" windowHeight="12576" xr2:uid="{00000000-000D-0000-FFFF-FFFF00000000}"/>
  </bookViews>
  <sheets>
    <sheet name="Instructie" sheetId="2" r:id="rId1"/>
    <sheet name="Instant automaten" sheetId="3" r:id="rId2"/>
    <sheet name="Verse bonen automaten" sheetId="4" r:id="rId3"/>
    <sheet name="Losse leveringen" sheetId="7" r:id="rId4"/>
    <sheet name="Inschrijfprijs (incl. BTW)"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4" l="1"/>
  <c r="F19" i="4"/>
  <c r="F14" i="4"/>
  <c r="F13" i="4"/>
  <c r="F9" i="4"/>
  <c r="F10" i="4" s="1"/>
  <c r="F20" i="3"/>
  <c r="F19" i="3"/>
  <c r="F14" i="3"/>
  <c r="F13" i="3"/>
  <c r="F9" i="3"/>
  <c r="F10" i="3" s="1"/>
  <c r="F9" i="7"/>
  <c r="F8" i="7"/>
  <c r="F7" i="7"/>
  <c r="F6" i="7"/>
  <c r="F10" i="7" l="1"/>
  <c r="F11" i="7" s="1"/>
  <c r="D8" i="6" s="1"/>
  <c r="F21" i="3"/>
  <c r="F22" i="3" s="1"/>
  <c r="F15" i="3"/>
  <c r="F16" i="3" s="1"/>
  <c r="F21" i="4"/>
  <c r="F22" i="4" s="1"/>
  <c r="F15" i="4"/>
  <c r="F16" i="4" s="1"/>
  <c r="F24" i="3" l="1"/>
  <c r="D6" i="6" s="1"/>
  <c r="F24" i="4"/>
  <c r="D7" i="6" s="1"/>
  <c r="D9" i="6" l="1"/>
</calcChain>
</file>

<file path=xl/sharedStrings.xml><?xml version="1.0" encoding="utf-8"?>
<sst xmlns="http://schemas.openxmlformats.org/spreadsheetml/2006/main" count="87" uniqueCount="49">
  <si>
    <t>Instructie</t>
  </si>
  <si>
    <t>Instant koffie automaten</t>
  </si>
  <si>
    <t>Type automaat</t>
  </si>
  <si>
    <t>Consumpties per jaar</t>
  </si>
  <si>
    <r>
      <t xml:space="preserve">Tikprijs </t>
    </r>
    <r>
      <rPr>
        <sz val="9"/>
        <color theme="1"/>
        <rFont val="Calibri"/>
        <family val="2"/>
        <scheme val="minor"/>
      </rPr>
      <t>(alle ingrediënten in het automaat + theezakjes)</t>
    </r>
  </si>
  <si>
    <t>Losse ingrediënten</t>
  </si>
  <si>
    <t>Prijs per stuk</t>
  </si>
  <si>
    <t>Geschatte aantallen per jaar</t>
  </si>
  <si>
    <t>Prijs per jaar</t>
  </si>
  <si>
    <t>Roerstaafjes</t>
  </si>
  <si>
    <t>Lease</t>
  </si>
  <si>
    <t>Totaal</t>
  </si>
  <si>
    <t>Afschrijving</t>
  </si>
  <si>
    <t>Prijs per automaat per jaar</t>
  </si>
  <si>
    <t>Aantal automaten</t>
  </si>
  <si>
    <t>Totaal per jaar</t>
  </si>
  <si>
    <t>Technisch onderhoud</t>
  </si>
  <si>
    <t>Operating</t>
  </si>
  <si>
    <t>Technische service</t>
  </si>
  <si>
    <t>Losse leveringen</t>
  </si>
  <si>
    <t xml:space="preserve">TOTAAL: </t>
  </si>
  <si>
    <t xml:space="preserve">TOTAAL PER JAAR: </t>
  </si>
  <si>
    <t xml:space="preserve">TOTAAL 5 JAAR: </t>
  </si>
  <si>
    <t>Verse bonen automaten</t>
  </si>
  <si>
    <t>Suiker sticks</t>
  </si>
  <si>
    <t>Creamer sticks</t>
  </si>
  <si>
    <t>Inschrijfprijs</t>
  </si>
  <si>
    <t xml:space="preserve">TOTALE INSCHRIJFPRIJS: </t>
  </si>
  <si>
    <t>Instant automaten</t>
  </si>
  <si>
    <t>1.</t>
  </si>
  <si>
    <t>2.</t>
  </si>
  <si>
    <t>3.</t>
  </si>
  <si>
    <t>4.</t>
  </si>
  <si>
    <t>Prijs per tik</t>
  </si>
  <si>
    <t>Bijlage 5 - Prijzenblad</t>
  </si>
  <si>
    <t>TOTALE CONTRACTDUUR (7,58 jaar):</t>
  </si>
  <si>
    <t xml:space="preserve">TOTALE CONTRACTDUUR (7,58 jaar): </t>
  </si>
  <si>
    <t>Totale waarde (automatisch berekend)</t>
  </si>
  <si>
    <t>Instructie (automatisch ingevuld)</t>
  </si>
  <si>
    <t xml:space="preserve">INVULKADER </t>
  </si>
  <si>
    <t>Europese aanbesteding volgens de openbare procedure voor de levering van warme drankenautomaten inclusief producten en ingrediënten voor VISTA college met kenmerk EOA.2023.INK.3.</t>
  </si>
  <si>
    <t>Sweeteners</t>
  </si>
  <si>
    <t>Naam inschrijver</t>
  </si>
  <si>
    <t>Functie</t>
  </si>
  <si>
    <t>Onderneming</t>
  </si>
  <si>
    <t>Datum</t>
  </si>
  <si>
    <t>Handtekening</t>
  </si>
  <si>
    <r>
      <t xml:space="preserve">Automaten *
</t>
    </r>
    <r>
      <rPr>
        <sz val="9"/>
        <rFont val="Calibri"/>
        <family val="2"/>
        <scheme val="minor"/>
      </rPr>
      <t>* Conform eis 1.10: na 5 jaar zijn de automaten volledig afgeschreven waardoor het leasecomponent is de prijs komt te vervallen.</t>
    </r>
  </si>
  <si>
    <r>
      <rPr>
        <b/>
        <sz val="9"/>
        <rFont val="Calibri"/>
        <family val="2"/>
        <scheme val="minor"/>
      </rPr>
      <t>Invulinstructie:</t>
    </r>
    <r>
      <rPr>
        <sz val="9"/>
        <rFont val="Calibri"/>
        <family val="2"/>
        <scheme val="minor"/>
      </rPr>
      <t xml:space="preserve"> De groen gearceerde velden dient u in te vullen. Het totaal zoals berekend in het tabblad 'Inschrijfprijs (</t>
    </r>
    <r>
      <rPr>
        <b/>
        <u/>
        <sz val="9"/>
        <rFont val="Calibri"/>
        <family val="2"/>
        <scheme val="minor"/>
      </rPr>
      <t>incl</t>
    </r>
    <r>
      <rPr>
        <sz val="9"/>
        <rFont val="Calibri"/>
        <family val="2"/>
        <scheme val="minor"/>
      </rPr>
      <t xml:space="preserve">. btw)' wordt gebruikt bij het bepalen van uw score. Alle vermelde prijzen en tarieven dienen gesteld te zijn in euro’s, </t>
    </r>
    <r>
      <rPr>
        <b/>
        <u/>
        <sz val="9"/>
        <rFont val="Calibri"/>
        <family val="2"/>
        <scheme val="minor"/>
      </rPr>
      <t>inclusief</t>
    </r>
    <r>
      <rPr>
        <sz val="9"/>
        <rFont val="Calibri"/>
        <family val="2"/>
        <scheme val="minor"/>
      </rPr>
      <t xml:space="preserve"> BTW. De door u aangeboden prijzen en tarieven dienen inclusief overige belastingen en/of heffingen te zijn. De prijzen worden aangeboden in twee decimalen. 
Inschrijver dient deze bijlage volledig in te vullen, rechtsgeldig te ondertekenen en toe te voegen aan zijn inschrijving.
In het prijzenblad worden zowel de prijzen voor instant koffie automaten als voor verse bonen automaten uitgevraagd. De 41 gevraagde automaten worden hier onderverdeeld in 21 instant- en 20 verse bonen automaten om een overzichtelijk inschrijfprijs te krijgen. Per automaat dient het type te worden aangegeven en is de totaalprijs verdeeld onder de componenten ‘Tikprijs’, ‘Technisch onderhoud’ en ‘Automaten’. De laatste component is optioneel en kan dus mogelijk in de toekomst uitgevraagd worden door VISTA college. In het tabblad ‘Losse leveringen’ worden de prijzen aangegeven van de ingrediënten die niet inbegrepen zijn in de tikprijs. Vervolgens wordt de totaalprijs van de instant automaten, de verse bonen automaten en de losse leveringen bij elkaar opgeteld. Dit is de inschrijfprijs. 
</t>
    </r>
    <r>
      <rPr>
        <b/>
        <i/>
        <u/>
        <sz val="9"/>
        <rFont val="Calibri"/>
        <family val="2"/>
        <scheme val="minor"/>
      </rPr>
      <t xml:space="preserve">
Let op:</t>
    </r>
    <r>
      <rPr>
        <sz val="9"/>
        <rFont val="Calibri"/>
        <family val="2"/>
        <scheme val="minor"/>
      </rPr>
      <t xml:space="preserve"> de totale tikprijs is gebaseerd op de 590.000 consumpties per jaar. Zoals in het beschrijvend document beschreven heeft VISTA college nog geen keuze gemaakt tussen instant en of bonen automaten, dus is ervoor gekozen om de consumpties per type automaat op te splitsen om zo een zo reëel mogelijke inschrijfprijs te krijgen. Tijdens de uitvoering van de opdracht kunnen, zoals beschreven, de aantallen van de type automaten veranderen, waardoor de consumpties mee veranderen per type automaat.
In het tabblad 'Inschrijfprijs (incl. BTW)' vult u uw gegevens in en ondertekent u het document. Het rechtsgeldig ondertekende document dient te worden aangeleverd bij de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</si>
</sst>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sz val="11"/>
      <color theme="1"/>
      <name val="Calibri"/>
      <family val="2"/>
      <scheme val="minor"/>
    </font>
    <font>
      <sz val="11"/>
      <color theme="1"/>
      <name val="Calibri"/>
      <family val="2"/>
      <scheme val="minor"/>
    </font>
    <font>
      <sz val="9"/>
      <color theme="1"/>
      <name val="Calibri"/>
      <family val="2"/>
      <scheme val="minor"/>
    </font>
    <font>
      <b/>
      <sz val="9"/>
      <color theme="1"/>
      <name val="Calibri"/>
      <family val="2"/>
      <scheme val="minor"/>
    </font>
    <font>
      <b/>
      <sz val="14"/>
      <color theme="1"/>
      <name val="Calibri"/>
      <family val="2"/>
      <scheme val="minor"/>
    </font>
    <font>
      <sz val="9"/>
      <color theme="0"/>
      <name val="Calibri"/>
      <family val="2"/>
      <scheme val="minor"/>
    </font>
    <font>
      <sz val="9"/>
      <color rgb="FFFF0000"/>
      <name val="Calibri"/>
      <family val="2"/>
      <scheme val="minor"/>
    </font>
    <font>
      <b/>
      <sz val="9"/>
      <color rgb="FFFF0000"/>
      <name val="Calibri"/>
      <family val="2"/>
      <scheme val="minor"/>
    </font>
    <font>
      <sz val="9"/>
      <name val="Calibri"/>
      <family val="2"/>
      <scheme val="minor"/>
    </font>
    <font>
      <b/>
      <sz val="9"/>
      <name val="Calibri"/>
      <family val="2"/>
      <scheme val="minor"/>
    </font>
    <font>
      <sz val="9"/>
      <color theme="1"/>
      <name val="Segoe UI"/>
      <family val="2"/>
    </font>
    <font>
      <b/>
      <u/>
      <sz val="9"/>
      <name val="Calibri"/>
      <family val="2"/>
      <scheme val="minor"/>
    </font>
    <font>
      <b/>
      <i/>
      <u/>
      <sz val="9"/>
      <name val="Calibri"/>
      <family val="2"/>
      <scheme val="minor"/>
    </font>
  </fonts>
  <fills count="8">
    <fill>
      <patternFill patternType="none"/>
    </fill>
    <fill>
      <patternFill patternType="gray125"/>
    </fill>
    <fill>
      <patternFill patternType="solid">
        <fgColor theme="6" tint="0.39997558519241921"/>
        <bgColor indexed="65"/>
      </patternFill>
    </fill>
    <fill>
      <patternFill patternType="solid">
        <fgColor rgb="FFC4D79B"/>
        <bgColor indexed="64"/>
      </patternFill>
    </fill>
    <fill>
      <patternFill patternType="solid">
        <fgColor rgb="FFF8806C"/>
        <bgColor indexed="64"/>
      </patternFill>
    </fill>
    <fill>
      <patternFill patternType="solid">
        <fgColor theme="2"/>
        <bgColor indexed="64"/>
      </patternFill>
    </fill>
    <fill>
      <patternFill patternType="solid">
        <fgColor theme="2" tint="-0.249977111117893"/>
        <bgColor indexed="64"/>
      </patternFill>
    </fill>
    <fill>
      <patternFill patternType="solid">
        <fgColor theme="5" tint="0.39997558519241921"/>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44" fontId="2" fillId="0" borderId="0" applyFont="0" applyFill="0" applyBorder="0" applyAlignment="0" applyProtection="0"/>
  </cellStyleXfs>
  <cellXfs count="62">
    <xf numFmtId="0" fontId="0" fillId="0" borderId="0" xfId="0"/>
    <xf numFmtId="0" fontId="3" fillId="0" borderId="0" xfId="0" applyFont="1"/>
    <xf numFmtId="0" fontId="3" fillId="0" borderId="3" xfId="0" applyFont="1" applyBorder="1"/>
    <xf numFmtId="0" fontId="3" fillId="0" borderId="4" xfId="0" applyFont="1" applyBorder="1"/>
    <xf numFmtId="0" fontId="3" fillId="0" borderId="5" xfId="0" applyFont="1" applyBorder="1"/>
    <xf numFmtId="0" fontId="3" fillId="0" borderId="0" xfId="0" applyFont="1" applyAlignment="1">
      <alignment horizontal="left" vertical="center"/>
    </xf>
    <xf numFmtId="0" fontId="3" fillId="0" borderId="6" xfId="0" applyFont="1" applyBorder="1" applyAlignment="1">
      <alignment horizontal="left" vertical="center"/>
    </xf>
    <xf numFmtId="0" fontId="4" fillId="0" borderId="0" xfId="0" applyFont="1" applyAlignment="1">
      <alignment horizontal="left" vertical="center"/>
    </xf>
    <xf numFmtId="0" fontId="3" fillId="0" borderId="7" xfId="0" applyFont="1" applyBorder="1" applyAlignment="1">
      <alignment horizontal="left" vertical="center"/>
    </xf>
    <xf numFmtId="0" fontId="3" fillId="3" borderId="1" xfId="1" applyFont="1" applyFill="1" applyBorder="1" applyAlignment="1" applyProtection="1">
      <alignment horizontal="left" vertical="center"/>
      <protection locked="0"/>
    </xf>
    <xf numFmtId="0" fontId="3" fillId="0" borderId="7" xfId="1" applyFont="1" applyFill="1" applyBorder="1" applyAlignment="1" applyProtection="1">
      <alignment horizontal="left" vertical="center"/>
    </xf>
    <xf numFmtId="0" fontId="3" fillId="0" borderId="6" xfId="0" applyFont="1" applyBorder="1"/>
    <xf numFmtId="0" fontId="3" fillId="0" borderId="7" xfId="0" applyFont="1" applyBorder="1"/>
    <xf numFmtId="44" fontId="4" fillId="3" borderId="1" xfId="2" applyFont="1" applyFill="1" applyBorder="1" applyAlignment="1" applyProtection="1">
      <alignment horizontal="left" vertical="center"/>
      <protection locked="0"/>
    </xf>
    <xf numFmtId="0" fontId="3" fillId="0" borderId="8" xfId="0" applyFont="1" applyBorder="1"/>
    <xf numFmtId="0" fontId="3" fillId="0" borderId="9" xfId="0" applyFont="1" applyBorder="1"/>
    <xf numFmtId="0" fontId="3" fillId="0" borderId="10" xfId="0" applyFont="1" applyBorder="1"/>
    <xf numFmtId="0" fontId="5" fillId="0" borderId="0" xfId="0" applyFont="1"/>
    <xf numFmtId="0" fontId="4" fillId="6" borderId="1" xfId="0" applyFont="1" applyFill="1" applyBorder="1" applyAlignment="1">
      <alignment horizontal="left" vertical="center"/>
    </xf>
    <xf numFmtId="0" fontId="3" fillId="5" borderId="1" xfId="0" applyFont="1" applyFill="1" applyBorder="1" applyAlignment="1">
      <alignment horizontal="left" vertical="center"/>
    </xf>
    <xf numFmtId="44" fontId="4" fillId="3" borderId="2" xfId="2" applyFont="1" applyFill="1" applyBorder="1" applyAlignment="1" applyProtection="1">
      <alignment horizontal="left" vertical="center"/>
      <protection locked="0"/>
    </xf>
    <xf numFmtId="0" fontId="4" fillId="0" borderId="0" xfId="0" applyFont="1" applyAlignment="1">
      <alignment horizontal="right"/>
    </xf>
    <xf numFmtId="0" fontId="7" fillId="0" borderId="0" xfId="0" applyFont="1"/>
    <xf numFmtId="44" fontId="10" fillId="3" borderId="2" xfId="2" applyFont="1" applyFill="1" applyBorder="1" applyAlignment="1" applyProtection="1">
      <alignment horizontal="left" vertical="center"/>
      <protection locked="0"/>
    </xf>
    <xf numFmtId="0" fontId="4" fillId="0" borderId="6" xfId="0" applyFont="1" applyBorder="1" applyAlignment="1">
      <alignment horizontal="right" vertical="center"/>
    </xf>
    <xf numFmtId="0" fontId="4" fillId="0" borderId="6" xfId="0" applyFont="1" applyBorder="1" applyAlignment="1">
      <alignment horizontal="right"/>
    </xf>
    <xf numFmtId="0" fontId="10" fillId="6" borderId="1" xfId="0" applyFont="1" applyFill="1" applyBorder="1" applyAlignment="1">
      <alignment horizontal="left" vertical="center"/>
    </xf>
    <xf numFmtId="44" fontId="4" fillId="0" borderId="0" xfId="2" applyFont="1" applyFill="1" applyBorder="1" applyAlignment="1" applyProtection="1">
      <alignment horizontal="left" vertical="center"/>
    </xf>
    <xf numFmtId="44" fontId="4" fillId="0" borderId="0" xfId="2" applyFont="1" applyFill="1" applyBorder="1" applyAlignment="1" applyProtection="1">
      <alignment horizontal="right" vertical="center"/>
    </xf>
    <xf numFmtId="0" fontId="6" fillId="0" borderId="0" xfId="0" applyFont="1"/>
    <xf numFmtId="0" fontId="4" fillId="0" borderId="6" xfId="0" applyFont="1" applyBorder="1" applyAlignment="1">
      <alignment horizontal="right" vertical="top"/>
    </xf>
    <xf numFmtId="0" fontId="10" fillId="6" borderId="1" xfId="0" applyFont="1" applyFill="1" applyBorder="1" applyAlignment="1">
      <alignment horizontal="left" vertical="center" wrapText="1"/>
    </xf>
    <xf numFmtId="0" fontId="4" fillId="6" borderId="11" xfId="0" applyFont="1" applyFill="1" applyBorder="1" applyAlignment="1">
      <alignment horizontal="left" vertical="center"/>
    </xf>
    <xf numFmtId="44" fontId="4" fillId="4" borderId="1" xfId="2" applyFont="1" applyFill="1" applyBorder="1" applyAlignment="1" applyProtection="1">
      <alignment horizontal="left" vertical="center"/>
    </xf>
    <xf numFmtId="3" fontId="4" fillId="5" borderId="1" xfId="2" applyNumberFormat="1" applyFont="1" applyFill="1" applyBorder="1" applyAlignment="1" applyProtection="1">
      <alignment horizontal="right" vertical="center"/>
    </xf>
    <xf numFmtId="44" fontId="4" fillId="7" borderId="1" xfId="2" applyFont="1" applyFill="1" applyBorder="1" applyAlignment="1" applyProtection="1">
      <alignment horizontal="left" vertical="center"/>
    </xf>
    <xf numFmtId="44" fontId="4" fillId="7" borderId="1" xfId="2" applyFont="1" applyFill="1" applyBorder="1" applyAlignment="1" applyProtection="1">
      <alignment horizontal="right" vertical="center"/>
    </xf>
    <xf numFmtId="44" fontId="4" fillId="5" borderId="1" xfId="2" applyFont="1" applyFill="1" applyBorder="1" applyAlignment="1" applyProtection="1">
      <alignment horizontal="left" vertical="center"/>
    </xf>
    <xf numFmtId="0" fontId="4" fillId="0" borderId="0" xfId="2" applyNumberFormat="1" applyFont="1" applyFill="1" applyBorder="1" applyAlignment="1" applyProtection="1">
      <alignment horizontal="right" vertical="center"/>
    </xf>
    <xf numFmtId="44" fontId="10" fillId="5" borderId="13" xfId="2" applyFont="1" applyFill="1" applyBorder="1" applyAlignment="1" applyProtection="1">
      <alignment horizontal="left" vertical="center"/>
    </xf>
    <xf numFmtId="44" fontId="4" fillId="5" borderId="13" xfId="2" applyFont="1" applyFill="1" applyBorder="1" applyAlignment="1" applyProtection="1">
      <alignment horizontal="left" vertical="center"/>
    </xf>
    <xf numFmtId="0" fontId="5" fillId="0" borderId="0" xfId="0" applyFont="1" applyAlignment="1">
      <alignment horizontal="left" vertical="center"/>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vertical="center" wrapText="1"/>
    </xf>
    <xf numFmtId="0" fontId="4" fillId="3" borderId="1" xfId="1" applyFont="1" applyFill="1" applyBorder="1" applyAlignment="1" applyProtection="1">
      <alignment horizontal="left" vertical="center"/>
    </xf>
    <xf numFmtId="0" fontId="3" fillId="6" borderId="1" xfId="0" applyFont="1" applyFill="1" applyBorder="1" applyAlignment="1">
      <alignment horizontal="left" vertical="center"/>
    </xf>
    <xf numFmtId="0" fontId="3" fillId="7" borderId="1" xfId="1" applyFont="1" applyFill="1" applyBorder="1" applyAlignment="1" applyProtection="1">
      <alignment horizontal="left" vertical="center"/>
    </xf>
    <xf numFmtId="0" fontId="3" fillId="0" borderId="0" xfId="0" applyFont="1" applyAlignment="1">
      <alignment horizontal="right" vertical="center"/>
    </xf>
    <xf numFmtId="0" fontId="3" fillId="0" borderId="0" xfId="0" applyFont="1" applyAlignment="1">
      <alignment horizontal="right"/>
    </xf>
    <xf numFmtId="0" fontId="4" fillId="0" borderId="0" xfId="0" applyFont="1"/>
    <xf numFmtId="0" fontId="4" fillId="0" borderId="0" xfId="0" applyFont="1" applyAlignment="1">
      <alignment horizontal="right" vertical="center"/>
    </xf>
    <xf numFmtId="0" fontId="7" fillId="0" borderId="0" xfId="0" applyFont="1" applyAlignment="1">
      <alignment wrapText="1"/>
    </xf>
    <xf numFmtId="0" fontId="8" fillId="0" borderId="6" xfId="0" applyFont="1" applyBorder="1" applyAlignment="1">
      <alignment horizontal="right"/>
    </xf>
    <xf numFmtId="0" fontId="9" fillId="5" borderId="1" xfId="0" applyFont="1" applyFill="1" applyBorder="1" applyAlignment="1">
      <alignment horizontal="left" vertical="center"/>
    </xf>
    <xf numFmtId="0" fontId="7" fillId="0" borderId="7" xfId="0" applyFont="1" applyBorder="1"/>
    <xf numFmtId="0" fontId="3" fillId="0" borderId="0" xfId="0" applyFont="1" applyAlignment="1">
      <alignment vertical="center" wrapText="1"/>
    </xf>
    <xf numFmtId="0" fontId="9" fillId="0" borderId="0" xfId="0" applyFont="1" applyAlignment="1">
      <alignment horizontal="left" vertical="top" wrapText="1"/>
    </xf>
    <xf numFmtId="0" fontId="7" fillId="0" borderId="0" xfId="0" applyFont="1" applyAlignment="1">
      <alignment horizontal="left" vertical="top" wrapText="1"/>
    </xf>
    <xf numFmtId="0" fontId="4" fillId="5" borderId="11" xfId="2" applyNumberFormat="1" applyFont="1" applyFill="1" applyBorder="1" applyAlignment="1" applyProtection="1">
      <alignment horizontal="right" vertical="center"/>
    </xf>
    <xf numFmtId="0" fontId="4" fillId="5" borderId="12" xfId="2" applyNumberFormat="1" applyFont="1" applyFill="1" applyBorder="1" applyAlignment="1" applyProtection="1">
      <alignment horizontal="right" vertical="center"/>
    </xf>
    <xf numFmtId="0" fontId="11" fillId="0" borderId="0" xfId="0" applyFont="1" applyAlignment="1">
      <alignment horizontal="left" wrapText="1"/>
    </xf>
  </cellXfs>
  <cellStyles count="3">
    <cellStyle name="60% - Accent3" xfId="1" builtinId="40"/>
    <cellStyle name="Standaard" xfId="0" builtinId="0"/>
    <cellStyle name="Valuta" xfId="2" builtinId="4"/>
  </cellStyles>
  <dxfs count="0"/>
  <tableStyles count="0" defaultTableStyle="TableStyleMedium2" defaultPivotStyle="PivotStyleLight16"/>
  <colors>
    <mruColors>
      <color rgb="FFF880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3992880</xdr:colOff>
      <xdr:row>1</xdr:row>
      <xdr:rowOff>68581</xdr:rowOff>
    </xdr:from>
    <xdr:to>
      <xdr:col>4</xdr:col>
      <xdr:colOff>304800</xdr:colOff>
      <xdr:row>3</xdr:row>
      <xdr:rowOff>137161</xdr:rowOff>
    </xdr:to>
    <xdr:grpSp>
      <xdr:nvGrpSpPr>
        <xdr:cNvPr id="10" name="Groep 9">
          <a:extLst>
            <a:ext uri="{FF2B5EF4-FFF2-40B4-BE49-F238E27FC236}">
              <a16:creationId xmlns:a16="http://schemas.microsoft.com/office/drawing/2014/main" id="{3EBF7348-FC91-422F-A337-5F0D8FC97EA6}"/>
            </a:ext>
          </a:extLst>
        </xdr:cNvPr>
        <xdr:cNvGrpSpPr/>
      </xdr:nvGrpSpPr>
      <xdr:grpSpPr>
        <a:xfrm>
          <a:off x="7421880" y="220981"/>
          <a:ext cx="358140" cy="487680"/>
          <a:chOff x="0" y="0"/>
          <a:chExt cx="600710" cy="572770"/>
        </a:xfrm>
      </xdr:grpSpPr>
      <xdr:sp macro="" textlink="">
        <xdr:nvSpPr>
          <xdr:cNvPr id="11" name="Freeform 16">
            <a:extLst>
              <a:ext uri="{FF2B5EF4-FFF2-40B4-BE49-F238E27FC236}">
                <a16:creationId xmlns:a16="http://schemas.microsoft.com/office/drawing/2014/main" id="{0512D3AE-47A5-9D15-89CD-0FF607BAC185}"/>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12" name="Freeform 17">
            <a:extLst>
              <a:ext uri="{FF2B5EF4-FFF2-40B4-BE49-F238E27FC236}">
                <a16:creationId xmlns:a16="http://schemas.microsoft.com/office/drawing/2014/main" id="{AF7FD34D-6901-06A9-F95F-3AA95BF8B5D6}"/>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13" name="Freeform 18">
            <a:extLst>
              <a:ext uri="{FF2B5EF4-FFF2-40B4-BE49-F238E27FC236}">
                <a16:creationId xmlns:a16="http://schemas.microsoft.com/office/drawing/2014/main" id="{7CA567E0-6230-BC09-0829-6D9E78D7986D}"/>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2430780</xdr:colOff>
      <xdr:row>1</xdr:row>
      <xdr:rowOff>129540</xdr:rowOff>
    </xdr:from>
    <xdr:to>
      <xdr:col>6</xdr:col>
      <xdr:colOff>15240</xdr:colOff>
      <xdr:row>4</xdr:row>
      <xdr:rowOff>0</xdr:rowOff>
    </xdr:to>
    <xdr:grpSp>
      <xdr:nvGrpSpPr>
        <xdr:cNvPr id="2" name="Groep 1">
          <a:extLst>
            <a:ext uri="{FF2B5EF4-FFF2-40B4-BE49-F238E27FC236}">
              <a16:creationId xmlns:a16="http://schemas.microsoft.com/office/drawing/2014/main" id="{88299990-3CF4-42DA-AFD5-3D03AA1C3C92}"/>
            </a:ext>
          </a:extLst>
        </xdr:cNvPr>
        <xdr:cNvGrpSpPr/>
      </xdr:nvGrpSpPr>
      <xdr:grpSpPr>
        <a:xfrm>
          <a:off x="11780520" y="281940"/>
          <a:ext cx="373380" cy="411480"/>
          <a:chOff x="0" y="0"/>
          <a:chExt cx="600710" cy="572770"/>
        </a:xfrm>
      </xdr:grpSpPr>
      <xdr:sp macro="" textlink="">
        <xdr:nvSpPr>
          <xdr:cNvPr id="3" name="Freeform 16">
            <a:extLst>
              <a:ext uri="{FF2B5EF4-FFF2-40B4-BE49-F238E27FC236}">
                <a16:creationId xmlns:a16="http://schemas.microsoft.com/office/drawing/2014/main" id="{6A720591-53F6-73F9-5265-945421B53423}"/>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4" name="Freeform 17">
            <a:extLst>
              <a:ext uri="{FF2B5EF4-FFF2-40B4-BE49-F238E27FC236}">
                <a16:creationId xmlns:a16="http://schemas.microsoft.com/office/drawing/2014/main" id="{532DDA6E-96E4-8729-F2DB-92D67381654B}"/>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5" name="Freeform 18">
            <a:extLst>
              <a:ext uri="{FF2B5EF4-FFF2-40B4-BE49-F238E27FC236}">
                <a16:creationId xmlns:a16="http://schemas.microsoft.com/office/drawing/2014/main" id="{FEACB1EF-B4EE-F121-99AA-6D613782484A}"/>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2423160</xdr:colOff>
      <xdr:row>1</xdr:row>
      <xdr:rowOff>121920</xdr:rowOff>
    </xdr:from>
    <xdr:to>
      <xdr:col>6</xdr:col>
      <xdr:colOff>7620</xdr:colOff>
      <xdr:row>3</xdr:row>
      <xdr:rowOff>152400</xdr:rowOff>
    </xdr:to>
    <xdr:grpSp>
      <xdr:nvGrpSpPr>
        <xdr:cNvPr id="6" name="Groep 5">
          <a:extLst>
            <a:ext uri="{FF2B5EF4-FFF2-40B4-BE49-F238E27FC236}">
              <a16:creationId xmlns:a16="http://schemas.microsoft.com/office/drawing/2014/main" id="{3030795C-E526-4FA2-B8CA-09F37A9C4DB7}"/>
            </a:ext>
          </a:extLst>
        </xdr:cNvPr>
        <xdr:cNvGrpSpPr/>
      </xdr:nvGrpSpPr>
      <xdr:grpSpPr>
        <a:xfrm>
          <a:off x="11772900" y="274320"/>
          <a:ext cx="373380" cy="411480"/>
          <a:chOff x="0" y="0"/>
          <a:chExt cx="600710" cy="572770"/>
        </a:xfrm>
      </xdr:grpSpPr>
      <xdr:sp macro="" textlink="">
        <xdr:nvSpPr>
          <xdr:cNvPr id="7" name="Freeform 16">
            <a:extLst>
              <a:ext uri="{FF2B5EF4-FFF2-40B4-BE49-F238E27FC236}">
                <a16:creationId xmlns:a16="http://schemas.microsoft.com/office/drawing/2014/main" id="{C8CC83E0-1CF2-1EB6-362F-61898EBA991A}"/>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8" name="Freeform 17">
            <a:extLst>
              <a:ext uri="{FF2B5EF4-FFF2-40B4-BE49-F238E27FC236}">
                <a16:creationId xmlns:a16="http://schemas.microsoft.com/office/drawing/2014/main" id="{A1D6B3BD-B518-8EEB-2A39-A0E12A9302B4}"/>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9" name="Freeform 18">
            <a:extLst>
              <a:ext uri="{FF2B5EF4-FFF2-40B4-BE49-F238E27FC236}">
                <a16:creationId xmlns:a16="http://schemas.microsoft.com/office/drawing/2014/main" id="{BDD5F97B-B3B2-F6FC-B5F1-95B035D1AF0A}"/>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2529840</xdr:colOff>
      <xdr:row>1</xdr:row>
      <xdr:rowOff>137160</xdr:rowOff>
    </xdr:from>
    <xdr:to>
      <xdr:col>5</xdr:col>
      <xdr:colOff>2781300</xdr:colOff>
      <xdr:row>3</xdr:row>
      <xdr:rowOff>0</xdr:rowOff>
    </xdr:to>
    <xdr:grpSp>
      <xdr:nvGrpSpPr>
        <xdr:cNvPr id="2" name="Groep 1">
          <a:extLst>
            <a:ext uri="{FF2B5EF4-FFF2-40B4-BE49-F238E27FC236}">
              <a16:creationId xmlns:a16="http://schemas.microsoft.com/office/drawing/2014/main" id="{C7320EA9-7061-4E08-A8C5-F200ABA8C636}"/>
            </a:ext>
          </a:extLst>
        </xdr:cNvPr>
        <xdr:cNvGrpSpPr/>
      </xdr:nvGrpSpPr>
      <xdr:grpSpPr>
        <a:xfrm>
          <a:off x="11536680" y="289560"/>
          <a:ext cx="251460" cy="243840"/>
          <a:chOff x="0" y="0"/>
          <a:chExt cx="600710" cy="572770"/>
        </a:xfrm>
      </xdr:grpSpPr>
      <xdr:sp macro="" textlink="">
        <xdr:nvSpPr>
          <xdr:cNvPr id="3" name="Freeform 16">
            <a:extLst>
              <a:ext uri="{FF2B5EF4-FFF2-40B4-BE49-F238E27FC236}">
                <a16:creationId xmlns:a16="http://schemas.microsoft.com/office/drawing/2014/main" id="{CF4E8FEE-A515-0063-6CE2-2AE062AC22CB}"/>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4" name="Freeform 17">
            <a:extLst>
              <a:ext uri="{FF2B5EF4-FFF2-40B4-BE49-F238E27FC236}">
                <a16:creationId xmlns:a16="http://schemas.microsoft.com/office/drawing/2014/main" id="{D4A1D779-8F20-A7BC-D8B4-B5E25095B11C}"/>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5" name="Freeform 18">
            <a:extLst>
              <a:ext uri="{FF2B5EF4-FFF2-40B4-BE49-F238E27FC236}">
                <a16:creationId xmlns:a16="http://schemas.microsoft.com/office/drawing/2014/main" id="{5A33B04E-D3F4-A74A-6A93-ACBDBCB84D78}"/>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2529840</xdr:colOff>
      <xdr:row>1</xdr:row>
      <xdr:rowOff>106680</xdr:rowOff>
    </xdr:from>
    <xdr:to>
      <xdr:col>3</xdr:col>
      <xdr:colOff>2781300</xdr:colOff>
      <xdr:row>3</xdr:row>
      <xdr:rowOff>0</xdr:rowOff>
    </xdr:to>
    <xdr:grpSp>
      <xdr:nvGrpSpPr>
        <xdr:cNvPr id="2" name="Groep 1">
          <a:extLst>
            <a:ext uri="{FF2B5EF4-FFF2-40B4-BE49-F238E27FC236}">
              <a16:creationId xmlns:a16="http://schemas.microsoft.com/office/drawing/2014/main" id="{BDBAC78D-7ADC-4CB3-AA2C-608A5226C6EA}"/>
            </a:ext>
          </a:extLst>
        </xdr:cNvPr>
        <xdr:cNvGrpSpPr/>
      </xdr:nvGrpSpPr>
      <xdr:grpSpPr>
        <a:xfrm>
          <a:off x="5958840" y="259080"/>
          <a:ext cx="251460" cy="274320"/>
          <a:chOff x="0" y="0"/>
          <a:chExt cx="600710" cy="572770"/>
        </a:xfrm>
      </xdr:grpSpPr>
      <xdr:sp macro="" textlink="">
        <xdr:nvSpPr>
          <xdr:cNvPr id="3" name="Freeform 16">
            <a:extLst>
              <a:ext uri="{FF2B5EF4-FFF2-40B4-BE49-F238E27FC236}">
                <a16:creationId xmlns:a16="http://schemas.microsoft.com/office/drawing/2014/main" id="{741C94E6-FB3C-75F8-08CB-2BC186275144}"/>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4" name="Freeform 17">
            <a:extLst>
              <a:ext uri="{FF2B5EF4-FFF2-40B4-BE49-F238E27FC236}">
                <a16:creationId xmlns:a16="http://schemas.microsoft.com/office/drawing/2014/main" id="{C65D9EC2-4208-DAA1-B3BB-1304CD794D72}"/>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5" name="Freeform 18">
            <a:extLst>
              <a:ext uri="{FF2B5EF4-FFF2-40B4-BE49-F238E27FC236}">
                <a16:creationId xmlns:a16="http://schemas.microsoft.com/office/drawing/2014/main" id="{2704FC9F-9555-539E-384F-24A0D1BC2BC0}"/>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BBA7F-82F2-4246-9E7C-F1A8D8FBE6D4}">
  <dimension ref="A1:E14"/>
  <sheetViews>
    <sheetView showGridLines="0" tabSelected="1" workbookViewId="0">
      <selection activeCell="J6" sqref="J6"/>
    </sheetView>
  </sheetViews>
  <sheetFormatPr defaultColWidth="8.88671875" defaultRowHeight="12" x14ac:dyDescent="0.25"/>
  <cols>
    <col min="1" max="1" width="3.6640625" style="1" customWidth="1"/>
    <col min="2" max="2" width="5.6640625" style="1" customWidth="1"/>
    <col min="3" max="3" width="40.6640625" style="1" customWidth="1"/>
    <col min="4" max="4" width="59" style="1" customWidth="1"/>
    <col min="5" max="5" width="5.6640625" style="1" customWidth="1"/>
    <col min="6" max="16384" width="8.88671875" style="1"/>
  </cols>
  <sheetData>
    <row r="1" spans="1:5" ht="12" customHeight="1" thickBot="1" x14ac:dyDescent="0.3"/>
    <row r="2" spans="1:5" ht="15" customHeight="1" x14ac:dyDescent="0.25">
      <c r="B2" s="2"/>
      <c r="C2" s="3"/>
      <c r="D2" s="3"/>
      <c r="E2" s="4"/>
    </row>
    <row r="3" spans="1:5" ht="18" x14ac:dyDescent="0.25">
      <c r="A3" s="5"/>
      <c r="B3" s="6"/>
      <c r="C3" s="41" t="s">
        <v>34</v>
      </c>
      <c r="D3" s="7"/>
      <c r="E3" s="8"/>
    </row>
    <row r="4" spans="1:5" ht="24" customHeight="1" x14ac:dyDescent="0.25">
      <c r="A4" s="5"/>
      <c r="B4" s="6"/>
      <c r="C4" s="56" t="s">
        <v>40</v>
      </c>
      <c r="D4" s="56"/>
      <c r="E4" s="42"/>
    </row>
    <row r="5" spans="1:5" x14ac:dyDescent="0.25">
      <c r="A5" s="5"/>
      <c r="B5" s="6"/>
      <c r="C5" s="43"/>
      <c r="D5" s="43"/>
      <c r="E5" s="8"/>
    </row>
    <row r="6" spans="1:5" ht="234" customHeight="1" x14ac:dyDescent="0.25">
      <c r="A6" s="5"/>
      <c r="B6" s="6"/>
      <c r="C6" s="57" t="s">
        <v>48</v>
      </c>
      <c r="D6" s="58"/>
      <c r="E6" s="44"/>
    </row>
    <row r="7" spans="1:5" ht="7.5" customHeight="1" thickBot="1" x14ac:dyDescent="0.3">
      <c r="A7" s="5"/>
      <c r="B7" s="6"/>
      <c r="C7" s="5"/>
      <c r="D7" s="5"/>
      <c r="E7" s="8"/>
    </row>
    <row r="8" spans="1:5" ht="12.6" thickBot="1" x14ac:dyDescent="0.3">
      <c r="A8" s="5"/>
      <c r="B8" s="6"/>
      <c r="C8" s="19" t="s">
        <v>38</v>
      </c>
      <c r="D8" s="45" t="s">
        <v>39</v>
      </c>
      <c r="E8" s="10"/>
    </row>
    <row r="9" spans="1:5" ht="12.6" thickBot="1" x14ac:dyDescent="0.3">
      <c r="A9" s="5"/>
      <c r="B9" s="6"/>
      <c r="C9" s="46" t="s">
        <v>0</v>
      </c>
      <c r="D9" s="47" t="s">
        <v>37</v>
      </c>
      <c r="E9" s="10"/>
    </row>
    <row r="10" spans="1:5" ht="15" customHeight="1" thickBot="1" x14ac:dyDescent="0.3">
      <c r="B10" s="14"/>
      <c r="C10" s="15"/>
      <c r="D10" s="15"/>
      <c r="E10" s="16"/>
    </row>
    <row r="14" spans="1:5" x14ac:dyDescent="0.25">
      <c r="D14" s="22"/>
    </row>
  </sheetData>
  <sheetProtection algorithmName="SHA-512" hashValue="Eol+rqQphvsaytq6BjffpcTZi4Ajlu89wEF3HUme5xUu0jDWBdH/JNYiJ2epYfo0pq347MXOZRS7U2cLbSgzvg==" saltValue="sZHI2x2hdkkZUV+7GxrgaQ==" spinCount="100000" sheet="1" objects="1" scenarios="1"/>
  <mergeCells count="2">
    <mergeCell ref="C4:D4"/>
    <mergeCell ref="C6:D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A9BAE-282E-4894-9FB5-9E65E36B8175}">
  <dimension ref="A1:I26"/>
  <sheetViews>
    <sheetView showGridLines="0" workbookViewId="0">
      <selection activeCell="D21" sqref="D21"/>
    </sheetView>
  </sheetViews>
  <sheetFormatPr defaultColWidth="8.88671875" defaultRowHeight="12" x14ac:dyDescent="0.25"/>
  <cols>
    <col min="1" max="1" width="3.6640625" style="1" customWidth="1"/>
    <col min="2" max="2" width="5.6640625" style="1" customWidth="1"/>
    <col min="3" max="3" width="45.6640625" style="1" bestFit="1" customWidth="1"/>
    <col min="4" max="6" width="40.6640625" style="1" customWidth="1"/>
    <col min="7" max="7" width="5.6640625" style="1" customWidth="1"/>
    <col min="8" max="16384" width="8.88671875" style="1"/>
  </cols>
  <sheetData>
    <row r="1" spans="1:8" ht="12" customHeight="1" thickBot="1" x14ac:dyDescent="0.3"/>
    <row r="2" spans="1:8" ht="15" customHeight="1" x14ac:dyDescent="0.25">
      <c r="B2" s="2"/>
      <c r="C2" s="3"/>
      <c r="D2" s="3"/>
      <c r="E2" s="3"/>
      <c r="F2" s="3"/>
      <c r="G2" s="4"/>
    </row>
    <row r="3" spans="1:8" ht="15" customHeight="1" x14ac:dyDescent="0.35">
      <c r="B3" s="11"/>
      <c r="C3" s="17" t="s">
        <v>1</v>
      </c>
      <c r="G3" s="12"/>
    </row>
    <row r="4" spans="1:8" ht="12.6" thickBot="1" x14ac:dyDescent="0.3">
      <c r="A4" s="5"/>
      <c r="B4" s="6"/>
      <c r="C4" s="5"/>
      <c r="D4" s="5"/>
      <c r="E4" s="5"/>
      <c r="F4" s="5"/>
      <c r="G4" s="8"/>
    </row>
    <row r="5" spans="1:8" ht="12.6" thickBot="1" x14ac:dyDescent="0.3">
      <c r="A5" s="48"/>
      <c r="B5" s="24" t="s">
        <v>29</v>
      </c>
      <c r="C5" s="18" t="s">
        <v>2</v>
      </c>
      <c r="D5" s="9"/>
      <c r="G5" s="10"/>
    </row>
    <row r="6" spans="1:8" x14ac:dyDescent="0.25">
      <c r="A6" s="48"/>
      <c r="B6" s="24"/>
      <c r="C6" s="5"/>
      <c r="D6" s="5"/>
      <c r="E6" s="5"/>
      <c r="F6" s="5"/>
      <c r="G6" s="8"/>
    </row>
    <row r="7" spans="1:8" ht="12.6" thickBot="1" x14ac:dyDescent="0.3">
      <c r="A7" s="48"/>
      <c r="B7" s="24"/>
      <c r="C7" s="7"/>
      <c r="D7" s="5"/>
      <c r="E7" s="5"/>
      <c r="F7" s="5"/>
      <c r="G7" s="8"/>
    </row>
    <row r="8" spans="1:8" ht="12.6" thickBot="1" x14ac:dyDescent="0.3">
      <c r="A8" s="49"/>
      <c r="B8" s="25"/>
      <c r="C8" s="7"/>
      <c r="D8" s="26" t="s">
        <v>33</v>
      </c>
      <c r="E8" s="18" t="s">
        <v>3</v>
      </c>
      <c r="F8" s="18" t="s">
        <v>8</v>
      </c>
      <c r="G8" s="12"/>
    </row>
    <row r="9" spans="1:8" ht="12.6" thickBot="1" x14ac:dyDescent="0.3">
      <c r="A9" s="49"/>
      <c r="B9" s="25" t="s">
        <v>30</v>
      </c>
      <c r="C9" s="18" t="s">
        <v>4</v>
      </c>
      <c r="D9" s="13"/>
      <c r="E9" s="34">
        <v>295000</v>
      </c>
      <c r="F9" s="35">
        <f>D9*E9</f>
        <v>0</v>
      </c>
      <c r="G9" s="12"/>
    </row>
    <row r="10" spans="1:8" ht="12.6" thickBot="1" x14ac:dyDescent="0.3">
      <c r="A10" s="49"/>
      <c r="B10" s="25"/>
      <c r="C10" s="7"/>
      <c r="D10" s="27"/>
      <c r="E10" s="28" t="s">
        <v>35</v>
      </c>
      <c r="F10" s="36">
        <f>F9*7.58</f>
        <v>0</v>
      </c>
      <c r="G10" s="12"/>
      <c r="H10" s="29">
        <v>7.84</v>
      </c>
    </row>
    <row r="11" spans="1:8" ht="12.6" thickBot="1" x14ac:dyDescent="0.3">
      <c r="A11" s="49"/>
      <c r="B11" s="25"/>
      <c r="G11" s="12"/>
      <c r="H11" s="29"/>
    </row>
    <row r="12" spans="1:8" ht="12.6" thickBot="1" x14ac:dyDescent="0.3">
      <c r="A12" s="49"/>
      <c r="B12" s="25" t="s">
        <v>31</v>
      </c>
      <c r="C12" s="18" t="s">
        <v>16</v>
      </c>
      <c r="D12" s="18" t="s">
        <v>13</v>
      </c>
      <c r="E12" s="18" t="s">
        <v>14</v>
      </c>
      <c r="F12" s="18" t="s">
        <v>15</v>
      </c>
      <c r="G12" s="12"/>
      <c r="H12" s="29"/>
    </row>
    <row r="13" spans="1:8" ht="12.6" thickBot="1" x14ac:dyDescent="0.3">
      <c r="A13" s="49"/>
      <c r="B13" s="25"/>
      <c r="C13" s="19" t="s">
        <v>17</v>
      </c>
      <c r="D13" s="13"/>
      <c r="E13" s="59">
        <v>21</v>
      </c>
      <c r="F13" s="37">
        <f>D13*E13</f>
        <v>0</v>
      </c>
      <c r="G13" s="12"/>
      <c r="H13" s="29"/>
    </row>
    <row r="14" spans="1:8" ht="15" customHeight="1" thickBot="1" x14ac:dyDescent="0.3">
      <c r="A14" s="49"/>
      <c r="B14" s="25"/>
      <c r="C14" s="19" t="s">
        <v>18</v>
      </c>
      <c r="D14" s="13"/>
      <c r="E14" s="60"/>
      <c r="F14" s="37">
        <f>D14*E13</f>
        <v>0</v>
      </c>
      <c r="G14" s="12"/>
      <c r="H14" s="29"/>
    </row>
    <row r="15" spans="1:8" ht="12.6" thickBot="1" x14ac:dyDescent="0.3">
      <c r="A15" s="49"/>
      <c r="B15" s="25"/>
      <c r="C15" s="7"/>
      <c r="D15" s="27"/>
      <c r="E15" s="38" t="s">
        <v>21</v>
      </c>
      <c r="F15" s="36">
        <f>F13+F14</f>
        <v>0</v>
      </c>
      <c r="G15" s="12"/>
      <c r="H15" s="29"/>
    </row>
    <row r="16" spans="1:8" ht="12.6" thickBot="1" x14ac:dyDescent="0.3">
      <c r="A16" s="49"/>
      <c r="B16" s="25"/>
      <c r="C16" s="7"/>
      <c r="D16" s="27"/>
      <c r="E16" s="38" t="s">
        <v>36</v>
      </c>
      <c r="F16" s="36">
        <f>F15*7.58</f>
        <v>0</v>
      </c>
      <c r="G16" s="12"/>
      <c r="H16" s="29"/>
    </row>
    <row r="17" spans="1:9" ht="12.6" thickBot="1" x14ac:dyDescent="0.3">
      <c r="A17" s="49"/>
      <c r="B17" s="25"/>
      <c r="C17" s="7"/>
      <c r="D17" s="27"/>
      <c r="E17" s="27"/>
      <c r="F17" s="7"/>
      <c r="G17" s="12"/>
      <c r="H17" s="29"/>
    </row>
    <row r="18" spans="1:9" ht="48.6" customHeight="1" thickBot="1" x14ac:dyDescent="0.3">
      <c r="A18" s="49"/>
      <c r="B18" s="30" t="s">
        <v>32</v>
      </c>
      <c r="C18" s="31" t="s">
        <v>47</v>
      </c>
      <c r="D18" s="18" t="s">
        <v>13</v>
      </c>
      <c r="E18" s="32" t="s">
        <v>14</v>
      </c>
      <c r="F18" s="18" t="s">
        <v>15</v>
      </c>
      <c r="G18" s="12"/>
      <c r="H18" s="29"/>
    </row>
    <row r="19" spans="1:9" ht="12.6" thickBot="1" x14ac:dyDescent="0.3">
      <c r="A19" s="49"/>
      <c r="B19" s="25"/>
      <c r="C19" s="19" t="s">
        <v>10</v>
      </c>
      <c r="D19" s="20"/>
      <c r="E19" s="59">
        <v>21</v>
      </c>
      <c r="F19" s="40">
        <f>D19*E19</f>
        <v>0</v>
      </c>
      <c r="G19" s="12"/>
      <c r="H19" s="29"/>
    </row>
    <row r="20" spans="1:9" ht="13.2" customHeight="1" thickBot="1" x14ac:dyDescent="0.3">
      <c r="A20" s="49"/>
      <c r="B20" s="25"/>
      <c r="C20" s="19" t="s">
        <v>12</v>
      </c>
      <c r="D20" s="20"/>
      <c r="E20" s="60"/>
      <c r="F20" s="40">
        <f>D20*E19</f>
        <v>0</v>
      </c>
      <c r="G20" s="12"/>
      <c r="H20" s="29"/>
      <c r="I20" s="29">
        <v>21</v>
      </c>
    </row>
    <row r="21" spans="1:9" ht="13.2" customHeight="1" thickBot="1" x14ac:dyDescent="0.3">
      <c r="A21" s="49"/>
      <c r="B21" s="25"/>
      <c r="C21" s="7"/>
      <c r="D21" s="27"/>
      <c r="E21" s="38" t="s">
        <v>21</v>
      </c>
      <c r="F21" s="36">
        <f>F19+F20</f>
        <v>0</v>
      </c>
      <c r="G21" s="12"/>
      <c r="H21" s="29"/>
      <c r="I21" s="29"/>
    </row>
    <row r="22" spans="1:9" ht="13.2" customHeight="1" thickBot="1" x14ac:dyDescent="0.3">
      <c r="A22" s="49"/>
      <c r="B22" s="25"/>
      <c r="E22" s="38" t="s">
        <v>22</v>
      </c>
      <c r="F22" s="36">
        <f>F21*5</f>
        <v>0</v>
      </c>
      <c r="G22" s="12"/>
      <c r="H22" s="29">
        <v>5</v>
      </c>
      <c r="I22" s="29"/>
    </row>
    <row r="23" spans="1:9" ht="13.2" customHeight="1" thickBot="1" x14ac:dyDescent="0.3">
      <c r="A23" s="49"/>
      <c r="B23" s="25"/>
      <c r="E23" s="38"/>
      <c r="F23" s="28"/>
      <c r="G23" s="12"/>
      <c r="H23" s="29"/>
      <c r="I23" s="29"/>
    </row>
    <row r="24" spans="1:9" ht="12.6" thickBot="1" x14ac:dyDescent="0.3">
      <c r="B24" s="11"/>
      <c r="E24" s="21" t="s">
        <v>20</v>
      </c>
      <c r="F24" s="33">
        <f>F10+F16+F22</f>
        <v>0</v>
      </c>
      <c r="G24" s="12"/>
    </row>
    <row r="25" spans="1:9" x14ac:dyDescent="0.25">
      <c r="B25" s="11"/>
      <c r="C25" s="7"/>
      <c r="D25" s="27"/>
      <c r="E25" s="27"/>
      <c r="F25" s="27"/>
      <c r="G25" s="12"/>
    </row>
    <row r="26" spans="1:9" ht="15" customHeight="1" thickBot="1" x14ac:dyDescent="0.3">
      <c r="B26" s="14"/>
      <c r="C26" s="15"/>
      <c r="D26" s="15"/>
      <c r="E26" s="15"/>
      <c r="F26" s="15"/>
      <c r="G26" s="16"/>
    </row>
  </sheetData>
  <sheetProtection algorithmName="SHA-512" hashValue="xH703Sd0lIp7gsogO666JQ9OiyV2rGG/yTq1/RKxlgQHBcRsHeBNO2hjkCm8tpQKtHxPTAJksENKkMCn8JIQ/Q==" saltValue="CKej03CyXcTt/T731y3UBA==" spinCount="100000" sheet="1" objects="1" scenarios="1"/>
  <mergeCells count="2">
    <mergeCell ref="E13:E14"/>
    <mergeCell ref="E19:E2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FF4E9-2886-4187-9FD7-DB548C14E6E6}">
  <dimension ref="A1:I26"/>
  <sheetViews>
    <sheetView showGridLines="0" topLeftCell="A2" workbookViewId="0">
      <selection activeCell="D21" sqref="D21"/>
    </sheetView>
  </sheetViews>
  <sheetFormatPr defaultColWidth="8.88671875" defaultRowHeight="12" x14ac:dyDescent="0.25"/>
  <cols>
    <col min="1" max="1" width="3.6640625" style="1" customWidth="1"/>
    <col min="2" max="2" width="5.6640625" style="1" customWidth="1"/>
    <col min="3" max="3" width="45.6640625" style="1" bestFit="1" customWidth="1"/>
    <col min="4" max="6" width="40.6640625" style="1" customWidth="1"/>
    <col min="7" max="7" width="5.6640625" style="1" customWidth="1"/>
    <col min="8" max="16384" width="8.88671875" style="1"/>
  </cols>
  <sheetData>
    <row r="1" spans="1:8" ht="12" customHeight="1" thickBot="1" x14ac:dyDescent="0.3"/>
    <row r="2" spans="1:8" ht="15" customHeight="1" x14ac:dyDescent="0.25">
      <c r="B2" s="2"/>
      <c r="C2" s="3"/>
      <c r="D2" s="3"/>
      <c r="E2" s="3"/>
      <c r="F2" s="3"/>
      <c r="G2" s="4"/>
    </row>
    <row r="3" spans="1:8" ht="15" customHeight="1" x14ac:dyDescent="0.35">
      <c r="B3" s="11"/>
      <c r="C3" s="17" t="s">
        <v>23</v>
      </c>
      <c r="G3" s="12"/>
    </row>
    <row r="4" spans="1:8" ht="12.6" thickBot="1" x14ac:dyDescent="0.3">
      <c r="A4" s="5"/>
      <c r="B4" s="6"/>
      <c r="C4" s="5"/>
      <c r="D4" s="5"/>
      <c r="E4" s="5"/>
      <c r="F4" s="5"/>
      <c r="G4" s="8"/>
    </row>
    <row r="5" spans="1:8" ht="12.6" thickBot="1" x14ac:dyDescent="0.3">
      <c r="A5" s="5"/>
      <c r="B5" s="24" t="s">
        <v>29</v>
      </c>
      <c r="C5" s="18" t="s">
        <v>2</v>
      </c>
      <c r="D5" s="9"/>
      <c r="G5" s="10"/>
    </row>
    <row r="6" spans="1:8" x14ac:dyDescent="0.25">
      <c r="A6" s="5"/>
      <c r="B6" s="24"/>
      <c r="C6" s="5"/>
      <c r="D6" s="5"/>
      <c r="E6" s="5"/>
      <c r="F6" s="5"/>
      <c r="G6" s="8"/>
    </row>
    <row r="7" spans="1:8" ht="12.6" thickBot="1" x14ac:dyDescent="0.3">
      <c r="A7" s="5"/>
      <c r="B7" s="24"/>
      <c r="C7" s="7"/>
      <c r="D7" s="5"/>
      <c r="E7" s="5"/>
      <c r="F7" s="5"/>
      <c r="G7" s="8"/>
    </row>
    <row r="8" spans="1:8" ht="12.6" thickBot="1" x14ac:dyDescent="0.3">
      <c r="B8" s="25"/>
      <c r="C8" s="7"/>
      <c r="D8" s="26" t="s">
        <v>33</v>
      </c>
      <c r="E8" s="18" t="s">
        <v>3</v>
      </c>
      <c r="F8" s="18" t="s">
        <v>8</v>
      </c>
      <c r="G8" s="12"/>
    </row>
    <row r="9" spans="1:8" ht="12.6" thickBot="1" x14ac:dyDescent="0.3">
      <c r="B9" s="25" t="s">
        <v>30</v>
      </c>
      <c r="C9" s="18" t="s">
        <v>4</v>
      </c>
      <c r="D9" s="13"/>
      <c r="E9" s="34">
        <v>295000</v>
      </c>
      <c r="F9" s="35">
        <f>D9*E9</f>
        <v>0</v>
      </c>
      <c r="G9" s="12"/>
    </row>
    <row r="10" spans="1:8" ht="12.6" thickBot="1" x14ac:dyDescent="0.3">
      <c r="B10" s="25"/>
      <c r="C10" s="7"/>
      <c r="D10" s="27"/>
      <c r="E10" s="28" t="s">
        <v>35</v>
      </c>
      <c r="F10" s="36">
        <f>F9*7.58</f>
        <v>0</v>
      </c>
      <c r="G10" s="12"/>
      <c r="H10" s="29">
        <v>7.84</v>
      </c>
    </row>
    <row r="11" spans="1:8" ht="12.6" thickBot="1" x14ac:dyDescent="0.3">
      <c r="B11" s="25"/>
      <c r="G11" s="12"/>
      <c r="H11" s="29"/>
    </row>
    <row r="12" spans="1:8" ht="12.6" thickBot="1" x14ac:dyDescent="0.3">
      <c r="B12" s="25" t="s">
        <v>31</v>
      </c>
      <c r="C12" s="18" t="s">
        <v>16</v>
      </c>
      <c r="D12" s="18" t="s">
        <v>13</v>
      </c>
      <c r="E12" s="18" t="s">
        <v>14</v>
      </c>
      <c r="F12" s="18" t="s">
        <v>15</v>
      </c>
      <c r="G12" s="12"/>
      <c r="H12" s="29"/>
    </row>
    <row r="13" spans="1:8" ht="12.6" thickBot="1" x14ac:dyDescent="0.3">
      <c r="B13" s="25"/>
      <c r="C13" s="19" t="s">
        <v>17</v>
      </c>
      <c r="D13" s="13"/>
      <c r="E13" s="59">
        <v>20</v>
      </c>
      <c r="F13" s="37">
        <f>D13*E13</f>
        <v>0</v>
      </c>
      <c r="G13" s="12"/>
      <c r="H13" s="29"/>
    </row>
    <row r="14" spans="1:8" ht="15" customHeight="1" thickBot="1" x14ac:dyDescent="0.3">
      <c r="B14" s="25"/>
      <c r="C14" s="19" t="s">
        <v>18</v>
      </c>
      <c r="D14" s="13"/>
      <c r="E14" s="60"/>
      <c r="F14" s="37">
        <f>D14*E13</f>
        <v>0</v>
      </c>
      <c r="G14" s="12"/>
      <c r="H14" s="29"/>
    </row>
    <row r="15" spans="1:8" ht="12.6" thickBot="1" x14ac:dyDescent="0.3">
      <c r="B15" s="25"/>
      <c r="C15" s="7"/>
      <c r="D15" s="27"/>
      <c r="E15" s="38" t="s">
        <v>21</v>
      </c>
      <c r="F15" s="36">
        <f>F13+F14</f>
        <v>0</v>
      </c>
      <c r="G15" s="12"/>
      <c r="H15" s="29"/>
    </row>
    <row r="16" spans="1:8" ht="12.6" thickBot="1" x14ac:dyDescent="0.3">
      <c r="B16" s="25"/>
      <c r="C16" s="7"/>
      <c r="D16" s="27"/>
      <c r="E16" s="38" t="s">
        <v>36</v>
      </c>
      <c r="F16" s="36">
        <f>F15*7.58</f>
        <v>0</v>
      </c>
      <c r="G16" s="12"/>
      <c r="H16" s="29"/>
    </row>
    <row r="17" spans="2:9" ht="12.6" thickBot="1" x14ac:dyDescent="0.3">
      <c r="B17" s="25"/>
      <c r="C17" s="7"/>
      <c r="D17" s="27"/>
      <c r="E17" s="27"/>
      <c r="F17" s="7"/>
      <c r="G17" s="12"/>
      <c r="H17" s="29"/>
    </row>
    <row r="18" spans="2:9" ht="48.6" thickBot="1" x14ac:dyDescent="0.3">
      <c r="B18" s="30" t="s">
        <v>32</v>
      </c>
      <c r="C18" s="31" t="s">
        <v>47</v>
      </c>
      <c r="D18" s="18" t="s">
        <v>13</v>
      </c>
      <c r="E18" s="32" t="s">
        <v>14</v>
      </c>
      <c r="F18" s="18" t="s">
        <v>15</v>
      </c>
      <c r="G18" s="12"/>
      <c r="H18" s="29"/>
    </row>
    <row r="19" spans="2:9" s="22" customFormat="1" ht="12.6" thickBot="1" x14ac:dyDescent="0.3">
      <c r="B19" s="53"/>
      <c r="C19" s="54" t="s">
        <v>10</v>
      </c>
      <c r="D19" s="23"/>
      <c r="E19" s="59">
        <v>20</v>
      </c>
      <c r="F19" s="39">
        <f>D19*E19</f>
        <v>0</v>
      </c>
      <c r="G19" s="55"/>
    </row>
    <row r="20" spans="2:9" ht="13.2" customHeight="1" thickBot="1" x14ac:dyDescent="0.3">
      <c r="B20" s="25"/>
      <c r="C20" s="19" t="s">
        <v>12</v>
      </c>
      <c r="D20" s="20"/>
      <c r="E20" s="60"/>
      <c r="F20" s="40">
        <f>D20*E19</f>
        <v>0</v>
      </c>
      <c r="G20" s="12"/>
      <c r="H20" s="29"/>
      <c r="I20" s="29">
        <v>21</v>
      </c>
    </row>
    <row r="21" spans="2:9" ht="13.2" customHeight="1" thickBot="1" x14ac:dyDescent="0.3">
      <c r="B21" s="25"/>
      <c r="C21" s="7"/>
      <c r="D21" s="27"/>
      <c r="E21" s="38" t="s">
        <v>21</v>
      </c>
      <c r="F21" s="36">
        <f>F19+F20</f>
        <v>0</v>
      </c>
      <c r="G21" s="12"/>
      <c r="H21" s="29"/>
      <c r="I21" s="29"/>
    </row>
    <row r="22" spans="2:9" ht="13.2" customHeight="1" thickBot="1" x14ac:dyDescent="0.3">
      <c r="B22" s="25"/>
      <c r="E22" s="38" t="s">
        <v>22</v>
      </c>
      <c r="F22" s="36">
        <f>F21*5</f>
        <v>0</v>
      </c>
      <c r="G22" s="12"/>
      <c r="H22" s="29">
        <v>5</v>
      </c>
      <c r="I22" s="29"/>
    </row>
    <row r="23" spans="2:9" ht="13.2" customHeight="1" thickBot="1" x14ac:dyDescent="0.3">
      <c r="B23" s="11"/>
      <c r="E23" s="38"/>
      <c r="F23" s="27"/>
      <c r="G23" s="12"/>
      <c r="I23" s="29"/>
    </row>
    <row r="24" spans="2:9" ht="12.6" thickBot="1" x14ac:dyDescent="0.3">
      <c r="B24" s="11"/>
      <c r="E24" s="21" t="s">
        <v>20</v>
      </c>
      <c r="F24" s="33">
        <f>F10+F16+F22</f>
        <v>0</v>
      </c>
      <c r="G24" s="12"/>
    </row>
    <row r="25" spans="2:9" x14ac:dyDescent="0.25">
      <c r="B25" s="11"/>
      <c r="C25" s="7"/>
      <c r="D25" s="27"/>
      <c r="E25" s="27"/>
      <c r="F25" s="27"/>
      <c r="G25" s="12"/>
    </row>
    <row r="26" spans="2:9" ht="15" customHeight="1" thickBot="1" x14ac:dyDescent="0.3">
      <c r="B26" s="14"/>
      <c r="C26" s="15"/>
      <c r="D26" s="15"/>
      <c r="E26" s="15"/>
      <c r="F26" s="15"/>
      <c r="G26" s="16"/>
    </row>
  </sheetData>
  <sheetProtection algorithmName="SHA-512" hashValue="ZziplzdEzYwCcqlSiq7Rq7WOeExD+Xe1BpoG1kTwkBiOZfXIHmCej32MejfiO8DP1D6oH5YPG129EYa44l70Ug==" saltValue="aW87OXSYmfNow0q0cRZNjA==" spinCount="100000" sheet="1" objects="1" scenarios="1"/>
  <mergeCells count="2">
    <mergeCell ref="E13:E14"/>
    <mergeCell ref="E19:E2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32690-74D4-446A-A27F-6CC52A7FAAD6}">
  <dimension ref="B1:G24"/>
  <sheetViews>
    <sheetView showGridLines="0" workbookViewId="0">
      <selection activeCell="D10" sqref="D10"/>
    </sheetView>
  </sheetViews>
  <sheetFormatPr defaultColWidth="8.88671875" defaultRowHeight="12" x14ac:dyDescent="0.25"/>
  <cols>
    <col min="1" max="1" width="3.6640625" style="1" customWidth="1"/>
    <col min="2" max="2" width="5.6640625" style="1" customWidth="1"/>
    <col min="3" max="6" width="40.6640625" style="1" customWidth="1"/>
    <col min="7" max="7" width="5.6640625" style="1" customWidth="1"/>
    <col min="8" max="16384" width="8.88671875" style="1"/>
  </cols>
  <sheetData>
    <row r="1" spans="2:7" ht="12" customHeight="1" thickBot="1" x14ac:dyDescent="0.3"/>
    <row r="2" spans="2:7" ht="15" customHeight="1" x14ac:dyDescent="0.25">
      <c r="B2" s="2"/>
      <c r="C2" s="3"/>
      <c r="D2" s="3"/>
      <c r="E2" s="3"/>
      <c r="F2" s="3"/>
      <c r="G2" s="4"/>
    </row>
    <row r="3" spans="2:7" ht="15" customHeight="1" x14ac:dyDescent="0.35">
      <c r="B3" s="11"/>
      <c r="C3" s="17" t="s">
        <v>19</v>
      </c>
      <c r="G3" s="12"/>
    </row>
    <row r="4" spans="2:7" ht="12.6" thickBot="1" x14ac:dyDescent="0.3">
      <c r="B4" s="11"/>
      <c r="C4" s="50"/>
      <c r="G4" s="12"/>
    </row>
    <row r="5" spans="2:7" ht="12.6" thickBot="1" x14ac:dyDescent="0.3">
      <c r="B5" s="11"/>
      <c r="C5" s="18" t="s">
        <v>5</v>
      </c>
      <c r="D5" s="18" t="s">
        <v>6</v>
      </c>
      <c r="E5" s="18" t="s">
        <v>7</v>
      </c>
      <c r="F5" s="18" t="s">
        <v>8</v>
      </c>
      <c r="G5" s="12"/>
    </row>
    <row r="6" spans="2:7" ht="12.6" thickBot="1" x14ac:dyDescent="0.3">
      <c r="B6" s="11"/>
      <c r="C6" s="19" t="s">
        <v>24</v>
      </c>
      <c r="D6" s="13"/>
      <c r="E6" s="34">
        <v>46000</v>
      </c>
      <c r="F6" s="37">
        <f>D6*E6</f>
        <v>0</v>
      </c>
      <c r="G6" s="12"/>
    </row>
    <row r="7" spans="2:7" ht="12.6" thickBot="1" x14ac:dyDescent="0.3">
      <c r="B7" s="11"/>
      <c r="C7" s="19" t="s">
        <v>25</v>
      </c>
      <c r="D7" s="13"/>
      <c r="E7" s="34">
        <v>35000</v>
      </c>
      <c r="F7" s="37">
        <f>D7*E7</f>
        <v>0</v>
      </c>
      <c r="G7" s="12"/>
    </row>
    <row r="8" spans="2:7" ht="12.6" thickBot="1" x14ac:dyDescent="0.3">
      <c r="B8" s="11"/>
      <c r="C8" s="19" t="s">
        <v>41</v>
      </c>
      <c r="D8" s="13"/>
      <c r="E8" s="34">
        <v>3500</v>
      </c>
      <c r="F8" s="37">
        <f>D8*E8</f>
        <v>0</v>
      </c>
      <c r="G8" s="12"/>
    </row>
    <row r="9" spans="2:7" ht="12.6" thickBot="1" x14ac:dyDescent="0.3">
      <c r="B9" s="11"/>
      <c r="C9" s="19" t="s">
        <v>9</v>
      </c>
      <c r="D9" s="13"/>
      <c r="E9" s="34">
        <v>100000</v>
      </c>
      <c r="F9" s="37">
        <f>D9*E9</f>
        <v>0</v>
      </c>
      <c r="G9" s="12"/>
    </row>
    <row r="10" spans="2:7" ht="12.6" thickBot="1" x14ac:dyDescent="0.3">
      <c r="B10" s="11"/>
      <c r="C10" s="7" t="s">
        <v>11</v>
      </c>
      <c r="D10" s="27"/>
      <c r="E10" s="51" t="s">
        <v>21</v>
      </c>
      <c r="F10" s="35">
        <f>F6+F7+F8+F9</f>
        <v>0</v>
      </c>
      <c r="G10" s="12"/>
    </row>
    <row r="11" spans="2:7" ht="12.6" thickBot="1" x14ac:dyDescent="0.3">
      <c r="B11" s="11"/>
      <c r="E11" s="21" t="s">
        <v>36</v>
      </c>
      <c r="F11" s="33">
        <f>F10*7.58</f>
        <v>0</v>
      </c>
      <c r="G11" s="12"/>
    </row>
    <row r="12" spans="2:7" x14ac:dyDescent="0.25">
      <c r="B12" s="11"/>
      <c r="C12" s="7"/>
      <c r="D12" s="27"/>
      <c r="E12" s="27"/>
      <c r="F12" s="27"/>
      <c r="G12" s="12"/>
    </row>
    <row r="13" spans="2:7" ht="15" customHeight="1" thickBot="1" x14ac:dyDescent="0.3">
      <c r="B13" s="14"/>
      <c r="C13" s="15"/>
      <c r="D13" s="15"/>
      <c r="E13" s="15"/>
      <c r="F13" s="15"/>
      <c r="G13" s="16"/>
    </row>
    <row r="17" spans="5:5" ht="13.2" customHeight="1" x14ac:dyDescent="0.25">
      <c r="E17" s="61"/>
    </row>
    <row r="18" spans="5:5" ht="12" customHeight="1" x14ac:dyDescent="0.25">
      <c r="E18" s="61"/>
    </row>
    <row r="19" spans="5:5" ht="12" customHeight="1" x14ac:dyDescent="0.25">
      <c r="E19" s="61"/>
    </row>
    <row r="20" spans="5:5" ht="12" customHeight="1" x14ac:dyDescent="0.25">
      <c r="E20" s="61"/>
    </row>
    <row r="21" spans="5:5" ht="12" customHeight="1" x14ac:dyDescent="0.25">
      <c r="E21" s="61"/>
    </row>
    <row r="22" spans="5:5" x14ac:dyDescent="0.25">
      <c r="E22" s="61"/>
    </row>
    <row r="24" spans="5:5" x14ac:dyDescent="0.25">
      <c r="E24" s="52"/>
    </row>
  </sheetData>
  <sheetProtection algorithmName="SHA-512" hashValue="rChju1AF0OrawCyHMT3RiBonY/VmP6lZUcZcYtU9jChbgQ1lvRfOg1cPaCcpE2x2cfvS1haZIXmx0vOnJ3ar2Q==" saltValue="EtyeRrV42Yq4DS13D5saoQ==" spinCount="100000" sheet="1" objects="1" scenarios="1"/>
  <mergeCells count="1">
    <mergeCell ref="E17:E2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83628-FA11-45AA-9C1E-5B8D09C2B2FF}">
  <dimension ref="B1:E16"/>
  <sheetViews>
    <sheetView showGridLines="0" workbookViewId="0">
      <selection activeCell="D6" sqref="D6:D8"/>
    </sheetView>
  </sheetViews>
  <sheetFormatPr defaultColWidth="8.88671875" defaultRowHeight="12" x14ac:dyDescent="0.25"/>
  <cols>
    <col min="1" max="1" width="3.6640625" style="1" customWidth="1"/>
    <col min="2" max="2" width="5.6640625" style="1" customWidth="1"/>
    <col min="3" max="4" width="40.6640625" style="1" customWidth="1"/>
    <col min="5" max="5" width="5.6640625" style="1" customWidth="1"/>
    <col min="6" max="16384" width="8.88671875" style="1"/>
  </cols>
  <sheetData>
    <row r="1" spans="2:5" ht="12" customHeight="1" thickBot="1" x14ac:dyDescent="0.3"/>
    <row r="2" spans="2:5" ht="15" customHeight="1" x14ac:dyDescent="0.25">
      <c r="B2" s="2"/>
      <c r="C2" s="3"/>
      <c r="D2" s="3"/>
      <c r="E2" s="4"/>
    </row>
    <row r="3" spans="2:5" ht="15" customHeight="1" x14ac:dyDescent="0.35">
      <c r="B3" s="11"/>
      <c r="C3" s="17" t="s">
        <v>26</v>
      </c>
      <c r="E3" s="12"/>
    </row>
    <row r="4" spans="2:5" ht="12.6" thickBot="1" x14ac:dyDescent="0.3">
      <c r="B4" s="11"/>
      <c r="C4" s="50"/>
      <c r="E4" s="12"/>
    </row>
    <row r="5" spans="2:5" ht="12.6" thickBot="1" x14ac:dyDescent="0.3">
      <c r="B5" s="11"/>
      <c r="C5" s="18" t="s">
        <v>5</v>
      </c>
      <c r="D5" s="18" t="s">
        <v>8</v>
      </c>
      <c r="E5" s="12"/>
    </row>
    <row r="6" spans="2:5" ht="12.6" thickBot="1" x14ac:dyDescent="0.3">
      <c r="B6" s="11"/>
      <c r="C6" s="19" t="s">
        <v>28</v>
      </c>
      <c r="D6" s="37">
        <f>'Instant automaten'!F24</f>
        <v>0</v>
      </c>
      <c r="E6" s="12"/>
    </row>
    <row r="7" spans="2:5" ht="12.6" thickBot="1" x14ac:dyDescent="0.3">
      <c r="B7" s="11"/>
      <c r="C7" s="19" t="s">
        <v>23</v>
      </c>
      <c r="D7" s="37">
        <f>'Verse bonen automaten'!F24</f>
        <v>0</v>
      </c>
      <c r="E7" s="12"/>
    </row>
    <row r="8" spans="2:5" ht="12.6" thickBot="1" x14ac:dyDescent="0.3">
      <c r="B8" s="11"/>
      <c r="C8" s="19" t="s">
        <v>19</v>
      </c>
      <c r="D8" s="37">
        <f>'Losse leveringen'!F11</f>
        <v>0</v>
      </c>
      <c r="E8" s="12"/>
    </row>
    <row r="9" spans="2:5" ht="12.6" thickBot="1" x14ac:dyDescent="0.3">
      <c r="B9" s="11"/>
      <c r="C9" s="21" t="s">
        <v>27</v>
      </c>
      <c r="D9" s="33">
        <f>D6+D7+D8</f>
        <v>0</v>
      </c>
      <c r="E9" s="12"/>
    </row>
    <row r="10" spans="2:5" ht="12.6" thickBot="1" x14ac:dyDescent="0.3">
      <c r="B10" s="11"/>
      <c r="C10" s="7"/>
      <c r="D10" s="27"/>
      <c r="E10" s="12"/>
    </row>
    <row r="11" spans="2:5" ht="15" customHeight="1" thickBot="1" x14ac:dyDescent="0.3">
      <c r="B11" s="11"/>
      <c r="C11" s="18" t="s">
        <v>42</v>
      </c>
      <c r="D11" s="9"/>
      <c r="E11" s="12"/>
    </row>
    <row r="12" spans="2:5" ht="12.6" thickBot="1" x14ac:dyDescent="0.3">
      <c r="B12" s="11"/>
      <c r="C12" s="18" t="s">
        <v>43</v>
      </c>
      <c r="D12" s="9"/>
      <c r="E12" s="12"/>
    </row>
    <row r="13" spans="2:5" ht="12.6" thickBot="1" x14ac:dyDescent="0.3">
      <c r="B13" s="11"/>
      <c r="C13" s="18" t="s">
        <v>44</v>
      </c>
      <c r="D13" s="9"/>
      <c r="E13" s="12"/>
    </row>
    <row r="14" spans="2:5" ht="12.6" thickBot="1" x14ac:dyDescent="0.3">
      <c r="B14" s="11"/>
      <c r="C14" s="18" t="s">
        <v>45</v>
      </c>
      <c r="D14" s="9"/>
      <c r="E14" s="12"/>
    </row>
    <row r="15" spans="2:5" ht="81" customHeight="1" thickBot="1" x14ac:dyDescent="0.3">
      <c r="B15" s="11"/>
      <c r="C15" s="18" t="s">
        <v>46</v>
      </c>
      <c r="D15" s="9"/>
      <c r="E15" s="12"/>
    </row>
    <row r="16" spans="2:5" ht="15" customHeight="1" thickBot="1" x14ac:dyDescent="0.3">
      <c r="B16" s="14"/>
      <c r="C16" s="15"/>
      <c r="D16" s="15"/>
      <c r="E16" s="16"/>
    </row>
  </sheetData>
  <sheetProtection algorithmName="SHA-512" hashValue="cerGEoAf9g0w1PV6C2mR3qtwHiFhe7pIYD20us/tHLsfXKSEHQ2wSa3iBXbRD2YazaF1MhIvcNjx8mXhOYfKmw==" saltValue="ww8XuQgCO2KC3LpdHfxYbQ=="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7" ma:contentTypeDescription="Een nieuw document maken." ma:contentTypeScope="" ma:versionID="0c305e0e10ef1ee211e7a4c66a3fa3ee">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39e68971ba7b52534f0d502239c126b7"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97A588-6D4C-4B47-B6CB-48365309C054}">
  <ds:schemaRefs>
    <ds:schemaRef ds:uri="http://schemas.microsoft.com/sharepoint/v3/contenttype/forms"/>
  </ds:schemaRefs>
</ds:datastoreItem>
</file>

<file path=customXml/itemProps2.xml><?xml version="1.0" encoding="utf-8"?>
<ds:datastoreItem xmlns:ds="http://schemas.openxmlformats.org/officeDocument/2006/customXml" ds:itemID="{BC8CD908-0D9F-4106-9F17-475387E547A2}">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FB94FC43-D9F8-4095-8772-EB86F5B3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vt:lpstr>
      <vt:lpstr>Instant automaten</vt:lpstr>
      <vt:lpstr>Verse bonen automaten</vt:lpstr>
      <vt:lpstr>Losse leveringen</vt:lpstr>
      <vt:lpstr>Inschrijfprijs (incl. BTW)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Hekers</dc:creator>
  <cp:keywords/>
  <dc:description/>
  <cp:lastModifiedBy>Ilse Kroes</cp:lastModifiedBy>
  <cp:revision/>
  <dcterms:created xsi:type="dcterms:W3CDTF">2015-06-05T18:17:20Z</dcterms:created>
  <dcterms:modified xsi:type="dcterms:W3CDTF">2023-09-07T09:17:02Z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