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Avalex/EA vormgeving 2023/Aanbestedingsdocument en bijlagen/concept/"/>
    </mc:Choice>
  </mc:AlternateContent>
  <xr:revisionPtr revIDLastSave="0" documentId="13_ncr:1_{2414363E-0B2A-4942-A671-3D2753CE7803}" xr6:coauthVersionLast="47" xr6:coauthVersionMax="47" xr10:uidLastSave="{00000000-0000-0000-0000-000000000000}"/>
  <bookViews>
    <workbookView xWindow="31140" yWindow="500" windowWidth="44000" windowHeight="21100" xr2:uid="{26A0E56A-9CA4-EB40-BF12-5B4691CBE874}"/>
  </bookViews>
  <sheets>
    <sheet name="Waarde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 i="3" l="1"/>
  <c r="D11" i="3"/>
  <c r="H9" i="3"/>
  <c r="H4" i="3"/>
  <c r="I16" i="3"/>
  <c r="I10" i="3"/>
  <c r="I19" i="3"/>
  <c r="B8" i="3"/>
  <c r="G8" i="3"/>
  <c r="E8" i="3"/>
  <c r="D8" i="3"/>
  <c r="C8" i="3"/>
  <c r="J35" i="3"/>
  <c r="G35" i="3"/>
  <c r="J28" i="3"/>
  <c r="G28" i="3"/>
  <c r="G6" i="3"/>
  <c r="B6" i="3"/>
  <c r="E6" i="3"/>
  <c r="D6" i="3"/>
  <c r="C6" i="3"/>
  <c r="C4" i="3" l="1"/>
  <c r="G4" i="3"/>
  <c r="D4" i="3"/>
  <c r="E4" i="3"/>
  <c r="B4" i="3"/>
  <c r="F4" i="3"/>
</calcChain>
</file>

<file path=xl/sharedStrings.xml><?xml version="1.0" encoding="utf-8"?>
<sst xmlns="http://schemas.openxmlformats.org/spreadsheetml/2006/main" count="60" uniqueCount="37">
  <si>
    <t>4 goed</t>
  </si>
  <si>
    <t>3 voldoende</t>
  </si>
  <si>
    <t>2 matig</t>
  </si>
  <si>
    <t>1 onvoldoende</t>
  </si>
  <si>
    <t>5 uitmuntend</t>
  </si>
  <si>
    <t>SCORE</t>
  </si>
  <si>
    <t>Totaal:</t>
  </si>
  <si>
    <t>Percentage</t>
  </si>
  <si>
    <t xml:space="preserve">maximale bandbreedte </t>
  </si>
  <si>
    <t xml:space="preserve"> </t>
  </si>
  <si>
    <t>Beantwoording open vragen en persoonlijke toelichting na consensus</t>
  </si>
  <si>
    <t>Raming opdracht</t>
  </si>
  <si>
    <t>1. Mate van begrip van de opdracht en het bereiken van de doelstelling</t>
  </si>
  <si>
    <t>Vraag 5 Casus vormgeving*</t>
  </si>
  <si>
    <t>Vraag 6 ADVIES BIJLAGE 7D</t>
  </si>
  <si>
    <t>Vraag 4 Casus DTP BIJLAGE 7B</t>
  </si>
  <si>
    <t>Vraag 5  Casus vormgeving* BIJLAGE 7C</t>
  </si>
  <si>
    <t>2. 	Mate van realistisch/ juistheid voorstel in relatie tot de briefing-opdracht zoals verwoord in bijlage 7c.</t>
  </si>
  <si>
    <t>3. 	Mate van begrip van de doelgroep in relatie tot de voorgestelde beeldtaal/ visual.</t>
  </si>
  <si>
    <t>4.	Mate van creatief vermogen offline oplevering.</t>
  </si>
  <si>
    <t>5.	Mate van creatief vermogen online oplevering.</t>
  </si>
  <si>
    <t>6.	De mate van juistheid technische uitvoering van de offline opdracht.</t>
  </si>
  <si>
    <t>7.	De mate van juistheid technische uitvoering van de online opdracht.</t>
  </si>
  <si>
    <t>KWALITEIT IS DOMINANT</t>
  </si>
  <si>
    <t>VOORBEELD BEREKENING</t>
  </si>
  <si>
    <t>INSCHRIJVER 1</t>
  </si>
  <si>
    <t>INGEDIENDE PRIJS</t>
  </si>
  <si>
    <t>VERKREGEN KWALITEIT</t>
  </si>
  <si>
    <t>PRIJSSCORE</t>
  </si>
  <si>
    <t>INSCHRIJVER 2</t>
  </si>
  <si>
    <t xml:space="preserve">2 matig </t>
  </si>
  <si>
    <t>Vraag 1 Plan van aanpak BIJLAGE 7A</t>
  </si>
  <si>
    <t>Vraag 2  Marktconforme prijsstelling BIJLAGE 7A</t>
  </si>
  <si>
    <t>Vraag 3 Wijziging vormgeving BIJLAGE 7A</t>
  </si>
  <si>
    <t xml:space="preserve">NB: als een inschrijver driemaal of meer een negatieve waarde scoort zal uitsluiting volgen. Opdrachtgever wenst geen gunning te verlenen aan een inschrijver die in die mate maar een matige kwaliteit biedt. Dit geldt over alle bovenstaande cellen als totaal binnen vraag 1 tot en met vraag 6. </t>
  </si>
  <si>
    <t>N.V.T.</t>
  </si>
  <si>
    <r>
      <t xml:space="preserve">Maximaal € 6.000,-/ minimaal </t>
    </r>
    <r>
      <rPr>
        <b/>
        <sz val="10"/>
        <color rgb="FFFF0000"/>
        <rFont val="Raleway"/>
      </rPr>
      <t>-€ 42.000,-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</si>
</sst>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quot;€&quot;\ #,##0.00"/>
  </numFmts>
  <fonts count="18" x14ac:knownFonts="1">
    <font>
      <sz val="12"/>
      <color theme="1"/>
      <name val="Calibri"/>
      <family val="2"/>
      <scheme val="minor"/>
    </font>
    <font>
      <sz val="12"/>
      <color theme="1"/>
      <name val="Calibri"/>
      <family val="2"/>
      <scheme val="minor"/>
    </font>
    <font>
      <sz val="8"/>
      <name val="Calibri"/>
      <family val="2"/>
      <scheme val="minor"/>
    </font>
    <font>
      <sz val="10"/>
      <color theme="1"/>
      <name val="Raleway"/>
    </font>
    <font>
      <sz val="12"/>
      <color theme="1"/>
      <name val="Raleway"/>
    </font>
    <font>
      <b/>
      <sz val="10"/>
      <color theme="0"/>
      <name val="Raleway"/>
    </font>
    <font>
      <b/>
      <sz val="8"/>
      <color rgb="FF000000"/>
      <name val="Raleway"/>
    </font>
    <font>
      <b/>
      <sz val="10"/>
      <color theme="1"/>
      <name val="Raleway"/>
    </font>
    <font>
      <b/>
      <sz val="12"/>
      <color theme="1"/>
      <name val="Raleway"/>
    </font>
    <font>
      <b/>
      <sz val="10"/>
      <color rgb="FF000000"/>
      <name val="Raleway"/>
    </font>
    <font>
      <b/>
      <sz val="10"/>
      <color rgb="FFFF0000"/>
      <name val="Raleway"/>
    </font>
    <font>
      <sz val="10"/>
      <color rgb="FF000000"/>
      <name val="Raleway"/>
    </font>
    <font>
      <sz val="10"/>
      <color rgb="FFFF0000"/>
      <name val="Raleway"/>
    </font>
    <font>
      <i/>
      <sz val="8"/>
      <color rgb="FFFF0000"/>
      <name val="Raleway"/>
    </font>
    <font>
      <i/>
      <sz val="8"/>
      <color theme="1"/>
      <name val="Raleway"/>
    </font>
    <font>
      <sz val="12"/>
      <color theme="0"/>
      <name val="Raleway"/>
    </font>
    <font>
      <b/>
      <sz val="22"/>
      <color theme="0"/>
      <name val="Raleway"/>
    </font>
    <font>
      <sz val="12"/>
      <color rgb="FFFF0000"/>
      <name val="Raleway"/>
    </font>
  </fonts>
  <fills count="12">
    <fill>
      <patternFill patternType="none"/>
    </fill>
    <fill>
      <patternFill patternType="gray125"/>
    </fill>
    <fill>
      <patternFill patternType="solid">
        <fgColor rgb="FFF2F2F2"/>
        <bgColor indexed="64"/>
      </patternFill>
    </fill>
    <fill>
      <patternFill patternType="solid">
        <fgColor rgb="FFBFBFBF"/>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
      <patternFill patternType="solid">
        <fgColor theme="9" tint="0.79998168889431442"/>
        <bgColor indexed="64"/>
      </patternFill>
    </fill>
    <fill>
      <patternFill patternType="solid">
        <fgColor rgb="FF00FF00"/>
        <bgColor indexed="64"/>
      </patternFill>
    </fill>
    <fill>
      <patternFill patternType="solid">
        <fgColor theme="7" tint="0.79998168889431442"/>
        <bgColor indexed="64"/>
      </patternFill>
    </fill>
    <fill>
      <patternFill patternType="solid">
        <fgColor theme="8" tint="0.79998168889431442"/>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42">
    <xf numFmtId="0" fontId="0" fillId="0" borderId="0" xfId="0"/>
    <xf numFmtId="0" fontId="3" fillId="0" borderId="0" xfId="0" applyFont="1"/>
    <xf numFmtId="0" fontId="3" fillId="0" borderId="0" xfId="0" applyFont="1" applyAlignment="1">
      <alignment horizontal="center" vertical="center"/>
    </xf>
    <xf numFmtId="0" fontId="4" fillId="0" borderId="0" xfId="0" applyFont="1"/>
    <xf numFmtId="0" fontId="6" fillId="3" borderId="1" xfId="0" applyFont="1" applyFill="1" applyBorder="1" applyAlignment="1">
      <alignment horizontal="justify" vertical="center" wrapText="1"/>
    </xf>
    <xf numFmtId="0" fontId="6" fillId="3"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0" xfId="0" applyFont="1"/>
    <xf numFmtId="0" fontId="6" fillId="5" borderId="1" xfId="0" applyFont="1" applyFill="1" applyBorder="1" applyAlignment="1">
      <alignment horizontal="justify" vertical="center" wrapText="1"/>
    </xf>
    <xf numFmtId="9" fontId="9" fillId="8" borderId="1" xfId="1" applyFont="1" applyFill="1" applyBorder="1" applyAlignment="1">
      <alignment horizontal="center" wrapText="1"/>
    </xf>
    <xf numFmtId="9" fontId="7" fillId="0" borderId="1" xfId="1" applyFont="1" applyBorder="1" applyAlignment="1">
      <alignment horizontal="center" vertical="center"/>
    </xf>
    <xf numFmtId="164" fontId="9" fillId="2" borderId="2" xfId="0" applyNumberFormat="1" applyFont="1" applyFill="1" applyBorder="1" applyAlignment="1">
      <alignment horizontal="center" wrapText="1"/>
    </xf>
    <xf numFmtId="164" fontId="3" fillId="8" borderId="1" xfId="0" applyNumberFormat="1" applyFont="1" applyFill="1" applyBorder="1" applyAlignment="1">
      <alignment horizontal="center" vertical="center"/>
    </xf>
    <xf numFmtId="164" fontId="11" fillId="2" borderId="2" xfId="0" applyNumberFormat="1" applyFont="1" applyFill="1" applyBorder="1" applyAlignment="1">
      <alignment horizontal="center" wrapText="1"/>
    </xf>
    <xf numFmtId="0" fontId="3" fillId="0" borderId="6" xfId="0" applyFont="1" applyBorder="1" applyAlignment="1">
      <alignment horizontal="center" vertical="center"/>
    </xf>
    <xf numFmtId="0" fontId="4" fillId="0" borderId="7" xfId="0" applyFont="1" applyBorder="1" applyAlignment="1">
      <alignment horizontal="center" vertical="center"/>
    </xf>
    <xf numFmtId="164" fontId="12" fillId="2" borderId="2" xfId="0" applyNumberFormat="1" applyFont="1" applyFill="1" applyBorder="1" applyAlignment="1">
      <alignment horizontal="center" wrapText="1"/>
    </xf>
    <xf numFmtId="0" fontId="4" fillId="0" borderId="8" xfId="0" applyFont="1" applyBorder="1" applyAlignment="1">
      <alignment horizontal="center" vertical="center"/>
    </xf>
    <xf numFmtId="164" fontId="10" fillId="2" borderId="2" xfId="0" applyNumberFormat="1" applyFont="1" applyFill="1" applyBorder="1" applyAlignment="1">
      <alignment horizontal="center" wrapText="1"/>
    </xf>
    <xf numFmtId="0" fontId="13" fillId="0" borderId="0" xfId="0" applyFont="1" applyAlignment="1">
      <alignment horizontal="center" vertical="center"/>
    </xf>
    <xf numFmtId="0" fontId="14" fillId="0" borderId="0" xfId="0" applyFont="1"/>
    <xf numFmtId="164" fontId="14" fillId="7" borderId="1" xfId="0" applyNumberFormat="1" applyFont="1" applyFill="1" applyBorder="1" applyAlignment="1">
      <alignment horizontal="center" vertical="center"/>
    </xf>
    <xf numFmtId="0" fontId="5" fillId="6" borderId="5" xfId="0" applyFont="1" applyFill="1" applyBorder="1" applyAlignment="1">
      <alignment vertical="center"/>
    </xf>
    <xf numFmtId="44" fontId="5" fillId="6" borderId="5" xfId="2" applyFont="1" applyFill="1" applyBorder="1" applyAlignment="1">
      <alignment vertical="center"/>
    </xf>
    <xf numFmtId="44" fontId="3" fillId="0" borderId="0" xfId="2" applyFont="1"/>
    <xf numFmtId="0" fontId="15" fillId="0" borderId="0" xfId="0" applyFont="1"/>
    <xf numFmtId="164" fontId="15" fillId="0" borderId="0" xfId="0" applyNumberFormat="1" applyFont="1"/>
    <xf numFmtId="164" fontId="4" fillId="0" borderId="0" xfId="0" applyNumberFormat="1" applyFont="1"/>
    <xf numFmtId="164" fontId="4" fillId="0" borderId="0" xfId="0" applyNumberFormat="1" applyFont="1" applyAlignment="1">
      <alignment horizontal="center" vertical="center"/>
    </xf>
    <xf numFmtId="0" fontId="4" fillId="0" borderId="0" xfId="0" applyFont="1" applyAlignment="1">
      <alignment horizontal="center" vertical="center"/>
    </xf>
    <xf numFmtId="164" fontId="3" fillId="9" borderId="0" xfId="0" applyNumberFormat="1" applyFont="1" applyFill="1" applyAlignment="1">
      <alignment vertical="center"/>
    </xf>
    <xf numFmtId="0" fontId="7" fillId="0" borderId="0" xfId="0" applyFont="1" applyAlignment="1">
      <alignment horizontal="center" vertical="center"/>
    </xf>
    <xf numFmtId="44" fontId="4" fillId="0" borderId="0" xfId="2" applyFont="1" applyAlignment="1">
      <alignment horizontal="center" vertical="center"/>
    </xf>
    <xf numFmtId="44" fontId="4" fillId="8" borderId="0" xfId="2" applyFont="1" applyFill="1" applyAlignment="1">
      <alignment horizontal="center" vertical="center"/>
    </xf>
    <xf numFmtId="0" fontId="17" fillId="0" borderId="0" xfId="0" applyFont="1"/>
    <xf numFmtId="0" fontId="6" fillId="10"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164" fontId="9" fillId="2" borderId="6" xfId="0" applyNumberFormat="1" applyFont="1" applyFill="1" applyBorder="1" applyAlignment="1">
      <alignment horizontal="center" vertical="center" wrapText="1"/>
    </xf>
    <xf numFmtId="164" fontId="9" fillId="2" borderId="7" xfId="0" applyNumberFormat="1" applyFont="1" applyFill="1" applyBorder="1" applyAlignment="1">
      <alignment horizontal="center" vertical="center" wrapText="1"/>
    </xf>
    <xf numFmtId="164" fontId="9" fillId="2" borderId="8" xfId="0" applyNumberFormat="1" applyFont="1" applyFill="1" applyBorder="1" applyAlignment="1">
      <alignment horizontal="center" vertical="center" wrapText="1"/>
    </xf>
  </cellXfs>
  <cellStyles count="3">
    <cellStyle name="Procent" xfId="1" builtinId="5"/>
    <cellStyle name="Standaard" xfId="0" builtinId="0"/>
    <cellStyle name="Valuta" xfId="2" builtinId="4"/>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163121</xdr:colOff>
      <xdr:row>0</xdr:row>
      <xdr:rowOff>0</xdr:rowOff>
    </xdr:from>
    <xdr:to>
      <xdr:col>9</xdr:col>
      <xdr:colOff>1068578</xdr:colOff>
      <xdr:row>2</xdr:row>
      <xdr:rowOff>430012</xdr:rowOff>
    </xdr:to>
    <xdr:pic>
      <xdr:nvPicPr>
        <xdr:cNvPr id="2" name="Afbeelding 1">
          <a:extLst>
            <a:ext uri="{FF2B5EF4-FFF2-40B4-BE49-F238E27FC236}">
              <a16:creationId xmlns:a16="http://schemas.microsoft.com/office/drawing/2014/main" id="{B03A3721-DBA1-8DF0-6A99-DEC613868E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89451" y="0"/>
          <a:ext cx="2746375" cy="156019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69E82-D04E-0244-993E-4B95E800DE38}">
  <dimension ref="A1:L35"/>
  <sheetViews>
    <sheetView showGridLines="0" tabSelected="1" topLeftCell="A3" zoomScale="150" zoomScaleNormal="150" workbookViewId="0">
      <selection activeCell="H6" sqref="H6"/>
    </sheetView>
  </sheetViews>
  <sheetFormatPr baseColWidth="10" defaultRowHeight="15" x14ac:dyDescent="0.2"/>
  <cols>
    <col min="1" max="1" width="26.83203125" style="3" customWidth="1"/>
    <col min="2" max="6" width="24" style="3" customWidth="1"/>
    <col min="7" max="7" width="21.33203125" style="29" customWidth="1"/>
    <col min="8" max="8" width="18.5" style="3" customWidth="1"/>
    <col min="9" max="9" width="24.1640625" style="3" customWidth="1"/>
    <col min="10" max="10" width="17.33203125" style="3" customWidth="1"/>
    <col min="11" max="11" width="20.33203125" style="3" customWidth="1"/>
    <col min="12" max="12" width="30.83203125" style="3" customWidth="1"/>
    <col min="13" max="16384" width="10.83203125" style="3"/>
  </cols>
  <sheetData>
    <row r="1" spans="1:12" ht="10" customHeight="1" x14ac:dyDescent="0.2">
      <c r="A1" s="1"/>
      <c r="B1" s="1"/>
      <c r="C1" s="1"/>
      <c r="D1" s="1"/>
      <c r="E1" s="1"/>
      <c r="F1" s="1"/>
      <c r="G1" s="2"/>
      <c r="H1" s="1"/>
      <c r="I1" s="1"/>
    </row>
    <row r="2" spans="1:12" ht="79" customHeight="1" thickBot="1" x14ac:dyDescent="0.25">
      <c r="A2" s="37" t="s">
        <v>10</v>
      </c>
      <c r="B2" s="38"/>
      <c r="C2" s="38"/>
      <c r="D2" s="38"/>
      <c r="E2" s="38"/>
      <c r="F2" s="38"/>
      <c r="G2" s="38"/>
      <c r="H2" s="38"/>
      <c r="I2" s="1"/>
      <c r="J2" s="1"/>
      <c r="K2" s="1"/>
      <c r="L2" s="1"/>
    </row>
    <row r="3" spans="1:12" s="7" customFormat="1" ht="52" customHeight="1" thickBot="1" x14ac:dyDescent="0.25">
      <c r="A3" s="4" t="s">
        <v>5</v>
      </c>
      <c r="B3" s="35" t="s">
        <v>31</v>
      </c>
      <c r="C3" s="35" t="s">
        <v>32</v>
      </c>
      <c r="D3" s="35" t="s">
        <v>33</v>
      </c>
      <c r="E3" s="36" t="s">
        <v>15</v>
      </c>
      <c r="F3" s="36" t="s">
        <v>16</v>
      </c>
      <c r="G3" s="36" t="s">
        <v>14</v>
      </c>
      <c r="H3" s="6" t="s">
        <v>6</v>
      </c>
    </row>
    <row r="4" spans="1:12" ht="22" customHeight="1" thickBot="1" x14ac:dyDescent="0.25">
      <c r="A4" s="8" t="s">
        <v>7</v>
      </c>
      <c r="B4" s="9">
        <f>B5/H5</f>
        <v>0.21621621621621623</v>
      </c>
      <c r="C4" s="9">
        <f>C5/H5</f>
        <v>0.13513513513513514</v>
      </c>
      <c r="D4" s="9">
        <f>D5/H5</f>
        <v>0.13513513513513514</v>
      </c>
      <c r="E4" s="9">
        <f>E5/H5</f>
        <v>0.13513513513513514</v>
      </c>
      <c r="F4" s="9">
        <f>I16/H5</f>
        <v>0.16216216216216217</v>
      </c>
      <c r="G4" s="9">
        <f>G5/H5</f>
        <v>0.21621621621621623</v>
      </c>
      <c r="H4" s="10">
        <f>SUM(B4:G4)</f>
        <v>1</v>
      </c>
    </row>
    <row r="5" spans="1:12" ht="22" customHeight="1" thickBot="1" x14ac:dyDescent="0.25">
      <c r="A5" s="4" t="s">
        <v>4</v>
      </c>
      <c r="B5" s="11">
        <v>8000</v>
      </c>
      <c r="C5" s="11">
        <v>5000</v>
      </c>
      <c r="D5" s="11">
        <v>5000</v>
      </c>
      <c r="E5" s="11">
        <v>5000</v>
      </c>
      <c r="F5" s="39" t="s">
        <v>36</v>
      </c>
      <c r="G5" s="11">
        <v>8000</v>
      </c>
      <c r="H5" s="12">
        <f>E5+D5+C5+B5+I16+G5</f>
        <v>37000</v>
      </c>
    </row>
    <row r="6" spans="1:12" ht="22" customHeight="1" thickBot="1" x14ac:dyDescent="0.25">
      <c r="A6" s="4" t="s">
        <v>0</v>
      </c>
      <c r="B6" s="13">
        <f>B5*0.5</f>
        <v>4000</v>
      </c>
      <c r="C6" s="13">
        <f t="shared" ref="C6:D6" si="0">C5*0.5</f>
        <v>2500</v>
      </c>
      <c r="D6" s="13">
        <f t="shared" si="0"/>
        <v>2500</v>
      </c>
      <c r="E6" s="13">
        <f>E5*0.5</f>
        <v>2500</v>
      </c>
      <c r="F6" s="40"/>
      <c r="G6" s="13">
        <f>G5*0.5</f>
        <v>4000</v>
      </c>
      <c r="H6" s="14"/>
    </row>
    <row r="7" spans="1:12" ht="22" customHeight="1" thickBot="1" x14ac:dyDescent="0.25">
      <c r="A7" s="4" t="s">
        <v>1</v>
      </c>
      <c r="B7" s="13">
        <v>0</v>
      </c>
      <c r="C7" s="13">
        <v>0</v>
      </c>
      <c r="D7" s="13">
        <v>0</v>
      </c>
      <c r="E7" s="13">
        <v>0</v>
      </c>
      <c r="F7" s="40"/>
      <c r="G7" s="13">
        <v>0</v>
      </c>
      <c r="H7" s="15"/>
    </row>
    <row r="8" spans="1:12" ht="22" customHeight="1" thickBot="1" x14ac:dyDescent="0.25">
      <c r="A8" s="4" t="s">
        <v>2</v>
      </c>
      <c r="B8" s="16">
        <f>(-B5*2)</f>
        <v>-16000</v>
      </c>
      <c r="C8" s="16">
        <f>(-C5*2)</f>
        <v>-10000</v>
      </c>
      <c r="D8" s="16">
        <f>(-D5*2)</f>
        <v>-10000</v>
      </c>
      <c r="E8" s="16">
        <f>(-E5*2)</f>
        <v>-10000</v>
      </c>
      <c r="F8" s="40"/>
      <c r="G8" s="16">
        <f>(-G5*2)</f>
        <v>-16000</v>
      </c>
      <c r="H8" s="17"/>
    </row>
    <row r="9" spans="1:12" ht="22" customHeight="1" thickBot="1" x14ac:dyDescent="0.25">
      <c r="A9" s="4" t="s">
        <v>3</v>
      </c>
      <c r="B9" s="18">
        <v>-40000</v>
      </c>
      <c r="C9" s="18">
        <v>-40000</v>
      </c>
      <c r="D9" s="18">
        <v>-40000</v>
      </c>
      <c r="E9" s="18">
        <v>-40000</v>
      </c>
      <c r="F9" s="41"/>
      <c r="G9" s="18">
        <v>-40000</v>
      </c>
      <c r="H9" s="18">
        <f>E9+D9+C9+B9+I19+G9</f>
        <v>-242000</v>
      </c>
      <c r="I9" s="19" t="s">
        <v>8</v>
      </c>
    </row>
    <row r="10" spans="1:12" s="20" customFormat="1" ht="22" customHeight="1" thickBot="1" x14ac:dyDescent="0.2">
      <c r="F10" s="20" t="s">
        <v>9</v>
      </c>
      <c r="I10" s="21">
        <f>H9-H5</f>
        <v>-279000</v>
      </c>
    </row>
    <row r="11" spans="1:12" ht="22" customHeight="1" x14ac:dyDescent="0.2">
      <c r="A11" s="22" t="s">
        <v>11</v>
      </c>
      <c r="B11" s="22"/>
      <c r="C11" s="23">
        <v>110000</v>
      </c>
      <c r="D11" s="30">
        <f>I10</f>
        <v>-279000</v>
      </c>
      <c r="E11" s="31" t="s">
        <v>23</v>
      </c>
      <c r="F11" s="24" t="s">
        <v>9</v>
      </c>
      <c r="G11" s="2" t="s">
        <v>9</v>
      </c>
      <c r="H11" s="1" t="s">
        <v>9</v>
      </c>
      <c r="I11" s="3" t="s">
        <v>9</v>
      </c>
    </row>
    <row r="12" spans="1:12" ht="16" x14ac:dyDescent="0.2">
      <c r="A12" s="1"/>
      <c r="B12" s="1"/>
      <c r="C12" s="1"/>
      <c r="D12" s="1"/>
      <c r="E12" s="1"/>
      <c r="F12" s="24" t="s">
        <v>9</v>
      </c>
      <c r="G12" s="2" t="s">
        <v>9</v>
      </c>
      <c r="H12" s="1"/>
    </row>
    <row r="13" spans="1:12" ht="52" customHeight="1" thickBot="1" x14ac:dyDescent="0.25">
      <c r="A13" s="37" t="s">
        <v>13</v>
      </c>
      <c r="B13" s="38"/>
      <c r="C13" s="38"/>
      <c r="D13" s="38"/>
      <c r="E13" s="38"/>
      <c r="F13" s="38"/>
      <c r="G13" s="38"/>
      <c r="H13" s="38"/>
      <c r="I13" s="38"/>
      <c r="J13" s="38"/>
      <c r="K13" s="38"/>
    </row>
    <row r="14" spans="1:12" s="25" customFormat="1" ht="72" customHeight="1" thickBot="1" x14ac:dyDescent="0.25">
      <c r="A14" s="4" t="s">
        <v>5</v>
      </c>
      <c r="B14" s="5" t="s">
        <v>12</v>
      </c>
      <c r="C14" s="5" t="s">
        <v>17</v>
      </c>
      <c r="D14" s="5" t="s">
        <v>18</v>
      </c>
      <c r="E14" s="5" t="s">
        <v>19</v>
      </c>
      <c r="F14" s="5" t="s">
        <v>20</v>
      </c>
      <c r="G14" s="4" t="s">
        <v>21</v>
      </c>
      <c r="H14" s="5" t="s">
        <v>22</v>
      </c>
      <c r="I14" s="3"/>
    </row>
    <row r="15" spans="1:12" ht="16" thickBot="1" x14ac:dyDescent="0.25">
      <c r="A15" s="4" t="s">
        <v>4</v>
      </c>
      <c r="B15" s="13">
        <v>1000</v>
      </c>
      <c r="C15" s="13">
        <v>1000</v>
      </c>
      <c r="D15" s="13">
        <v>1000</v>
      </c>
      <c r="E15" s="13">
        <v>1000</v>
      </c>
      <c r="F15" s="13">
        <v>1000</v>
      </c>
      <c r="G15" s="13" t="s">
        <v>35</v>
      </c>
      <c r="H15" s="13" t="s">
        <v>35</v>
      </c>
      <c r="I15" s="25"/>
      <c r="J15" s="7"/>
    </row>
    <row r="16" spans="1:12" ht="16" thickBot="1" x14ac:dyDescent="0.25">
      <c r="A16" s="4" t="s">
        <v>0</v>
      </c>
      <c r="B16" s="13">
        <v>500</v>
      </c>
      <c r="C16" s="13">
        <v>500</v>
      </c>
      <c r="D16" s="13">
        <v>500</v>
      </c>
      <c r="E16" s="13">
        <v>500</v>
      </c>
      <c r="F16" s="13">
        <v>500</v>
      </c>
      <c r="G16" s="13">
        <v>500</v>
      </c>
      <c r="H16" s="13">
        <v>500</v>
      </c>
      <c r="I16" s="26">
        <f>B15+C15+D15+E15+F15+G16+H16</f>
        <v>6000</v>
      </c>
    </row>
    <row r="17" spans="1:11" ht="16" thickBot="1" x14ac:dyDescent="0.25">
      <c r="A17" s="4" t="s">
        <v>1</v>
      </c>
      <c r="B17" s="13">
        <v>0</v>
      </c>
      <c r="C17" s="13">
        <v>0</v>
      </c>
      <c r="D17" s="13">
        <v>0</v>
      </c>
      <c r="E17" s="13">
        <v>0</v>
      </c>
      <c r="F17" s="13">
        <v>0</v>
      </c>
      <c r="G17" s="13">
        <v>0</v>
      </c>
      <c r="H17" s="13">
        <v>0</v>
      </c>
      <c r="I17" s="25"/>
    </row>
    <row r="18" spans="1:11" ht="16" thickBot="1" x14ac:dyDescent="0.25">
      <c r="A18" s="4" t="s">
        <v>30</v>
      </c>
      <c r="B18" s="16">
        <v>-2000</v>
      </c>
      <c r="C18" s="16">
        <v>-2000</v>
      </c>
      <c r="D18" s="16">
        <v>-2000</v>
      </c>
      <c r="E18" s="16">
        <v>-2000</v>
      </c>
      <c r="F18" s="16">
        <v>-2000</v>
      </c>
      <c r="G18" s="16">
        <v>-2000</v>
      </c>
      <c r="H18" s="16">
        <v>-2000</v>
      </c>
      <c r="I18" s="25"/>
    </row>
    <row r="19" spans="1:11" ht="16" thickBot="1" x14ac:dyDescent="0.25">
      <c r="A19" s="4" t="s">
        <v>3</v>
      </c>
      <c r="B19" s="18">
        <v>-6000</v>
      </c>
      <c r="C19" s="18">
        <v>-6000</v>
      </c>
      <c r="D19" s="18">
        <v>-6000</v>
      </c>
      <c r="E19" s="18">
        <v>-6000</v>
      </c>
      <c r="F19" s="18">
        <v>-6000</v>
      </c>
      <c r="G19" s="18">
        <v>-6000</v>
      </c>
      <c r="H19" s="18">
        <v>-6000</v>
      </c>
      <c r="I19" s="26">
        <f>B19+C19+D19+E19+F19+G19+H19</f>
        <v>-42000</v>
      </c>
    </row>
    <row r="20" spans="1:11" x14ac:dyDescent="0.2">
      <c r="D20" s="27"/>
      <c r="E20" s="27"/>
      <c r="F20" s="27"/>
      <c r="G20" s="28"/>
      <c r="H20" s="27"/>
      <c r="I20" s="27"/>
      <c r="J20" s="27"/>
      <c r="K20" s="27"/>
    </row>
    <row r="22" spans="1:11" x14ac:dyDescent="0.2">
      <c r="B22" s="34" t="s">
        <v>34</v>
      </c>
    </row>
    <row r="25" spans="1:11" x14ac:dyDescent="0.2">
      <c r="D25" s="3" t="s">
        <v>24</v>
      </c>
      <c r="F25" s="7" t="s">
        <v>25</v>
      </c>
      <c r="I25" s="7" t="s">
        <v>29</v>
      </c>
      <c r="J25" s="29"/>
    </row>
    <row r="26" spans="1:11" x14ac:dyDescent="0.2">
      <c r="F26" s="3" t="s">
        <v>26</v>
      </c>
      <c r="G26" s="32">
        <v>100000</v>
      </c>
      <c r="I26" s="3" t="s">
        <v>26</v>
      </c>
      <c r="J26" s="32">
        <v>65000</v>
      </c>
    </row>
    <row r="27" spans="1:11" x14ac:dyDescent="0.2">
      <c r="F27" s="3" t="s">
        <v>27</v>
      </c>
      <c r="G27" s="32">
        <v>38500</v>
      </c>
      <c r="I27" s="3" t="s">
        <v>27</v>
      </c>
      <c r="J27" s="32">
        <v>-30000</v>
      </c>
    </row>
    <row r="28" spans="1:11" x14ac:dyDescent="0.2">
      <c r="F28" s="3" t="s">
        <v>28</v>
      </c>
      <c r="G28" s="33">
        <f>G26-G27</f>
        <v>61500</v>
      </c>
      <c r="I28" s="3" t="s">
        <v>28</v>
      </c>
      <c r="J28" s="32">
        <f>J26-J27</f>
        <v>95000</v>
      </c>
    </row>
    <row r="32" spans="1:11" x14ac:dyDescent="0.2">
      <c r="F32" s="7" t="s">
        <v>25</v>
      </c>
      <c r="I32" s="7" t="s">
        <v>29</v>
      </c>
      <c r="J32" s="29"/>
    </row>
    <row r="33" spans="6:10" x14ac:dyDescent="0.2">
      <c r="F33" s="3" t="s">
        <v>26</v>
      </c>
      <c r="G33" s="32">
        <v>100000</v>
      </c>
      <c r="I33" s="3" t="s">
        <v>26</v>
      </c>
      <c r="J33" s="32">
        <v>90000</v>
      </c>
    </row>
    <row r="34" spans="6:10" x14ac:dyDescent="0.2">
      <c r="F34" s="3" t="s">
        <v>27</v>
      </c>
      <c r="G34" s="32">
        <v>20000</v>
      </c>
      <c r="I34" s="3" t="s">
        <v>27</v>
      </c>
      <c r="J34" s="32">
        <v>-5000</v>
      </c>
    </row>
    <row r="35" spans="6:10" x14ac:dyDescent="0.2">
      <c r="F35" s="3" t="s">
        <v>28</v>
      </c>
      <c r="G35" s="33">
        <f>G33-G34</f>
        <v>80000</v>
      </c>
      <c r="I35" s="3" t="s">
        <v>28</v>
      </c>
      <c r="J35" s="32">
        <f>J33-J34</f>
        <v>95000</v>
      </c>
    </row>
  </sheetData>
  <sheetProtection algorithmName="SHA-512" hashValue="oPmCOLuSM98uSsgQTIGQHPFMR/PPjg8evcAvj83ACKk6D68PwN4VOipuHq1ruKWJLcBASHQ7njozrFdtJ2mu9Q==" saltValue="l3+LJDEoweNnMCZJd5MjDw==" spinCount="100000" sheet="1" objects="1" scenarios="1"/>
  <mergeCells count="3">
    <mergeCell ref="A2:H2"/>
    <mergeCell ref="A13:K13"/>
    <mergeCell ref="F5:F9"/>
  </mergeCells>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Waardes</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Saskia Roos</dc:creator>
  <cp:keywords/>
  <dc:description>Copyright BiC
</dc:description>
  <cp:lastModifiedBy>Saskia Roos</cp:lastModifiedBy>
  <dcterms:created xsi:type="dcterms:W3CDTF">2020-03-23T12:24:07Z</dcterms:created>
  <dcterms:modified xsi:type="dcterms:W3CDTF">2023-08-03T14:49:48Z</dcterms:modified>
  <cp:category/>
</cp:coreProperties>
</file>