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hhnk.nl\data\data\BBP\36_Facilitaire_Zaken\02_Interne_Faciliteiten\07_Centrale_Inkoop\_W_\_G_\Aanbestedingen actueel\Raamovereenkomst Elektrotechnische werkzaamheden\03 Aanbestedingsdocumenten (definitief)\"/>
    </mc:Choice>
  </mc:AlternateContent>
  <xr:revisionPtr revIDLastSave="0" documentId="13_ncr:1_{4E8A916E-F157-48BD-ACBA-2E831EA1E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at van ontleding NW" sheetId="3" r:id="rId1"/>
    <sheet name="Staat van ontleding ZO" sheetId="6" r:id="rId2"/>
    <sheet name="Uren verdeling objecten" sheetId="5" state="hidden" r:id="rId3"/>
  </sheets>
  <definedNames>
    <definedName name="_xlnm.Print_Area" localSheetId="0">'Staat van ontleding NW'!$A$1:$I$49</definedName>
    <definedName name="_xlnm.Print_Area" localSheetId="1">'Staat van ontleding ZO'!$A$1:$I$49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6" l="1"/>
  <c r="H14" i="6"/>
  <c r="I14" i="3"/>
  <c r="H14" i="3"/>
  <c r="G14" i="3"/>
  <c r="G14" i="6"/>
  <c r="H15" i="6" l="1"/>
  <c r="G15" i="6"/>
  <c r="F15" i="6"/>
  <c r="I15" i="6" s="1"/>
  <c r="F14" i="6"/>
  <c r="I13" i="6"/>
  <c r="H10" i="6"/>
  <c r="G10" i="6"/>
  <c r="F10" i="6"/>
  <c r="I10" i="6" s="1"/>
  <c r="H9" i="6"/>
  <c r="G9" i="6"/>
  <c r="I8" i="6"/>
  <c r="F14" i="3"/>
  <c r="F9" i="3"/>
  <c r="F10" i="3"/>
  <c r="H15" i="3"/>
  <c r="G15" i="3"/>
  <c r="G10" i="3"/>
  <c r="H10" i="3"/>
  <c r="H9" i="3"/>
  <c r="G9" i="3"/>
  <c r="I9" i="6" l="1"/>
  <c r="H16" i="6" s="1"/>
  <c r="C11" i="5"/>
  <c r="D11" i="5"/>
  <c r="D5" i="5"/>
  <c r="C5" i="5"/>
  <c r="F15" i="3"/>
  <c r="I13" i="3"/>
  <c r="I8" i="3"/>
  <c r="I10" i="3" l="1"/>
  <c r="I9" i="3"/>
  <c r="I15" i="3"/>
  <c r="H16" i="3" l="1"/>
</calcChain>
</file>

<file path=xl/sharedStrings.xml><?xml version="1.0" encoding="utf-8"?>
<sst xmlns="http://schemas.openxmlformats.org/spreadsheetml/2006/main" count="105" uniqueCount="56">
  <si>
    <t xml:space="preserve">Inschrijver dient in de tabel hieronder de tarieven op te geven. </t>
  </si>
  <si>
    <t>Onderdeel</t>
  </si>
  <si>
    <t>Wegingsfactor</t>
  </si>
  <si>
    <t>Totaalbeoordeling</t>
  </si>
  <si>
    <t>Inschrijver dient bij het opgeven van de tarieven en de prijzen uit te gaan van de volgende uitgangspunten:</t>
  </si>
  <si>
    <t>De door de inschrijver opgegeven tarieven gelden voor de gehele opdracht</t>
  </si>
  <si>
    <t>behoudens gestelde in de overeenkomst inzake indexering.</t>
  </si>
  <si>
    <r>
      <t xml:space="preserve">Alle opgegeven bedragen zijn </t>
    </r>
    <r>
      <rPr>
        <b/>
        <sz val="11"/>
        <color theme="1"/>
        <rFont val="Calibri"/>
        <family val="2"/>
        <scheme val="minor"/>
      </rPr>
      <t>exclusief</t>
    </r>
    <r>
      <rPr>
        <sz val="11"/>
        <color theme="1"/>
        <rFont val="Calibri"/>
        <family val="2"/>
        <scheme val="minor"/>
      </rPr>
      <t xml:space="preserve"> btw</t>
    </r>
  </si>
  <si>
    <r>
      <t xml:space="preserve">Alle opgegeven bedragen zijn </t>
    </r>
    <r>
      <rPr>
        <b/>
        <sz val="11"/>
        <color theme="1"/>
        <rFont val="Calibri"/>
        <family val="2"/>
        <scheme val="minor"/>
      </rPr>
      <t>inclusief</t>
    </r>
    <r>
      <rPr>
        <sz val="11"/>
        <color theme="1"/>
        <rFont val="Calibri"/>
        <family val="2"/>
        <scheme val="minor"/>
      </rPr>
      <t xml:space="preserve"> de bijkomende kosten:</t>
    </r>
  </si>
  <si>
    <r>
      <t>a.</t>
    </r>
    <r>
      <rPr>
        <sz val="7"/>
        <color theme="1"/>
        <rFont val="Calibri"/>
        <family val="2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 xml:space="preserve">de ten behoeve van de opdracht gemaakte transport, reis- en verblijfkosten; </t>
    </r>
  </si>
  <si>
    <r>
      <t>b.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de ten behoeve van de opdracht gemaakte brandstofkosten;</t>
    </r>
  </si>
  <si>
    <r>
      <t>c.</t>
    </r>
    <r>
      <rPr>
        <sz val="7"/>
        <color theme="1"/>
        <rFont val="Calibri"/>
        <family val="2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de kosten gemoeid met het maken van foto’s en andere presentaties</t>
    </r>
  </si>
  <si>
    <r>
      <t>e.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overige (overhead)kosten.</t>
    </r>
  </si>
  <si>
    <t>Onderneming</t>
  </si>
  <si>
    <t>Datum</t>
  </si>
  <si>
    <t>Naam 
(rechtsgeldige vertegenwoordiging)</t>
  </si>
  <si>
    <t>Functie</t>
  </si>
  <si>
    <t>Handtekening</t>
  </si>
  <si>
    <t>Tarief/uur standaard</t>
  </si>
  <si>
    <t>Tarief/uur voor calamiteit</t>
  </si>
  <si>
    <t>Tarief/uur voor calamiteit weekend/zon/feestdag</t>
  </si>
  <si>
    <t>uurtarief Vakbekwaam persoon als in paragraaf 3.2 lid 5 sub a bedoelt</t>
  </si>
  <si>
    <t>Uurtarief Werkverantwoordelijk persoon als in paragraaf 3.2 lid 5 sub b bedoelt</t>
  </si>
  <si>
    <t>In te vullen</t>
  </si>
  <si>
    <t>minimum toelaatbaar tarief</t>
  </si>
  <si>
    <t>maximum toelaatbaar tarief</t>
  </si>
  <si>
    <t xml:space="preserve">Het Prijzenformulier met de in te vullen tabel dient te worden bijgevoegd </t>
  </si>
  <si>
    <t>Werktijden bij HHNK zijn standaard van 7:30 uur tot 16:00 uur</t>
  </si>
  <si>
    <t>Werktijdregeling zijn conform regeling HHNK: tarief/uur standaard geldt van 7:00 tot 19:00</t>
  </si>
  <si>
    <t>Fictieve inschrijfprijs (totale besteding)</t>
  </si>
  <si>
    <t>c.   de kosten voor het gebruik van de werkplaats van Opdrachtnemer;</t>
  </si>
  <si>
    <r>
      <t>d.</t>
    </r>
    <r>
      <rPr>
        <sz val="7"/>
        <color theme="1"/>
        <rFont val="Calibri"/>
        <family val="2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de kosten voor het gebruik van de servicebus, in te zetten gereedschappen e.d.;</t>
    </r>
  </si>
  <si>
    <t>Daarnaast geldt:</t>
  </si>
  <si>
    <t>Reistijd woon-werk is eigen tijd</t>
  </si>
  <si>
    <t>Noord</t>
  </si>
  <si>
    <t>Zuid</t>
  </si>
  <si>
    <t>Enginering</t>
  </si>
  <si>
    <t xml:space="preserve">Tekenwerk </t>
  </si>
  <si>
    <t xml:space="preserve">Waterketen </t>
  </si>
  <si>
    <t>Watersystemen</t>
  </si>
  <si>
    <t>Rioolgemalen</t>
  </si>
  <si>
    <t>Zuiveringen</t>
  </si>
  <si>
    <t>SDI</t>
  </si>
  <si>
    <t>Peilobjecten</t>
  </si>
  <si>
    <t>Opslag factor voor *</t>
  </si>
  <si>
    <t>Opslag factor voor calamiteit weekend/zon/feestdag*</t>
  </si>
  <si>
    <t>Opslag factor voor calamiteit *</t>
  </si>
  <si>
    <t>Opslag factor voor calamiteit weekend/zon/feestdag *</t>
  </si>
  <si>
    <t xml:space="preserve">* LET OP:  IN HET VAKJE OPSLAG DIENT U MINIMAAL 100% IN TE VULLEN. DIT BETREFT HET STANDAARDTARIEF. ALS U VERVOLGENS HET OPSLAGPERCENTAGE INVULT BIJV. 150% OF 200% REKENT HET MODEL DIT AUTOMATISCH DOOR. </t>
  </si>
  <si>
    <t>BIJ HET INVULLEN VAN 150% BETEKENT DIT EEN OPSLAG VAN 50% TOV HET BASISTARIEF / BIJ 200% DUS EEN OPSLAG VAN 100% TOV HET BASISTARIEF ETC.</t>
  </si>
  <si>
    <t>Let op: alleen de licht-groen gekleurde cellen invullen</t>
  </si>
  <si>
    <t>Projectleider</t>
  </si>
  <si>
    <t>Ondersteunende persoon als werkvoorbereider, Enigineer, Calculator, tekenaar etc.</t>
  </si>
  <si>
    <t>Bijlage 2A: Staat van ontleding  Perceel 1 Noordwest</t>
  </si>
  <si>
    <t xml:space="preserve">Ondergetekende verklaart het de Staat van ontleding naar waarheid te hebben ingevuld. </t>
  </si>
  <si>
    <t>Bijlage 2B: Staat van ontleding  Perceel 2 Zuidoost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</si>
</sst>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7"/>
    </xf>
    <xf numFmtId="0" fontId="1" fillId="0" borderId="0" xfId="0" applyFont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6" xfId="0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1" fontId="0" fillId="0" borderId="15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1" fontId="0" fillId="0" borderId="14" xfId="0" applyNumberFormat="1" applyBorder="1" applyAlignment="1">
      <alignment horizontal="center" vertical="center"/>
    </xf>
    <xf numFmtId="164" fontId="0" fillId="4" borderId="14" xfId="0" applyNumberFormat="1" applyFill="1" applyBorder="1" applyAlignment="1" applyProtection="1">
      <alignment horizontal="center" vertical="center"/>
      <protection locked="0"/>
    </xf>
    <xf numFmtId="164" fontId="0" fillId="0" borderId="21" xfId="0" applyNumberFormat="1" applyBorder="1" applyAlignment="1">
      <alignment horizontal="center" vertical="center"/>
    </xf>
    <xf numFmtId="9" fontId="1" fillId="2" borderId="3" xfId="2" applyFont="1" applyFill="1" applyBorder="1" applyAlignment="1" applyProtection="1">
      <alignment horizontal="center" wrapText="1"/>
    </xf>
    <xf numFmtId="9" fontId="1" fillId="2" borderId="3" xfId="2" applyFont="1" applyFill="1" applyBorder="1" applyAlignment="1" applyProtection="1">
      <alignment horizontal="center"/>
    </xf>
    <xf numFmtId="9" fontId="1" fillId="2" borderId="4" xfId="2" applyFont="1" applyFill="1" applyBorder="1" applyAlignment="1" applyProtection="1">
      <alignment horizontal="center" wrapText="1"/>
    </xf>
    <xf numFmtId="0" fontId="1" fillId="3" borderId="4" xfId="0" applyFont="1" applyFill="1" applyBorder="1"/>
    <xf numFmtId="0" fontId="7" fillId="0" borderId="0" xfId="0" applyFont="1"/>
    <xf numFmtId="0" fontId="5" fillId="3" borderId="17" xfId="0" applyFont="1" applyFill="1" applyBorder="1" applyAlignment="1">
      <alignment vertical="top"/>
    </xf>
    <xf numFmtId="0" fontId="2" fillId="2" borderId="2" xfId="0" applyFont="1" applyFill="1" applyBorder="1"/>
    <xf numFmtId="0" fontId="0" fillId="0" borderId="22" xfId="0" applyBorder="1"/>
    <xf numFmtId="0" fontId="0" fillId="0" borderId="23" xfId="0" applyBorder="1" applyAlignment="1">
      <alignment wrapText="1"/>
    </xf>
    <xf numFmtId="9" fontId="0" fillId="4" borderId="7" xfId="2" applyFont="1" applyFill="1" applyBorder="1" applyAlignment="1" applyProtection="1">
      <alignment horizontal="center" vertical="center"/>
      <protection locked="0"/>
    </xf>
    <xf numFmtId="9" fontId="0" fillId="4" borderId="24" xfId="2" applyFont="1" applyFill="1" applyBorder="1" applyAlignment="1" applyProtection="1">
      <alignment horizontal="center" vertical="center"/>
      <protection locked="0"/>
    </xf>
    <xf numFmtId="164" fontId="0" fillId="0" borderId="14" xfId="0" applyNumberFormat="1" applyBorder="1" applyAlignment="1">
      <alignment horizontal="center" vertical="center"/>
    </xf>
    <xf numFmtId="164" fontId="0" fillId="3" borderId="12" xfId="0" applyNumberFormat="1" applyFill="1" applyBorder="1"/>
    <xf numFmtId="164" fontId="0" fillId="3" borderId="17" xfId="0" applyNumberFormat="1" applyFill="1" applyBorder="1"/>
    <xf numFmtId="164" fontId="0" fillId="0" borderId="14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5" borderId="0" xfId="0" applyFont="1" applyFill="1"/>
    <xf numFmtId="0" fontId="1" fillId="5" borderId="0" xfId="0" applyFont="1" applyFill="1" applyAlignment="1">
      <alignment horizontal="left" indent="7"/>
    </xf>
    <xf numFmtId="0" fontId="0" fillId="5" borderId="0" xfId="0" applyFill="1"/>
    <xf numFmtId="0" fontId="0" fillId="6" borderId="25" xfId="0" applyFill="1" applyBorder="1" applyAlignment="1">
      <alignment horizontal="left"/>
    </xf>
    <xf numFmtId="1" fontId="0" fillId="0" borderId="4" xfId="0" applyNumberFormat="1" applyBorder="1" applyAlignment="1">
      <alignment horizontal="center" vertical="center"/>
    </xf>
    <xf numFmtId="0" fontId="1" fillId="6" borderId="0" xfId="0" applyFont="1" applyFill="1"/>
    <xf numFmtId="0" fontId="0" fillId="5" borderId="0" xfId="0" applyFill="1" applyAlignment="1">
      <alignment horizontal="left" indent="7"/>
    </xf>
    <xf numFmtId="0" fontId="0" fillId="0" borderId="14" xfId="0" applyBorder="1" applyAlignment="1">
      <alignment vertical="top"/>
    </xf>
    <xf numFmtId="0" fontId="0" fillId="0" borderId="8" xfId="0" applyBorder="1" applyAlignment="1">
      <alignment vertical="top"/>
    </xf>
    <xf numFmtId="0" fontId="0" fillId="4" borderId="19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13" xfId="0" applyFill="1" applyBorder="1" applyAlignment="1" applyProtection="1">
      <alignment horizontal="center" vertical="top"/>
      <protection locked="0"/>
    </xf>
    <xf numFmtId="0" fontId="0" fillId="4" borderId="20" xfId="0" applyFill="1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18" xfId="0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/>
    </xf>
    <xf numFmtId="0" fontId="0" fillId="4" borderId="19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0" fontId="0" fillId="4" borderId="13" xfId="0" applyFill="1" applyBorder="1" applyAlignment="1" applyProtection="1">
      <alignment horizontal="center" vertical="top" wrapText="1"/>
      <protection locked="0"/>
    </xf>
    <xf numFmtId="0" fontId="0" fillId="4" borderId="20" xfId="0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8" xfId="0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44" fontId="0" fillId="3" borderId="9" xfId="1" applyFont="1" applyFill="1" applyBorder="1" applyAlignment="1" applyProtection="1">
      <alignment horizontal="center"/>
    </xf>
    <xf numFmtId="44" fontId="0" fillId="3" borderId="0" xfId="1" applyFont="1" applyFill="1" applyBorder="1" applyAlignment="1" applyProtection="1">
      <alignment horizontal="center"/>
    </xf>
    <xf numFmtId="44" fontId="0" fillId="3" borderId="10" xfId="1" applyFont="1" applyFill="1" applyBorder="1" applyAlignment="1" applyProtection="1">
      <alignment horizontal="center"/>
    </xf>
    <xf numFmtId="0" fontId="1" fillId="2" borderId="19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3" borderId="1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164" fontId="6" fillId="2" borderId="19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20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showGridLines="0" tabSelected="1" zoomScale="120" zoomScaleNormal="120" workbookViewId="0">
      <selection activeCell="C20" sqref="C20"/>
    </sheetView>
  </sheetViews>
  <sheetFormatPr defaultRowHeight="15" x14ac:dyDescent="0.25"/>
  <cols>
    <col min="1" max="1" width="40.7109375" customWidth="1"/>
    <col min="2" max="3" width="15.42578125" customWidth="1"/>
    <col min="4" max="4" width="13.85546875" bestFit="1" customWidth="1"/>
    <col min="5" max="5" width="13.42578125" customWidth="1"/>
    <col min="6" max="9" width="21.7109375" customWidth="1"/>
  </cols>
  <sheetData>
    <row r="1" spans="1:9" ht="27" thickBot="1" x14ac:dyDescent="0.45">
      <c r="A1" s="4" t="s">
        <v>53</v>
      </c>
      <c r="B1" s="21"/>
      <c r="C1" s="21"/>
      <c r="D1" s="5"/>
      <c r="E1" s="5"/>
      <c r="F1" s="5"/>
      <c r="G1" s="5"/>
      <c r="H1" s="5"/>
      <c r="I1" s="6"/>
    </row>
    <row r="2" spans="1:9" x14ac:dyDescent="0.25">
      <c r="A2" s="19"/>
      <c r="B2" s="19"/>
      <c r="C2" s="19"/>
      <c r="D2" s="19"/>
    </row>
    <row r="3" spans="1:9" x14ac:dyDescent="0.25">
      <c r="A3" s="19"/>
      <c r="B3" s="19"/>
      <c r="C3" s="19"/>
      <c r="D3" s="19"/>
    </row>
    <row r="4" spans="1:9" x14ac:dyDescent="0.25">
      <c r="A4" s="19" t="s">
        <v>0</v>
      </c>
      <c r="B4" s="19"/>
      <c r="C4" s="19"/>
      <c r="D4" s="19"/>
      <c r="F4" s="31"/>
    </row>
    <row r="5" spans="1:9" x14ac:dyDescent="0.25">
      <c r="A5" s="19" t="s">
        <v>50</v>
      </c>
      <c r="B5" s="19"/>
      <c r="C5" s="19"/>
      <c r="D5" s="19"/>
      <c r="F5" s="31"/>
    </row>
    <row r="6" spans="1:9" ht="15.75" thickBot="1" x14ac:dyDescent="0.3"/>
    <row r="7" spans="1:9" ht="45.75" customHeight="1" thickBot="1" x14ac:dyDescent="0.3">
      <c r="A7" s="59" t="s">
        <v>1</v>
      </c>
      <c r="B7" s="61" t="s">
        <v>24</v>
      </c>
      <c r="C7" s="61" t="s">
        <v>25</v>
      </c>
      <c r="D7" s="63" t="s">
        <v>2</v>
      </c>
      <c r="E7" s="63" t="s">
        <v>23</v>
      </c>
      <c r="F7" s="9" t="s">
        <v>18</v>
      </c>
      <c r="G7" s="8" t="s">
        <v>19</v>
      </c>
      <c r="H7" s="8" t="s">
        <v>20</v>
      </c>
      <c r="I7" s="8" t="s">
        <v>29</v>
      </c>
    </row>
    <row r="8" spans="1:9" ht="18" customHeight="1" thickBot="1" x14ac:dyDescent="0.3">
      <c r="A8" s="60"/>
      <c r="B8" s="62"/>
      <c r="C8" s="62"/>
      <c r="D8" s="64"/>
      <c r="E8" s="64"/>
      <c r="F8" s="15">
        <v>0.95</v>
      </c>
      <c r="G8" s="15">
        <v>0.03</v>
      </c>
      <c r="H8" s="15">
        <v>0.02</v>
      </c>
      <c r="I8" s="16">
        <f>SUM(F8:H8)</f>
        <v>1</v>
      </c>
    </row>
    <row r="9" spans="1:9" ht="30.75" customHeight="1" x14ac:dyDescent="0.25">
      <c r="A9" s="11" t="s">
        <v>21</v>
      </c>
      <c r="B9" s="26">
        <v>65</v>
      </c>
      <c r="C9" s="26">
        <v>75</v>
      </c>
      <c r="D9" s="12">
        <v>400</v>
      </c>
      <c r="E9" s="13">
        <v>65</v>
      </c>
      <c r="F9" s="29">
        <f>IF(AND(E9&gt;=B9,E9&lt;=C9),E9,"uurtarief niet tussen min. en max.")</f>
        <v>65</v>
      </c>
      <c r="G9" s="30">
        <f>IF(AND(E9&gt;=B9,E9&lt;=C9),(E11)*E9,"uurtarief niet tussen min. en max.")</f>
        <v>97.5</v>
      </c>
      <c r="H9" s="30">
        <f>IF(AND(E9&gt;=B9,E9&lt;=C9),(E12)*E9,"uurtarief niet tussen min. en max.")</f>
        <v>130</v>
      </c>
      <c r="I9" s="14">
        <f>(F9*F8*D9)+(G9*G8*D9)+(H9*H8*D9)</f>
        <v>26910</v>
      </c>
    </row>
    <row r="10" spans="1:9" ht="30" customHeight="1" x14ac:dyDescent="0.25">
      <c r="A10" s="7" t="s">
        <v>22</v>
      </c>
      <c r="B10" s="26">
        <v>70</v>
      </c>
      <c r="C10" s="26">
        <v>85</v>
      </c>
      <c r="D10" s="10">
        <v>4500</v>
      </c>
      <c r="E10" s="13">
        <v>70</v>
      </c>
      <c r="F10" s="29">
        <f>IF(AND(E10&gt;=B10,E10&lt;=C10),E10,"uurtarief niet tussen min. en max.")</f>
        <v>70</v>
      </c>
      <c r="G10" s="30">
        <f>IF(AND(E10&gt;=B10,E10&lt;=C10),(E11)*E10,"uurtarief niet tussen min. en max.")</f>
        <v>105</v>
      </c>
      <c r="H10" s="30">
        <f>IF(AND(E10&gt;=B10,E10&lt;=C10),(E12)*E10,"uurtarief niet tussen min. en max.")</f>
        <v>140</v>
      </c>
      <c r="I10" s="14">
        <f>(F10*F8*D10)+(G10*G8*D10)+(H10*H8*D10)</f>
        <v>326025</v>
      </c>
    </row>
    <row r="11" spans="1:9" x14ac:dyDescent="0.25">
      <c r="A11" s="22" t="s">
        <v>44</v>
      </c>
      <c r="B11" s="65"/>
      <c r="C11" s="66"/>
      <c r="D11" s="67"/>
      <c r="E11" s="24">
        <v>1.5</v>
      </c>
      <c r="F11" s="71"/>
      <c r="G11" s="72"/>
      <c r="H11" s="72"/>
      <c r="I11" s="73"/>
    </row>
    <row r="12" spans="1:9" ht="32.25" customHeight="1" thickBot="1" x14ac:dyDescent="0.3">
      <c r="A12" s="23" t="s">
        <v>45</v>
      </c>
      <c r="B12" s="68"/>
      <c r="C12" s="69"/>
      <c r="D12" s="70"/>
      <c r="E12" s="25">
        <v>2</v>
      </c>
      <c r="F12" s="71"/>
      <c r="G12" s="72"/>
      <c r="H12" s="72"/>
      <c r="I12" s="73"/>
    </row>
    <row r="13" spans="1:9" ht="15.75" thickBot="1" x14ac:dyDescent="0.3">
      <c r="A13" s="74" t="s">
        <v>2</v>
      </c>
      <c r="B13" s="75"/>
      <c r="C13" s="75"/>
      <c r="D13" s="76"/>
      <c r="E13" s="18"/>
      <c r="F13" s="15">
        <v>0.95</v>
      </c>
      <c r="G13" s="17">
        <v>0.03</v>
      </c>
      <c r="H13" s="15">
        <v>0.02</v>
      </c>
      <c r="I13" s="16">
        <f>SUM(F13:H13)</f>
        <v>1</v>
      </c>
    </row>
    <row r="14" spans="1:9" ht="27" customHeight="1" thickBot="1" x14ac:dyDescent="0.3">
      <c r="A14" s="38" t="s">
        <v>51</v>
      </c>
      <c r="B14" s="14">
        <v>75</v>
      </c>
      <c r="C14" s="26">
        <v>110</v>
      </c>
      <c r="D14" s="39">
        <v>400</v>
      </c>
      <c r="E14" s="13">
        <v>75</v>
      </c>
      <c r="F14" s="29">
        <f>IF(AND(E14&gt;=B14,E14&lt;=C14),E14,"uurtarief niet tussen min. en max.")</f>
        <v>75</v>
      </c>
      <c r="G14" s="30">
        <f>IF(AND(E14&gt;=B14,E14&lt;=C14),(E16)*E14,"uurtarief niet tussen min. en max.")</f>
        <v>112.5</v>
      </c>
      <c r="H14" s="30">
        <f>IF(AND(E14&gt;=B14,E14&lt;=C14),(E17)*E14,"uurtarief niet tussen min. en max.")</f>
        <v>150</v>
      </c>
      <c r="I14" s="14">
        <f>(F14*F13*D14)+(G14*G13*D14)+(H14*H13*D14)</f>
        <v>31050</v>
      </c>
    </row>
    <row r="15" spans="1:9" ht="45.75" customHeight="1" thickBot="1" x14ac:dyDescent="0.3">
      <c r="A15" s="11" t="s">
        <v>52</v>
      </c>
      <c r="B15" s="26">
        <v>65</v>
      </c>
      <c r="C15" s="26">
        <v>100</v>
      </c>
      <c r="D15" s="39">
        <v>750</v>
      </c>
      <c r="E15" s="13">
        <v>65</v>
      </c>
      <c r="F15" s="29">
        <f>IF(AND(E15&gt;=B15,E15&lt;=C15),E15,"uurtarief niet tussen min. en max.")</f>
        <v>65</v>
      </c>
      <c r="G15" s="30">
        <f>IF(AND(E15&gt;=B15,E15&lt;=C15),(E16)*E15,"uurtarief niet tussen min. en max.")</f>
        <v>97.5</v>
      </c>
      <c r="H15" s="30">
        <f>IF(AND(E15&gt;=B15,E15&lt;=C15),(E17)*E15,"uurtarief niet tussen min. en max.")</f>
        <v>130</v>
      </c>
      <c r="I15" s="14">
        <f>(F15*F13*D15)+(G15*G13*D15)+(H15*H13*D15)</f>
        <v>50456.25</v>
      </c>
    </row>
    <row r="16" spans="1:9" x14ac:dyDescent="0.25">
      <c r="A16" s="22" t="s">
        <v>46</v>
      </c>
      <c r="B16" s="77"/>
      <c r="C16" s="78"/>
      <c r="D16" s="79"/>
      <c r="E16" s="24">
        <v>1.5</v>
      </c>
      <c r="F16" s="27"/>
      <c r="G16" s="27"/>
      <c r="H16" s="80">
        <f>I9+I10+I14+I15</f>
        <v>434441.25</v>
      </c>
      <c r="I16" s="81"/>
    </row>
    <row r="17" spans="1:9" ht="31.5" customHeight="1" thickBot="1" x14ac:dyDescent="0.3">
      <c r="A17" s="23" t="s">
        <v>47</v>
      </c>
      <c r="B17" s="68"/>
      <c r="C17" s="69"/>
      <c r="D17" s="70"/>
      <c r="E17" s="25">
        <v>2</v>
      </c>
      <c r="F17" s="28"/>
      <c r="G17" s="20" t="s">
        <v>3</v>
      </c>
      <c r="H17" s="82"/>
      <c r="I17" s="83"/>
    </row>
    <row r="18" spans="1:9" x14ac:dyDescent="0.25">
      <c r="D18" s="1"/>
    </row>
    <row r="19" spans="1:9" x14ac:dyDescent="0.25">
      <c r="A19" t="s">
        <v>4</v>
      </c>
    </row>
    <row r="20" spans="1:9" x14ac:dyDescent="0.25">
      <c r="A20" t="s">
        <v>5</v>
      </c>
    </row>
    <row r="21" spans="1:9" x14ac:dyDescent="0.25">
      <c r="A21" t="s">
        <v>6</v>
      </c>
    </row>
    <row r="22" spans="1:9" x14ac:dyDescent="0.25">
      <c r="A22" t="s">
        <v>7</v>
      </c>
    </row>
    <row r="23" spans="1:9" x14ac:dyDescent="0.25">
      <c r="A23" t="s">
        <v>8</v>
      </c>
    </row>
    <row r="24" spans="1:9" x14ac:dyDescent="0.25">
      <c r="A24" s="2" t="s">
        <v>9</v>
      </c>
      <c r="B24" s="2"/>
      <c r="C24" s="2"/>
    </row>
    <row r="25" spans="1:9" x14ac:dyDescent="0.25">
      <c r="A25" s="2" t="s">
        <v>10</v>
      </c>
      <c r="B25" s="2"/>
      <c r="C25" s="2"/>
    </row>
    <row r="26" spans="1:9" x14ac:dyDescent="0.25">
      <c r="A26" s="2" t="s">
        <v>30</v>
      </c>
      <c r="B26" s="2"/>
      <c r="C26" s="2"/>
    </row>
    <row r="27" spans="1:9" x14ac:dyDescent="0.25">
      <c r="A27" s="2" t="s">
        <v>31</v>
      </c>
      <c r="B27" s="2"/>
      <c r="C27" s="2"/>
    </row>
    <row r="28" spans="1:9" x14ac:dyDescent="0.25">
      <c r="A28" s="2" t="s">
        <v>11</v>
      </c>
      <c r="B28" s="2"/>
      <c r="C28" s="2"/>
    </row>
    <row r="29" spans="1:9" x14ac:dyDescent="0.25">
      <c r="A29" s="2" t="s">
        <v>12</v>
      </c>
      <c r="B29" s="2"/>
      <c r="C29" s="2"/>
    </row>
    <row r="30" spans="1:9" x14ac:dyDescent="0.25">
      <c r="A30" t="s">
        <v>32</v>
      </c>
      <c r="B30" s="2"/>
      <c r="C30" s="2"/>
    </row>
    <row r="31" spans="1:9" x14ac:dyDescent="0.25">
      <c r="A31" s="41" t="s">
        <v>33</v>
      </c>
      <c r="B31" s="2"/>
      <c r="C31" s="2"/>
    </row>
    <row r="32" spans="1:9" x14ac:dyDescent="0.25">
      <c r="A32" s="2" t="s">
        <v>27</v>
      </c>
      <c r="B32" s="2"/>
      <c r="C32" s="2"/>
    </row>
    <row r="33" spans="1:12" x14ac:dyDescent="0.25">
      <c r="A33" s="2" t="s">
        <v>28</v>
      </c>
    </row>
    <row r="34" spans="1:12" x14ac:dyDescent="0.25">
      <c r="A34" s="2"/>
    </row>
    <row r="35" spans="1:12" s="3" customFormat="1" x14ac:dyDescent="0.25">
      <c r="A35" s="35" t="s">
        <v>48</v>
      </c>
      <c r="B35" s="36"/>
      <c r="C35" s="36"/>
      <c r="D35" s="35"/>
      <c r="E35" s="35"/>
      <c r="F35" s="35"/>
      <c r="G35" s="35"/>
      <c r="H35" s="35"/>
      <c r="I35" s="35"/>
      <c r="J35" s="35"/>
      <c r="K35" s="35"/>
      <c r="L35" s="35"/>
    </row>
    <row r="36" spans="1:12" x14ac:dyDescent="0.25">
      <c r="A36" s="36" t="s">
        <v>49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 x14ac:dyDescent="0.25">
      <c r="A37" t="s">
        <v>26</v>
      </c>
    </row>
    <row r="38" spans="1:12" ht="15.75" thickBot="1" x14ac:dyDescent="0.3">
      <c r="A38" s="3"/>
      <c r="B38" s="3"/>
      <c r="C38" s="3"/>
    </row>
    <row r="39" spans="1:12" ht="15.75" thickBot="1" x14ac:dyDescent="0.3">
      <c r="A39" s="84" t="s">
        <v>54</v>
      </c>
      <c r="B39" s="85"/>
      <c r="C39" s="85"/>
      <c r="D39" s="85"/>
      <c r="E39" s="85"/>
      <c r="F39" s="85"/>
      <c r="G39" s="85"/>
      <c r="H39" s="85"/>
      <c r="I39" s="86"/>
    </row>
    <row r="40" spans="1:12" x14ac:dyDescent="0.25">
      <c r="A40" s="50" t="s">
        <v>13</v>
      </c>
      <c r="B40" s="44"/>
      <c r="C40" s="45"/>
      <c r="D40" s="45"/>
      <c r="E40" s="45"/>
      <c r="F40" s="45"/>
      <c r="G40" s="45"/>
      <c r="H40" s="45"/>
      <c r="I40" s="46"/>
    </row>
    <row r="41" spans="1:12" ht="15.75" thickBot="1" x14ac:dyDescent="0.3">
      <c r="A41" s="52"/>
      <c r="B41" s="47"/>
      <c r="C41" s="48"/>
      <c r="D41" s="48"/>
      <c r="E41" s="48"/>
      <c r="F41" s="48"/>
      <c r="G41" s="48"/>
      <c r="H41" s="48"/>
      <c r="I41" s="49"/>
    </row>
    <row r="42" spans="1:12" x14ac:dyDescent="0.25">
      <c r="A42" s="50" t="s">
        <v>14</v>
      </c>
      <c r="B42" s="44"/>
      <c r="C42" s="45"/>
      <c r="D42" s="45"/>
      <c r="E42" s="45"/>
      <c r="F42" s="45"/>
      <c r="G42" s="45"/>
      <c r="H42" s="45"/>
      <c r="I42" s="46"/>
    </row>
    <row r="43" spans="1:12" ht="15.75" thickBot="1" x14ac:dyDescent="0.3">
      <c r="A43" s="43"/>
      <c r="B43" s="47"/>
      <c r="C43" s="48"/>
      <c r="D43" s="48"/>
      <c r="E43" s="48"/>
      <c r="F43" s="48"/>
      <c r="G43" s="48"/>
      <c r="H43" s="48"/>
      <c r="I43" s="49"/>
    </row>
    <row r="44" spans="1:12" x14ac:dyDescent="0.25">
      <c r="A44" s="51" t="s">
        <v>15</v>
      </c>
      <c r="B44" s="53"/>
      <c r="C44" s="54"/>
      <c r="D44" s="54"/>
      <c r="E44" s="54"/>
      <c r="F44" s="54"/>
      <c r="G44" s="54"/>
      <c r="H44" s="54"/>
      <c r="I44" s="55"/>
    </row>
    <row r="45" spans="1:12" ht="15.75" thickBot="1" x14ac:dyDescent="0.3">
      <c r="A45" s="52"/>
      <c r="B45" s="56"/>
      <c r="C45" s="57"/>
      <c r="D45" s="57"/>
      <c r="E45" s="57"/>
      <c r="F45" s="57"/>
      <c r="G45" s="57"/>
      <c r="H45" s="57"/>
      <c r="I45" s="58"/>
    </row>
    <row r="46" spans="1:12" x14ac:dyDescent="0.25">
      <c r="A46" s="50" t="s">
        <v>16</v>
      </c>
      <c r="B46" s="44"/>
      <c r="C46" s="45"/>
      <c r="D46" s="45"/>
      <c r="E46" s="45"/>
      <c r="F46" s="45"/>
      <c r="G46" s="45"/>
      <c r="H46" s="45"/>
      <c r="I46" s="46"/>
    </row>
    <row r="47" spans="1:12" ht="15.75" thickBot="1" x14ac:dyDescent="0.3">
      <c r="A47" s="43"/>
      <c r="B47" s="47"/>
      <c r="C47" s="48"/>
      <c r="D47" s="48"/>
      <c r="E47" s="48"/>
      <c r="F47" s="48"/>
      <c r="G47" s="48"/>
      <c r="H47" s="48"/>
      <c r="I47" s="49"/>
    </row>
    <row r="48" spans="1:12" x14ac:dyDescent="0.25">
      <c r="A48" s="42" t="s">
        <v>17</v>
      </c>
      <c r="B48" s="44"/>
      <c r="C48" s="45"/>
      <c r="D48" s="45"/>
      <c r="E48" s="45"/>
      <c r="F48" s="45"/>
      <c r="G48" s="45"/>
      <c r="H48" s="45"/>
      <c r="I48" s="46"/>
    </row>
    <row r="49" spans="1:9" ht="15.75" thickBot="1" x14ac:dyDescent="0.3">
      <c r="A49" s="43"/>
      <c r="B49" s="47"/>
      <c r="C49" s="48"/>
      <c r="D49" s="48"/>
      <c r="E49" s="48"/>
      <c r="F49" s="48"/>
      <c r="G49" s="48"/>
      <c r="H49" s="48"/>
      <c r="I49" s="49"/>
    </row>
    <row r="53" spans="1:9" x14ac:dyDescent="0.25">
      <c r="A53" s="40"/>
    </row>
    <row r="54" spans="1:9" x14ac:dyDescent="0.25">
      <c r="A54" s="40"/>
    </row>
  </sheetData>
  <sheetProtection selectLockedCells="1"/>
  <mergeCells count="21">
    <mergeCell ref="A40:A41"/>
    <mergeCell ref="B40:I41"/>
    <mergeCell ref="A7:A8"/>
    <mergeCell ref="B7:B8"/>
    <mergeCell ref="C7:C8"/>
    <mergeCell ref="D7:D8"/>
    <mergeCell ref="E7:E8"/>
    <mergeCell ref="B11:D12"/>
    <mergeCell ref="F11:I12"/>
    <mergeCell ref="A13:D13"/>
    <mergeCell ref="B16:D17"/>
    <mergeCell ref="H16:I17"/>
    <mergeCell ref="A39:I39"/>
    <mergeCell ref="A48:A49"/>
    <mergeCell ref="B48:I49"/>
    <mergeCell ref="A42:A43"/>
    <mergeCell ref="B42:I43"/>
    <mergeCell ref="A44:A45"/>
    <mergeCell ref="B44:I45"/>
    <mergeCell ref="A46:A47"/>
    <mergeCell ref="B46:I47"/>
  </mergeCells>
  <conditionalFormatting sqref="E9">
    <cfRule type="cellIs" dxfId="7" priority="4" stopIfTrue="1" operator="notBetween">
      <formula>$B$9</formula>
      <formula>$C$9</formula>
    </cfRule>
  </conditionalFormatting>
  <conditionalFormatting sqref="E10">
    <cfRule type="cellIs" dxfId="6" priority="3" stopIfTrue="1" operator="notBetween">
      <formula>$B$10</formula>
      <formula>$C$10</formula>
    </cfRule>
  </conditionalFormatting>
  <conditionalFormatting sqref="E14">
    <cfRule type="cellIs" dxfId="5" priority="2" stopIfTrue="1" operator="notBetween">
      <formula>$B$14</formula>
      <formula>$C$14</formula>
    </cfRule>
  </conditionalFormatting>
  <conditionalFormatting sqref="E15">
    <cfRule type="cellIs" dxfId="4" priority="1" operator="notBetween">
      <formula>$B$15</formula>
      <formula>$C$15</formula>
    </cfRule>
  </conditionalFormatting>
  <pageMargins left="0.59055118110236227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99BF-B70D-4BA5-80F4-B3C3E1E065C0}">
  <dimension ref="A1:L54"/>
  <sheetViews>
    <sheetView showGridLines="0" zoomScale="120" zoomScaleNormal="120" workbookViewId="0">
      <selection activeCell="I14" sqref="I14"/>
    </sheetView>
  </sheetViews>
  <sheetFormatPr defaultRowHeight="15" x14ac:dyDescent="0.25"/>
  <cols>
    <col min="1" max="1" width="40.7109375" customWidth="1"/>
    <col min="2" max="3" width="15.42578125" customWidth="1"/>
    <col min="4" max="4" width="13.85546875" bestFit="1" customWidth="1"/>
    <col min="5" max="5" width="13.42578125" customWidth="1"/>
    <col min="6" max="9" width="21.7109375" customWidth="1"/>
  </cols>
  <sheetData>
    <row r="1" spans="1:9" ht="27" thickBot="1" x14ac:dyDescent="0.45">
      <c r="A1" s="4" t="s">
        <v>55</v>
      </c>
      <c r="B1" s="21"/>
      <c r="C1" s="21"/>
      <c r="D1" s="5"/>
      <c r="E1" s="5"/>
      <c r="F1" s="5"/>
      <c r="G1" s="5"/>
      <c r="H1" s="5"/>
      <c r="I1" s="6"/>
    </row>
    <row r="2" spans="1:9" x14ac:dyDescent="0.25">
      <c r="A2" s="19"/>
      <c r="B2" s="19"/>
      <c r="C2" s="19"/>
      <c r="D2" s="19"/>
    </row>
    <row r="3" spans="1:9" x14ac:dyDescent="0.25">
      <c r="A3" s="19"/>
      <c r="B3" s="19"/>
      <c r="C3" s="19"/>
      <c r="D3" s="19"/>
    </row>
    <row r="4" spans="1:9" x14ac:dyDescent="0.25">
      <c r="A4" s="19" t="s">
        <v>0</v>
      </c>
      <c r="B4" s="19"/>
      <c r="C4" s="19"/>
      <c r="D4" s="19"/>
      <c r="F4" s="31"/>
    </row>
    <row r="5" spans="1:9" x14ac:dyDescent="0.25">
      <c r="A5" s="19" t="s">
        <v>50</v>
      </c>
      <c r="B5" s="19"/>
      <c r="C5" s="19"/>
      <c r="D5" s="19"/>
      <c r="F5" s="31"/>
    </row>
    <row r="6" spans="1:9" ht="15.75" thickBot="1" x14ac:dyDescent="0.3"/>
    <row r="7" spans="1:9" ht="45.75" customHeight="1" thickBot="1" x14ac:dyDescent="0.3">
      <c r="A7" s="59" t="s">
        <v>1</v>
      </c>
      <c r="B7" s="61" t="s">
        <v>24</v>
      </c>
      <c r="C7" s="61" t="s">
        <v>25</v>
      </c>
      <c r="D7" s="63" t="s">
        <v>2</v>
      </c>
      <c r="E7" s="63" t="s">
        <v>23</v>
      </c>
      <c r="F7" s="9" t="s">
        <v>18</v>
      </c>
      <c r="G7" s="8" t="s">
        <v>19</v>
      </c>
      <c r="H7" s="8" t="s">
        <v>20</v>
      </c>
      <c r="I7" s="8" t="s">
        <v>29</v>
      </c>
    </row>
    <row r="8" spans="1:9" ht="18" customHeight="1" thickBot="1" x14ac:dyDescent="0.3">
      <c r="A8" s="60"/>
      <c r="B8" s="62"/>
      <c r="C8" s="62"/>
      <c r="D8" s="64"/>
      <c r="E8" s="64"/>
      <c r="F8" s="15">
        <v>0.95</v>
      </c>
      <c r="G8" s="15">
        <v>0.03</v>
      </c>
      <c r="H8" s="15">
        <v>0.02</v>
      </c>
      <c r="I8" s="16">
        <f>SUM(F8:H8)</f>
        <v>1</v>
      </c>
    </row>
    <row r="9" spans="1:9" ht="30.75" customHeight="1" x14ac:dyDescent="0.25">
      <c r="A9" s="11" t="s">
        <v>21</v>
      </c>
      <c r="B9" s="26">
        <v>65</v>
      </c>
      <c r="C9" s="26">
        <v>75</v>
      </c>
      <c r="D9" s="12">
        <v>390</v>
      </c>
      <c r="E9" s="13">
        <v>65</v>
      </c>
      <c r="F9" s="29">
        <v>75</v>
      </c>
      <c r="G9" s="30">
        <f>IF(AND(E9&gt;=B9,E9&lt;=C9),(E11)*E9,"uurtarief niet tussen min. en max.")</f>
        <v>97.5</v>
      </c>
      <c r="H9" s="30">
        <f>IF(AND(E9&gt;=B9,E9&lt;=C9),(E12)*E9,"uurtarief niet tussen min. en max.")</f>
        <v>130</v>
      </c>
      <c r="I9" s="14">
        <f>(F9*F8*D9)+(G9*G8*D9)+(H9*H8*D9)</f>
        <v>29942.25</v>
      </c>
    </row>
    <row r="10" spans="1:9" ht="30" customHeight="1" x14ac:dyDescent="0.25">
      <c r="A10" s="7" t="s">
        <v>22</v>
      </c>
      <c r="B10" s="26">
        <v>70</v>
      </c>
      <c r="C10" s="26">
        <v>85</v>
      </c>
      <c r="D10" s="10">
        <v>4450</v>
      </c>
      <c r="E10" s="13">
        <v>70</v>
      </c>
      <c r="F10" s="29">
        <f>IF(AND(E10&gt;=B10,E10&lt;=C10),E10,"uurtarief niet tussen min. en max.")</f>
        <v>70</v>
      </c>
      <c r="G10" s="30">
        <f>IF(AND(E10&gt;=B10,E10&lt;=C10),(E11)*E10,"uurtarief niet tussen min. en max.")</f>
        <v>105</v>
      </c>
      <c r="H10" s="30">
        <f>IF(AND(E10&gt;=B10,E10&lt;=C10),(E12)*E10,"uurtarief niet tussen min. en max.")</f>
        <v>140</v>
      </c>
      <c r="I10" s="14">
        <f>(F10*F8*D10)+(G10*G8*D10)+(H10*H8*D10)</f>
        <v>322402.5</v>
      </c>
    </row>
    <row r="11" spans="1:9" x14ac:dyDescent="0.25">
      <c r="A11" s="22" t="s">
        <v>44</v>
      </c>
      <c r="B11" s="65"/>
      <c r="C11" s="66"/>
      <c r="D11" s="67"/>
      <c r="E11" s="24">
        <v>1.5</v>
      </c>
      <c r="F11" s="71"/>
      <c r="G11" s="72"/>
      <c r="H11" s="72"/>
      <c r="I11" s="73"/>
    </row>
    <row r="12" spans="1:9" ht="32.25" customHeight="1" thickBot="1" x14ac:dyDescent="0.3">
      <c r="A12" s="23" t="s">
        <v>45</v>
      </c>
      <c r="B12" s="68"/>
      <c r="C12" s="69"/>
      <c r="D12" s="70"/>
      <c r="E12" s="25">
        <v>2</v>
      </c>
      <c r="F12" s="71"/>
      <c r="G12" s="72"/>
      <c r="H12" s="72"/>
      <c r="I12" s="73"/>
    </row>
    <row r="13" spans="1:9" ht="15.75" thickBot="1" x14ac:dyDescent="0.3">
      <c r="A13" s="74" t="s">
        <v>2</v>
      </c>
      <c r="B13" s="75"/>
      <c r="C13" s="75"/>
      <c r="D13" s="76"/>
      <c r="E13" s="18"/>
      <c r="F13" s="15">
        <v>0.95</v>
      </c>
      <c r="G13" s="17">
        <v>0.03</v>
      </c>
      <c r="H13" s="15">
        <v>0.02</v>
      </c>
      <c r="I13" s="16">
        <f>SUM(F13:H13)</f>
        <v>1</v>
      </c>
    </row>
    <row r="14" spans="1:9" ht="27" customHeight="1" thickBot="1" x14ac:dyDescent="0.3">
      <c r="A14" s="38" t="s">
        <v>51</v>
      </c>
      <c r="B14" s="14">
        <v>75</v>
      </c>
      <c r="C14" s="26">
        <v>110</v>
      </c>
      <c r="D14" s="39">
        <v>390</v>
      </c>
      <c r="E14" s="13">
        <v>75</v>
      </c>
      <c r="F14" s="29">
        <f>IF(AND(E14&gt;=B14,E14&lt;=C14),E14,"uurtarief niet tussen min. en max.")</f>
        <v>75</v>
      </c>
      <c r="G14" s="30">
        <f>IF(AND(E14&gt;=B14,E14&lt;=C14),(E16)*E14,"uurtarief niet tussen min. en max.")</f>
        <v>112.5</v>
      </c>
      <c r="H14" s="30">
        <f>IF(AND(E14&gt;=B14,E14&lt;=C14),(E17)*E14,"uurtarief niet tussen min. en max.")</f>
        <v>150</v>
      </c>
      <c r="I14" s="14">
        <f>(F14*F13*D14)+(G14*G13*D14)+(H14*H13*D14)</f>
        <v>30273.75</v>
      </c>
    </row>
    <row r="15" spans="1:9" ht="45.75" customHeight="1" thickBot="1" x14ac:dyDescent="0.3">
      <c r="A15" s="11" t="s">
        <v>52</v>
      </c>
      <c r="B15" s="26">
        <v>65</v>
      </c>
      <c r="C15" s="26">
        <v>100</v>
      </c>
      <c r="D15" s="39">
        <v>740</v>
      </c>
      <c r="E15" s="13">
        <v>65</v>
      </c>
      <c r="F15" s="29">
        <f>IF(AND(E15&gt;=B15,E15&lt;=C15),E15,"uurtarief niet tussen min. en max.")</f>
        <v>65</v>
      </c>
      <c r="G15" s="30">
        <f>IF(AND(E15&gt;=B15,E15&lt;=C15),(E16)*E15,"uurtarief niet tussen min. en max.")</f>
        <v>97.5</v>
      </c>
      <c r="H15" s="30">
        <f>IF(AND(E15&gt;=B15,E15&lt;=C15),(E17)*E15,"uurtarief niet tussen min. en max.")</f>
        <v>130</v>
      </c>
      <c r="I15" s="14">
        <f>(F15*F13*D15)+(G15*G13*D15)+(H15*H13*D15)</f>
        <v>49783.5</v>
      </c>
    </row>
    <row r="16" spans="1:9" x14ac:dyDescent="0.25">
      <c r="A16" s="22" t="s">
        <v>46</v>
      </c>
      <c r="B16" s="77"/>
      <c r="C16" s="78"/>
      <c r="D16" s="79"/>
      <c r="E16" s="24">
        <v>1.5</v>
      </c>
      <c r="F16" s="27"/>
      <c r="G16" s="27"/>
      <c r="H16" s="80">
        <f>I9+I10+I14+I15</f>
        <v>432402</v>
      </c>
      <c r="I16" s="81"/>
    </row>
    <row r="17" spans="1:9" ht="31.5" customHeight="1" thickBot="1" x14ac:dyDescent="0.3">
      <c r="A17" s="23" t="s">
        <v>47</v>
      </c>
      <c r="B17" s="68"/>
      <c r="C17" s="69"/>
      <c r="D17" s="70"/>
      <c r="E17" s="25">
        <v>2</v>
      </c>
      <c r="F17" s="28"/>
      <c r="G17" s="20" t="s">
        <v>3</v>
      </c>
      <c r="H17" s="82"/>
      <c r="I17" s="83"/>
    </row>
    <row r="18" spans="1:9" x14ac:dyDescent="0.25">
      <c r="D18" s="1"/>
    </row>
    <row r="19" spans="1:9" x14ac:dyDescent="0.25">
      <c r="A19" t="s">
        <v>4</v>
      </c>
    </row>
    <row r="20" spans="1:9" x14ac:dyDescent="0.25">
      <c r="A20" t="s">
        <v>5</v>
      </c>
    </row>
    <row r="21" spans="1:9" x14ac:dyDescent="0.25">
      <c r="A21" t="s">
        <v>6</v>
      </c>
    </row>
    <row r="22" spans="1:9" x14ac:dyDescent="0.25">
      <c r="A22" t="s">
        <v>7</v>
      </c>
    </row>
    <row r="23" spans="1:9" x14ac:dyDescent="0.25">
      <c r="A23" t="s">
        <v>8</v>
      </c>
    </row>
    <row r="24" spans="1:9" x14ac:dyDescent="0.25">
      <c r="A24" s="2" t="s">
        <v>9</v>
      </c>
      <c r="B24" s="2"/>
      <c r="C24" s="2"/>
    </row>
    <row r="25" spans="1:9" x14ac:dyDescent="0.25">
      <c r="A25" s="2" t="s">
        <v>10</v>
      </c>
      <c r="B25" s="2"/>
      <c r="C25" s="2"/>
    </row>
    <row r="26" spans="1:9" x14ac:dyDescent="0.25">
      <c r="A26" s="2" t="s">
        <v>30</v>
      </c>
      <c r="B26" s="2"/>
      <c r="C26" s="2"/>
    </row>
    <row r="27" spans="1:9" x14ac:dyDescent="0.25">
      <c r="A27" s="2" t="s">
        <v>31</v>
      </c>
      <c r="B27" s="2"/>
      <c r="C27" s="2"/>
    </row>
    <row r="28" spans="1:9" x14ac:dyDescent="0.25">
      <c r="A28" s="2" t="s">
        <v>11</v>
      </c>
      <c r="B28" s="2"/>
      <c r="C28" s="2"/>
    </row>
    <row r="29" spans="1:9" x14ac:dyDescent="0.25">
      <c r="A29" s="2" t="s">
        <v>12</v>
      </c>
      <c r="B29" s="2"/>
      <c r="C29" s="2"/>
    </row>
    <row r="30" spans="1:9" x14ac:dyDescent="0.25">
      <c r="A30" t="s">
        <v>32</v>
      </c>
      <c r="B30" s="2"/>
      <c r="C30" s="2"/>
    </row>
    <row r="31" spans="1:9" x14ac:dyDescent="0.25">
      <c r="A31" s="41" t="s">
        <v>33</v>
      </c>
      <c r="B31" s="2"/>
      <c r="C31" s="2"/>
    </row>
    <row r="32" spans="1:9" x14ac:dyDescent="0.25">
      <c r="A32" s="2" t="s">
        <v>27</v>
      </c>
      <c r="B32" s="2"/>
      <c r="C32" s="2"/>
    </row>
    <row r="33" spans="1:12" x14ac:dyDescent="0.25">
      <c r="A33" s="2" t="s">
        <v>28</v>
      </c>
    </row>
    <row r="34" spans="1:12" x14ac:dyDescent="0.25">
      <c r="A34" s="2"/>
    </row>
    <row r="35" spans="1:12" s="3" customFormat="1" x14ac:dyDescent="0.25">
      <c r="A35" s="35" t="s">
        <v>48</v>
      </c>
      <c r="B35" s="36"/>
      <c r="C35" s="36"/>
      <c r="D35" s="35"/>
      <c r="E35" s="35"/>
      <c r="F35" s="35"/>
      <c r="G35" s="35"/>
      <c r="H35" s="35"/>
      <c r="I35" s="35"/>
      <c r="J35" s="35"/>
      <c r="K35" s="35"/>
      <c r="L35" s="35"/>
    </row>
    <row r="36" spans="1:12" x14ac:dyDescent="0.25">
      <c r="A36" s="36" t="s">
        <v>49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 x14ac:dyDescent="0.25">
      <c r="A37" t="s">
        <v>26</v>
      </c>
    </row>
    <row r="38" spans="1:12" ht="15.75" thickBot="1" x14ac:dyDescent="0.3">
      <c r="A38" s="3"/>
      <c r="B38" s="3"/>
      <c r="C38" s="3"/>
    </row>
    <row r="39" spans="1:12" ht="15.75" thickBot="1" x14ac:dyDescent="0.3">
      <c r="A39" s="84" t="s">
        <v>54</v>
      </c>
      <c r="B39" s="85"/>
      <c r="C39" s="85"/>
      <c r="D39" s="85"/>
      <c r="E39" s="85"/>
      <c r="F39" s="85"/>
      <c r="G39" s="85"/>
      <c r="H39" s="85"/>
      <c r="I39" s="86"/>
    </row>
    <row r="40" spans="1:12" x14ac:dyDescent="0.25">
      <c r="A40" s="50" t="s">
        <v>13</v>
      </c>
      <c r="B40" s="44"/>
      <c r="C40" s="45"/>
      <c r="D40" s="45"/>
      <c r="E40" s="45"/>
      <c r="F40" s="45"/>
      <c r="G40" s="45"/>
      <c r="H40" s="45"/>
      <c r="I40" s="46"/>
    </row>
    <row r="41" spans="1:12" ht="15.75" thickBot="1" x14ac:dyDescent="0.3">
      <c r="A41" s="52"/>
      <c r="B41" s="47"/>
      <c r="C41" s="48"/>
      <c r="D41" s="48"/>
      <c r="E41" s="48"/>
      <c r="F41" s="48"/>
      <c r="G41" s="48"/>
      <c r="H41" s="48"/>
      <c r="I41" s="49"/>
    </row>
    <row r="42" spans="1:12" x14ac:dyDescent="0.25">
      <c r="A42" s="50" t="s">
        <v>14</v>
      </c>
      <c r="B42" s="44"/>
      <c r="C42" s="45"/>
      <c r="D42" s="45"/>
      <c r="E42" s="45"/>
      <c r="F42" s="45"/>
      <c r="G42" s="45"/>
      <c r="H42" s="45"/>
      <c r="I42" s="46"/>
    </row>
    <row r="43" spans="1:12" ht="15.75" thickBot="1" x14ac:dyDescent="0.3">
      <c r="A43" s="43"/>
      <c r="B43" s="47"/>
      <c r="C43" s="48"/>
      <c r="D43" s="48"/>
      <c r="E43" s="48"/>
      <c r="F43" s="48"/>
      <c r="G43" s="48"/>
      <c r="H43" s="48"/>
      <c r="I43" s="49"/>
    </row>
    <row r="44" spans="1:12" x14ac:dyDescent="0.25">
      <c r="A44" s="51" t="s">
        <v>15</v>
      </c>
      <c r="B44" s="53"/>
      <c r="C44" s="54"/>
      <c r="D44" s="54"/>
      <c r="E44" s="54"/>
      <c r="F44" s="54"/>
      <c r="G44" s="54"/>
      <c r="H44" s="54"/>
      <c r="I44" s="55"/>
    </row>
    <row r="45" spans="1:12" ht="15.75" thickBot="1" x14ac:dyDescent="0.3">
      <c r="A45" s="52"/>
      <c r="B45" s="56"/>
      <c r="C45" s="57"/>
      <c r="D45" s="57"/>
      <c r="E45" s="57"/>
      <c r="F45" s="57"/>
      <c r="G45" s="57"/>
      <c r="H45" s="57"/>
      <c r="I45" s="58"/>
    </row>
    <row r="46" spans="1:12" x14ac:dyDescent="0.25">
      <c r="A46" s="50" t="s">
        <v>16</v>
      </c>
      <c r="B46" s="44"/>
      <c r="C46" s="45"/>
      <c r="D46" s="45"/>
      <c r="E46" s="45"/>
      <c r="F46" s="45"/>
      <c r="G46" s="45"/>
      <c r="H46" s="45"/>
      <c r="I46" s="46"/>
    </row>
    <row r="47" spans="1:12" ht="15.75" thickBot="1" x14ac:dyDescent="0.3">
      <c r="A47" s="43"/>
      <c r="B47" s="47"/>
      <c r="C47" s="48"/>
      <c r="D47" s="48"/>
      <c r="E47" s="48"/>
      <c r="F47" s="48"/>
      <c r="G47" s="48"/>
      <c r="H47" s="48"/>
      <c r="I47" s="49"/>
    </row>
    <row r="48" spans="1:12" x14ac:dyDescent="0.25">
      <c r="A48" s="42" t="s">
        <v>17</v>
      </c>
      <c r="B48" s="44"/>
      <c r="C48" s="45"/>
      <c r="D48" s="45"/>
      <c r="E48" s="45"/>
      <c r="F48" s="45"/>
      <c r="G48" s="45"/>
      <c r="H48" s="45"/>
      <c r="I48" s="46"/>
    </row>
    <row r="49" spans="1:9" ht="15.75" thickBot="1" x14ac:dyDescent="0.3">
      <c r="A49" s="43"/>
      <c r="B49" s="47"/>
      <c r="C49" s="48"/>
      <c r="D49" s="48"/>
      <c r="E49" s="48"/>
      <c r="F49" s="48"/>
      <c r="G49" s="48"/>
      <c r="H49" s="48"/>
      <c r="I49" s="49"/>
    </row>
    <row r="53" spans="1:9" x14ac:dyDescent="0.25">
      <c r="A53" s="40"/>
    </row>
    <row r="54" spans="1:9" x14ac:dyDescent="0.25">
      <c r="A54" s="40"/>
    </row>
  </sheetData>
  <sheetProtection selectLockedCells="1"/>
  <mergeCells count="21">
    <mergeCell ref="A48:A49"/>
    <mergeCell ref="B48:I49"/>
    <mergeCell ref="A42:A43"/>
    <mergeCell ref="B42:I43"/>
    <mergeCell ref="A44:A45"/>
    <mergeCell ref="B44:I45"/>
    <mergeCell ref="A46:A47"/>
    <mergeCell ref="B46:I47"/>
    <mergeCell ref="A40:A41"/>
    <mergeCell ref="B40:I41"/>
    <mergeCell ref="A7:A8"/>
    <mergeCell ref="B7:B8"/>
    <mergeCell ref="C7:C8"/>
    <mergeCell ref="D7:D8"/>
    <mergeCell ref="E7:E8"/>
    <mergeCell ref="B11:D12"/>
    <mergeCell ref="F11:I12"/>
    <mergeCell ref="A13:D13"/>
    <mergeCell ref="B16:D17"/>
    <mergeCell ref="H16:I17"/>
    <mergeCell ref="A39:I39"/>
  </mergeCells>
  <conditionalFormatting sqref="E9">
    <cfRule type="cellIs" dxfId="3" priority="4" stopIfTrue="1" operator="notBetween">
      <formula>$B$9</formula>
      <formula>$C$9</formula>
    </cfRule>
  </conditionalFormatting>
  <conditionalFormatting sqref="E10">
    <cfRule type="cellIs" dxfId="2" priority="3" stopIfTrue="1" operator="notBetween">
      <formula>$B$10</formula>
      <formula>$C$10</formula>
    </cfRule>
  </conditionalFormatting>
  <conditionalFormatting sqref="E14">
    <cfRule type="cellIs" dxfId="1" priority="2" stopIfTrue="1" operator="notBetween">
      <formula>$B$14</formula>
      <formula>$C$14</formula>
    </cfRule>
  </conditionalFormatting>
  <conditionalFormatting sqref="E15">
    <cfRule type="cellIs" dxfId="0" priority="1" operator="notBetween">
      <formula>$B$15</formula>
      <formula>$C$15</formula>
    </cfRule>
  </conditionalFormatting>
  <pageMargins left="0.59055118110236227" right="0" top="0" bottom="0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C39" sqref="C39"/>
    </sheetView>
  </sheetViews>
  <sheetFormatPr defaultRowHeight="15" x14ac:dyDescent="0.25"/>
  <cols>
    <col min="1" max="1" width="23.5703125" customWidth="1"/>
    <col min="2" max="2" width="29.85546875" customWidth="1"/>
    <col min="3" max="3" width="39.85546875" style="32" bestFit="1" customWidth="1"/>
    <col min="4" max="4" width="30.7109375" style="32" customWidth="1"/>
  </cols>
  <sheetData>
    <row r="1" spans="1:4" x14ac:dyDescent="0.25">
      <c r="C1" s="32" t="s">
        <v>34</v>
      </c>
      <c r="D1" s="32" t="s">
        <v>35</v>
      </c>
    </row>
    <row r="2" spans="1:4" x14ac:dyDescent="0.25">
      <c r="A2" t="s">
        <v>37</v>
      </c>
      <c r="B2" t="s">
        <v>38</v>
      </c>
      <c r="C2" s="32">
        <v>225</v>
      </c>
      <c r="D2" s="32">
        <v>100</v>
      </c>
    </row>
    <row r="3" spans="1:4" x14ac:dyDescent="0.25">
      <c r="A3" t="s">
        <v>37</v>
      </c>
      <c r="B3" t="s">
        <v>39</v>
      </c>
      <c r="C3" s="32">
        <v>100</v>
      </c>
      <c r="D3" s="32">
        <v>100</v>
      </c>
    </row>
    <row r="4" spans="1:4" x14ac:dyDescent="0.25">
      <c r="A4" t="s">
        <v>36</v>
      </c>
      <c r="B4" t="s">
        <v>38</v>
      </c>
      <c r="C4" s="32">
        <v>50</v>
      </c>
      <c r="D4" s="32">
        <v>50</v>
      </c>
    </row>
    <row r="5" spans="1:4" x14ac:dyDescent="0.25">
      <c r="C5" s="33">
        <f>SUM(C2:C4)</f>
        <v>375</v>
      </c>
      <c r="D5" s="33">
        <f>SUM(D2:D4)</f>
        <v>250</v>
      </c>
    </row>
    <row r="7" spans="1:4" x14ac:dyDescent="0.25">
      <c r="A7" t="s">
        <v>40</v>
      </c>
      <c r="C7" s="32">
        <v>500</v>
      </c>
      <c r="D7" s="34">
        <v>275</v>
      </c>
    </row>
    <row r="8" spans="1:4" x14ac:dyDescent="0.25">
      <c r="A8" t="s">
        <v>41</v>
      </c>
      <c r="C8" s="32">
        <v>550</v>
      </c>
      <c r="D8" s="34">
        <v>625</v>
      </c>
    </row>
    <row r="9" spans="1:4" x14ac:dyDescent="0.25">
      <c r="A9" t="s">
        <v>42</v>
      </c>
      <c r="D9" s="34">
        <v>125</v>
      </c>
    </row>
    <row r="10" spans="1:4" x14ac:dyDescent="0.25">
      <c r="A10" t="s">
        <v>43</v>
      </c>
      <c r="B10" t="s">
        <v>39</v>
      </c>
      <c r="C10" s="32">
        <v>1450</v>
      </c>
      <c r="D10" s="34">
        <v>725</v>
      </c>
    </row>
    <row r="11" spans="1:4" x14ac:dyDescent="0.25">
      <c r="C11" s="33">
        <f>SUM(C7:C10)</f>
        <v>2500</v>
      </c>
      <c r="D11" s="33">
        <f>SUM(D7:D10)</f>
        <v>1750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Staat van ontleding NW</vt:lpstr>
      <vt:lpstr>Staat van ontleding ZO</vt:lpstr>
      <vt:lpstr>Uren verdeling objecten</vt:lpstr>
      <vt:lpstr>'Staat van ontleding NW'!Afdrukbereik</vt:lpstr>
      <vt:lpstr>'Staat van ontleding ZO'!Afdrukbereik</vt:lpstr>
    </vt:vector>
  </TitlesOfParts>
  <Company>Waterschap Noorderzijlvest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Neeleman</dc:creator>
  <cp:lastModifiedBy>Molkenboer, Klaas</cp:lastModifiedBy>
  <cp:lastPrinted>2016-06-24T07:10:21Z</cp:lastPrinted>
  <dcterms:created xsi:type="dcterms:W3CDTF">2013-02-14T16:58:46Z</dcterms:created>
  <dcterms:modified xsi:type="dcterms:W3CDTF">2023-12-06T10:04:49Z</dcterms:modified>
</cp:coreProperties>
</file>