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defaultThemeVersion="124226"/>
  <mc:AlternateContent xmlns:mc="http://schemas.openxmlformats.org/markup-compatibility/2006">
    <mc:Choice Requires="x15">
      <x15ac:absPath xmlns:x15ac="http://schemas.microsoft.com/office/spreadsheetml/2010/11/ac" url="https://beleidsplanning.sharepoint.com/Gedeelde  documenten/Algemeen/78 ROVA aanbesteding GFT 2022/3 CONCEPT Aanbestedingsdocumenten/"/>
    </mc:Choice>
  </mc:AlternateContent>
  <xr:revisionPtr revIDLastSave="18" documentId="8_{CCD1884C-EE17-490C-92C9-C7D703944353}" xr6:coauthVersionLast="47" xr6:coauthVersionMax="47" xr10:uidLastSave="{8A8929C5-CD0C-4CB9-8B9D-89F4D7420ACB}"/>
  <bookViews>
    <workbookView xWindow="-28920" yWindow="-120" windowWidth="29040" windowHeight="15720" tabRatio="874" activeTab="1" xr2:uid="{00000000-000D-0000-FFFF-FFFF00000000}"/>
  </bookViews>
  <sheets>
    <sheet name="instructie voor invullen" sheetId="10" r:id="rId1"/>
    <sheet name="Perceel 1" sheetId="26" r:id="rId2"/>
    <sheet name="Meer verwerklocaties perc 1" sheetId="23" r:id="rId3"/>
  </sheets>
  <definedNames>
    <definedName name="_xlnm.Print_Area" localSheetId="1">'Perceel 1'!$A$1:$G$44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9" i="26" l="1"/>
  <c r="D3" i="26"/>
  <c r="D18" i="26"/>
  <c r="B22" i="26"/>
  <c r="D22" i="26" s="1"/>
  <c r="D14" i="26"/>
  <c r="D15" i="26"/>
  <c r="D16" i="26"/>
  <c r="D17" i="26"/>
  <c r="D19" i="26"/>
  <c r="D20" i="26"/>
  <c r="D21" i="26"/>
  <c r="D4" i="26"/>
  <c r="D5" i="26"/>
  <c r="D6" i="26"/>
  <c r="D7" i="26"/>
  <c r="D8" i="26"/>
  <c r="D9" i="26"/>
  <c r="D10" i="26"/>
  <c r="D11" i="26"/>
  <c r="D12" i="26"/>
  <c r="C10" i="23"/>
  <c r="E9" i="23"/>
  <c r="E8" i="23"/>
  <c r="E11" i="23" s="1"/>
  <c r="E7" i="23"/>
  <c r="E6" i="23"/>
  <c r="D23" i="26" l="1"/>
  <c r="D24" i="26" s="1"/>
  <c r="D25" i="26" s="1"/>
  <c r="D26" i="26" s="1"/>
  <c r="D31" i="26" s="1"/>
</calcChain>
</file>

<file path=xl/sharedStrings.xml><?xml version="1.0" encoding="utf-8"?>
<sst xmlns="http://schemas.openxmlformats.org/spreadsheetml/2006/main" count="93" uniqueCount="75">
  <si>
    <t>Waarde</t>
  </si>
  <si>
    <t>Eenheid</t>
  </si>
  <si>
    <r>
      <t>kg CO</t>
    </r>
    <r>
      <rPr>
        <b/>
        <vertAlign val="subscript"/>
        <sz val="10"/>
        <rFont val="Arial"/>
        <family val="2"/>
      </rPr>
      <t>2</t>
    </r>
    <r>
      <rPr>
        <b/>
        <sz val="10"/>
        <rFont val="Arial"/>
        <family val="2"/>
      </rPr>
      <t>-equivalenten</t>
    </r>
  </si>
  <si>
    <t>km</t>
  </si>
  <si>
    <t>Bruto elektriciteitsverbruik</t>
  </si>
  <si>
    <t>kWh/ton GFT</t>
  </si>
  <si>
    <t>Aan het net geleverde elektriciteit</t>
  </si>
  <si>
    <t>Aan derden geleverde warmte</t>
  </si>
  <si>
    <t>MJ/ton GFT</t>
  </si>
  <si>
    <t>kg/ton GFT</t>
  </si>
  <si>
    <t>%</t>
  </si>
  <si>
    <t>Nm3/ton GFT</t>
  </si>
  <si>
    <r>
      <t>totaal aantal kg CO</t>
    </r>
    <r>
      <rPr>
        <sz val="8"/>
        <rFont val="Arial"/>
        <family val="2"/>
      </rPr>
      <t>2</t>
    </r>
  </si>
  <si>
    <t>Afzet residu voor verbranden in een AVI als percentage van de GFTaanvoer</t>
  </si>
  <si>
    <t>Afzet residu naar stort als percentage van de GFT aanvoer</t>
  </si>
  <si>
    <r>
      <t>Uit biogas gewonnen CO</t>
    </r>
    <r>
      <rPr>
        <vertAlign val="subscript"/>
        <sz val="10"/>
        <rFont val="Arial"/>
        <family val="2"/>
      </rPr>
      <t>2</t>
    </r>
    <r>
      <rPr>
        <sz val="10"/>
        <rFont val="Arial"/>
        <family val="2"/>
      </rPr>
      <t xml:space="preserve"> nuttig geleverd aan derden (bijvoorbeeld glastuinbouw)</t>
    </r>
  </si>
  <si>
    <t>Bruto aardgasverbruik</t>
  </si>
  <si>
    <t>Groen gas geleverd aan het leidingnetwerk met methaan gehalte van &gt;88%</t>
  </si>
  <si>
    <t>maximaal 15%</t>
  </si>
  <si>
    <t>Afzet residu naar biomassacentrale als percentage van de GFT aanvoer</t>
  </si>
  <si>
    <t>Adres verwerkingslocatie inschrijver:</t>
  </si>
  <si>
    <t>Datum:</t>
  </si>
  <si>
    <t>Inschrijver:</t>
  </si>
  <si>
    <t>Handtekening</t>
  </si>
  <si>
    <t>Getekend namens inschrijver door:</t>
  </si>
  <si>
    <t xml:space="preserve">Afzet compost als precentage van totale GFT-compost: </t>
  </si>
  <si>
    <t>aan gemeenten (groenvoorziening)</t>
  </si>
  <si>
    <t>in potgrondsubstraten en aanvulgronden</t>
  </si>
  <si>
    <t>in samengestelde grondproducten</t>
  </si>
  <si>
    <t>in GWW-sector (aannemerij, wegenbouw)</t>
  </si>
  <si>
    <t>in veehouderij</t>
  </si>
  <si>
    <t>in overige sectoren</t>
  </si>
  <si>
    <t xml:space="preserve">in glastuinbouw en aan hovenier </t>
  </si>
  <si>
    <t>aan particulieren</t>
  </si>
  <si>
    <t>let op! Cel B22 is uitkomst: 100- som (B14 t/m B21 )</t>
  </si>
  <si>
    <r>
      <t>Besparing CO</t>
    </r>
    <r>
      <rPr>
        <sz val="8"/>
        <rFont val="Arial"/>
        <family val="2"/>
      </rPr>
      <t>2</t>
    </r>
    <r>
      <rPr>
        <sz val="10"/>
        <rFont val="Arial"/>
        <family val="2"/>
      </rPr>
      <t xml:space="preserve"> compost, zonder correctie</t>
    </r>
  </si>
  <si>
    <t>Score voor  duurzaamheid (DS)</t>
  </si>
  <si>
    <t>totaal score: Inschrijfprijs (IP)</t>
  </si>
  <si>
    <t>u moet het tabblad of de tabbladen invullen van het perceel/de percelen waarop u in wilt schrijven, printen en getekend, gescand als pdf indienen</t>
  </si>
  <si>
    <r>
      <t>Bsparing CO</t>
    </r>
    <r>
      <rPr>
        <sz val="8"/>
        <rFont val="Arial"/>
        <family val="2"/>
      </rPr>
      <t>2</t>
    </r>
    <r>
      <rPr>
        <sz val="10"/>
        <rFont val="Arial"/>
        <family val="2"/>
      </rPr>
      <t xml:space="preserve"> compost na correctie bij &gt; 5% residu naar stort, AVI of biomassa</t>
    </r>
  </si>
  <si>
    <t>in landbouw (akkerbouw, vollegronds tuinbouw, boomteelt);</t>
  </si>
  <si>
    <t>Alleen in te vullen bij meerdere verwerkingslocaties voor perceel 1</t>
  </si>
  <si>
    <t>Adres verwerkingslocatie 1 inschrijver:</t>
  </si>
  <si>
    <t>Adres verwerkingslocatie 2 inschrijver:</t>
  </si>
  <si>
    <t>Adres verwerkingslocatie 3 (indien va toepassing) inschrijver:</t>
  </si>
  <si>
    <t>Adres verwerkingslocatie 4 (indien va toepassing) inschrijver:</t>
  </si>
  <si>
    <t>Alleen witte cellen in te vullen door aanbieder</t>
  </si>
  <si>
    <t>Inschrijf prijs IP  (twee decimalen achter de komma)</t>
  </si>
  <si>
    <t>gewogen inschrijfprijs per installatie</t>
  </si>
  <si>
    <t>Totaal:  dient 100,0% te zijn (één decimaal achter de komma)</t>
  </si>
  <si>
    <t>Omwille van de eenvoud en ter voorkoming van verdringing van bijvoorbeeld ander afval in de verwerkingsinstallatie, moeten bij het invullen van de inschrijfstaat de cijfers op installatieniveau worden overlegd. Met ‘cijfers op installatieniveau’ wordt bedoeld: de gemiddelde verwerkingssituatie die van toepassing is voor al het aangevoerde GFT op de verwerkingslocatie vanaf het moment dat het materiaal de weegbrug passeert tot en met de afvoer van de verschillende outputstromen.</t>
  </si>
  <si>
    <t>Verwerkingsprijs (VP) inclusief WBM, exlusief BTW</t>
  </si>
  <si>
    <t>Verwerkingsprijzen (VP) vult u in inclusief WBM, exclusief BTW.</t>
  </si>
  <si>
    <r>
      <t>Door middel van dit invulformulier berekent u zelf de score per perceel van uw inschrijving. Er zijn omrekenfactoren toegepast die ontleend zijn aan de actuele CO</t>
    </r>
    <r>
      <rPr>
        <vertAlign val="subscript"/>
        <sz val="11"/>
        <color theme="1"/>
        <rFont val="Calibri"/>
        <family val="2"/>
        <scheme val="minor"/>
      </rPr>
      <t>2</t>
    </r>
    <r>
      <rPr>
        <sz val="11"/>
        <color theme="1"/>
        <rFont val="Calibri"/>
        <family val="2"/>
        <scheme val="minor"/>
      </rPr>
      <t xml:space="preserve"> tool van de Vereniging Afvalbedrijven zoals deze beschikbaar was op 26-9-2018.</t>
    </r>
  </si>
  <si>
    <t xml:space="preserve">Formulier ter bepaling van gewogen gemiddelde van inschrijfprijs bij verwerking op meerdere locaties op een perceel </t>
  </si>
  <si>
    <r>
      <t>Waarden boven de 15% biomassa naar biomassacentrale worden</t>
    </r>
    <r>
      <rPr>
        <b/>
        <sz val="11"/>
        <color theme="1"/>
        <rFont val="Calibri"/>
        <family val="2"/>
        <scheme val="minor"/>
      </rPr>
      <t xml:space="preserve"> </t>
    </r>
    <r>
      <rPr>
        <sz val="11"/>
        <color theme="1"/>
        <rFont val="Calibri"/>
        <family val="2"/>
        <scheme val="minor"/>
      </rPr>
      <t>door de Aanbestedende dienst als ongewenst beschouwd. Bij invulling van meer dan 15% biomassa is uw inschrijving ongeldig.</t>
    </r>
  </si>
  <si>
    <t xml:space="preserve">kenmerk: bijlage inschrijfformulier perceel 1 </t>
  </si>
  <si>
    <t>kenmerk: bijlage formulier meerdere locaties voor Perceel 1</t>
  </si>
  <si>
    <r>
      <t xml:space="preserve">% van de aanvoer GFT  van perceel </t>
    </r>
    <r>
      <rPr>
        <sz val="11"/>
        <rFont val="Calibri"/>
        <family val="2"/>
        <scheme val="minor"/>
      </rPr>
      <t>1</t>
    </r>
  </si>
  <si>
    <r>
      <t>Gewogen gemiddelde inschrijfprijs op perceel</t>
    </r>
    <r>
      <rPr>
        <b/>
        <sz val="11"/>
        <rFont val="Calibri"/>
        <family val="2"/>
        <scheme val="minor"/>
      </rPr>
      <t xml:space="preserve"> 1</t>
    </r>
  </si>
  <si>
    <t>Let erop dat u jaarlijks vóór 1 maart moet rapporteren hoe u daadwerkelijk hebt gepresteerd en dat de aanbestedende dienst gerechtigd is dit te controleren of te laten controleren door een door haar ingeschakelde derde.</t>
  </si>
  <si>
    <t>U kunt met meerdere verwerkingslocaties inschrijven op elk perceel, maar dan moet u voor elke verwerkingslocatie het formulier van het betreffende perceel opnieuw invullen en ondertekenen en aanvullend het formulier van tabblad 'Meer verwerkingslocaties perc....' invullen en ondertekenen.</t>
  </si>
  <si>
    <t>Perceel 1</t>
  </si>
  <si>
    <t>Perceel 1 perceeladres Rijnlandstraat 2, 8028 PX Zwolle</t>
  </si>
  <si>
    <t>In de velden B14 t/m B21 kunt u aangeven welk aandeel van uw GFT compost wordt afgezet in de verschillende toepassingen zoals u dit jaarlijks doet voor uw BRL Keurcompost certificaat. Deze velden moeten opgeteld kleiner of gelijk aan 100% zijn. Veld B22 vult automatisch het totaalpercentage aan tot 100%. Is de waarde in veld B22 negatief, dan is uw inschrijving ongeldig.</t>
  </si>
  <si>
    <t>Let op! Enkele reis</t>
  </si>
  <si>
    <t>Starttarief uitgedrukt in € per ton gft-afval</t>
  </si>
  <si>
    <t xml:space="preserve">Prijs per gereden kilometer uitgedrukt in € per ton per km gft-afval. </t>
  </si>
  <si>
    <t>Afstand enkele reis (truck) tussen op- en overslag locatie en de verwerkingslocatie</t>
  </si>
  <si>
    <r>
      <t>let op dat u de afstand enkele reis vrachtwagen 40ton in veld</t>
    </r>
    <r>
      <rPr>
        <sz val="11"/>
        <color rgb="FFFF0000"/>
        <rFont val="Calibri"/>
        <family val="2"/>
        <scheme val="minor"/>
      </rPr>
      <t xml:space="preserve"> </t>
    </r>
    <r>
      <rPr>
        <sz val="11"/>
        <color theme="1"/>
        <rFont val="Calibri"/>
        <family val="2"/>
        <scheme val="minor"/>
      </rPr>
      <t xml:space="preserve">B3 op de juiste wijze berekent, anders is uw inschrijving ongeldig. </t>
    </r>
  </si>
  <si>
    <r>
      <rPr>
        <i/>
        <sz val="10"/>
        <rFont val="Arial"/>
        <family val="2"/>
      </rPr>
      <t xml:space="preserve">De transportafstanden dienen door de Inschrijver te worden opgegeven, op grond van de online routeplanner van Routenet (https://routenet.nl/?culture=nl). Als instellingen dienen de volgende waarden te worden gehanteerd (voertuig: Vrachtwagen </t>
    </r>
    <r>
      <rPr>
        <sz val="10"/>
        <rFont val="Arial"/>
        <family val="2"/>
      </rPr>
      <t>40T</t>
    </r>
    <r>
      <rPr>
        <i/>
        <sz val="10"/>
        <rFont val="Arial"/>
        <family val="2"/>
      </rPr>
      <t xml:space="preserve">, optimalisatie: optimaal, vermijden: veerpont). </t>
    </r>
    <r>
      <rPr>
        <i/>
        <sz val="10"/>
        <color theme="1"/>
        <rFont val="Arial"/>
        <family val="2"/>
      </rPr>
      <t>Afstanden worden bepaald met het adres van uw verwerkingslocatie ten opzichte van de in deze bijlage opgegeven adress</t>
    </r>
    <r>
      <rPr>
        <i/>
        <sz val="10"/>
        <rFont val="Arial"/>
        <family val="2"/>
      </rPr>
      <t>en)</t>
    </r>
    <r>
      <rPr>
        <i/>
        <sz val="10"/>
        <color theme="1"/>
        <rFont val="Arial"/>
        <family val="2"/>
      </rPr>
      <t xml:space="preserve">. </t>
    </r>
  </si>
  <si>
    <t>2a</t>
  </si>
  <si>
    <t>2b</t>
  </si>
  <si>
    <r>
      <t>We werken met de factor 1,5 op de CO</t>
    </r>
    <r>
      <rPr>
        <vertAlign val="subscript"/>
        <sz val="11"/>
        <color theme="1"/>
        <rFont val="Calibri"/>
        <family val="2"/>
        <scheme val="minor"/>
      </rPr>
      <t>2</t>
    </r>
    <r>
      <rPr>
        <sz val="11"/>
        <color theme="1"/>
        <rFont val="Calibri"/>
        <family val="2"/>
        <scheme val="minor"/>
      </rPr>
      <t xml:space="preserve"> uitstoot tijdens transport omdat we er van uitgaan dat inschrijvers met transport bedrijven werken die op basis van retourlogistiek combinatieritten weten te maken die leiden tot transport efficiëntie.</t>
    </r>
  </si>
  <si>
    <t>Totaal Transportprijs (TP) in € per ton per km (Starttarief + prijs per ton per km x afstand enkele reis (Cel 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</si>
</sst>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0.0"/>
    <numFmt numFmtId="166" formatCode="0.0%"/>
    <numFmt numFmtId="167" formatCode="_ [$€-413]\ * #,##0.00_ ;_ [$€-413]\ * \-#,##0.00_ ;_ [$€-413]\ * &quot;-&quot;??_ ;_ @_ "/>
  </numFmts>
  <fonts count="21" x14ac:knownFonts="1">
    <font>
      <sz val="11"/>
      <color theme="1"/>
      <name val="Calibri"/>
      <family val="2"/>
      <scheme val="minor"/>
    </font>
    <font>
      <b/>
      <sz val="11"/>
      <color indexed="8"/>
      <name val="Calibri"/>
      <family val="2"/>
    </font>
    <font>
      <sz val="10"/>
      <name val="Arial"/>
      <family val="2"/>
    </font>
    <font>
      <b/>
      <sz val="10"/>
      <name val="Arial"/>
      <family val="2"/>
    </font>
    <font>
      <b/>
      <vertAlign val="subscript"/>
      <sz val="10"/>
      <name val="Arial"/>
      <family val="2"/>
    </font>
    <font>
      <vertAlign val="subscript"/>
      <sz val="10"/>
      <name val="Arial"/>
      <family val="2"/>
    </font>
    <font>
      <b/>
      <sz val="10"/>
      <name val="Arial"/>
      <family val="2"/>
    </font>
    <font>
      <sz val="8"/>
      <name val="Arial"/>
      <family val="2"/>
    </font>
    <font>
      <sz val="11"/>
      <color indexed="8"/>
      <name val="Calibri"/>
      <family val="2"/>
    </font>
    <font>
      <i/>
      <sz val="11"/>
      <color theme="1"/>
      <name val="Calibri"/>
      <family val="2"/>
      <scheme val="minor"/>
    </font>
    <font>
      <i/>
      <sz val="10"/>
      <color theme="1"/>
      <name val="Arial"/>
      <family val="2"/>
    </font>
    <font>
      <b/>
      <sz val="11"/>
      <color theme="1"/>
      <name val="Calibri"/>
      <family val="2"/>
      <scheme val="minor"/>
    </font>
    <font>
      <i/>
      <sz val="10"/>
      <name val="Arial"/>
      <family val="2"/>
    </font>
    <font>
      <sz val="11"/>
      <color theme="1"/>
      <name val="Calibri"/>
      <family val="2"/>
      <scheme val="minor"/>
    </font>
    <font>
      <sz val="11"/>
      <name val="Calibri"/>
      <family val="2"/>
      <scheme val="minor"/>
    </font>
    <font>
      <sz val="10"/>
      <color theme="1"/>
      <name val="Calibri"/>
      <family val="2"/>
      <scheme val="minor"/>
    </font>
    <font>
      <sz val="8"/>
      <color theme="1"/>
      <name val="Calibri"/>
      <family val="2"/>
      <scheme val="minor"/>
    </font>
    <font>
      <sz val="11"/>
      <color rgb="FFFF0000"/>
      <name val="Calibri"/>
      <family val="2"/>
      <scheme val="minor"/>
    </font>
    <font>
      <vertAlign val="subscript"/>
      <sz val="11"/>
      <color theme="1"/>
      <name val="Calibri"/>
      <family val="2"/>
      <scheme val="minor"/>
    </font>
    <font>
      <b/>
      <sz val="11"/>
      <name val="Calibri"/>
      <family val="2"/>
      <scheme val="minor"/>
    </font>
    <font>
      <b/>
      <i/>
      <sz val="10"/>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4" fontId="8" fillId="0" borderId="0" applyFont="0" applyFill="0" applyBorder="0" applyAlignment="0" applyProtection="0"/>
    <xf numFmtId="9" fontId="13" fillId="0" borderId="0" applyFont="0" applyFill="0" applyBorder="0" applyAlignment="0" applyProtection="0"/>
  </cellStyleXfs>
  <cellXfs count="158">
    <xf numFmtId="0" fontId="0" fillId="0" borderId="0" xfId="0"/>
    <xf numFmtId="0" fontId="0" fillId="2" borderId="0" xfId="0" applyFill="1"/>
    <xf numFmtId="0" fontId="0" fillId="4" borderId="0" xfId="0" applyFill="1"/>
    <xf numFmtId="0" fontId="0" fillId="2" borderId="0" xfId="0" applyFill="1" applyProtection="1">
      <protection locked="0"/>
    </xf>
    <xf numFmtId="10" fontId="0" fillId="0" borderId="0" xfId="2" applyNumberFormat="1" applyFont="1"/>
    <xf numFmtId="166" fontId="0" fillId="6" borderId="1" xfId="0" applyNumberFormat="1" applyFill="1" applyBorder="1"/>
    <xf numFmtId="44" fontId="0" fillId="6" borderId="1" xfId="0" applyNumberFormat="1" applyFill="1" applyBorder="1"/>
    <xf numFmtId="166" fontId="11" fillId="6" borderId="32" xfId="0" applyNumberFormat="1" applyFont="1" applyFill="1" applyBorder="1"/>
    <xf numFmtId="44" fontId="11" fillId="6" borderId="33" xfId="0" applyNumberFormat="1" applyFont="1" applyFill="1" applyBorder="1"/>
    <xf numFmtId="167" fontId="0" fillId="6" borderId="29" xfId="0" applyNumberFormat="1" applyFill="1" applyBorder="1"/>
    <xf numFmtId="167" fontId="0" fillId="6" borderId="30" xfId="0" applyNumberFormat="1" applyFill="1" applyBorder="1"/>
    <xf numFmtId="0" fontId="0" fillId="2" borderId="10" xfId="0" applyFill="1" applyBorder="1" applyProtection="1">
      <protection locked="0"/>
    </xf>
    <xf numFmtId="0" fontId="0" fillId="2" borderId="11" xfId="0" applyFill="1" applyBorder="1" applyProtection="1">
      <protection locked="0"/>
    </xf>
    <xf numFmtId="0" fontId="0" fillId="0" borderId="0" xfId="0" applyProtection="1">
      <protection locked="0"/>
    </xf>
    <xf numFmtId="2" fontId="0" fillId="0" borderId="0" xfId="0" applyNumberFormat="1" applyProtection="1">
      <protection locked="0"/>
    </xf>
    <xf numFmtId="165" fontId="2" fillId="4" borderId="1" xfId="0" applyNumberFormat="1" applyFont="1" applyFill="1" applyBorder="1" applyAlignment="1" applyProtection="1">
      <alignment vertical="center"/>
      <protection locked="0"/>
    </xf>
    <xf numFmtId="165" fontId="2" fillId="2" borderId="1" xfId="0" applyNumberFormat="1"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2" fillId="2" borderId="18" xfId="0" applyFont="1" applyFill="1" applyBorder="1" applyAlignment="1" applyProtection="1">
      <alignment vertical="center"/>
      <protection locked="0"/>
    </xf>
    <xf numFmtId="0" fontId="0" fillId="0" borderId="1" xfId="0" applyBorder="1" applyProtection="1">
      <protection locked="0"/>
    </xf>
    <xf numFmtId="0" fontId="3" fillId="3" borderId="1" xfId="0" applyFont="1" applyFill="1" applyBorder="1" applyAlignment="1">
      <alignment horizontal="center" textRotation="90"/>
    </xf>
    <xf numFmtId="0" fontId="3" fillId="3" borderId="1" xfId="0" applyFont="1" applyFill="1" applyBorder="1" applyAlignment="1">
      <alignment horizontal="center" textRotation="90" wrapText="1"/>
    </xf>
    <xf numFmtId="0" fontId="2" fillId="3" borderId="1" xfId="0" applyFont="1" applyFill="1" applyBorder="1" applyAlignment="1">
      <alignment vertical="center"/>
    </xf>
    <xf numFmtId="0" fontId="2" fillId="3" borderId="1" xfId="0" applyFont="1" applyFill="1" applyBorder="1" applyAlignment="1">
      <alignment horizontal="center" vertical="center"/>
    </xf>
    <xf numFmtId="2" fontId="2" fillId="3" borderId="1" xfId="0" applyNumberFormat="1" applyFont="1" applyFill="1" applyBorder="1" applyAlignment="1">
      <alignment vertical="center"/>
    </xf>
    <xf numFmtId="0" fontId="2" fillId="3" borderId="18" xfId="0" applyFont="1" applyFill="1" applyBorder="1" applyAlignment="1">
      <alignment vertical="center"/>
    </xf>
    <xf numFmtId="0" fontId="2" fillId="5" borderId="18" xfId="0" applyFont="1" applyFill="1" applyBorder="1" applyAlignment="1">
      <alignment vertical="center"/>
    </xf>
    <xf numFmtId="0" fontId="2" fillId="3" borderId="18" xfId="0" applyFont="1" applyFill="1" applyBorder="1" applyAlignment="1">
      <alignment horizontal="center" vertical="center"/>
    </xf>
    <xf numFmtId="2" fontId="2" fillId="3" borderId="18" xfId="0" applyNumberFormat="1" applyFont="1" applyFill="1" applyBorder="1" applyAlignment="1">
      <alignment vertical="center"/>
    </xf>
    <xf numFmtId="0" fontId="0" fillId="2" borderId="13" xfId="0" applyFill="1" applyBorder="1" applyAlignment="1">
      <alignment horizontal="left"/>
    </xf>
    <xf numFmtId="0" fontId="0" fillId="2" borderId="17" xfId="0" applyFill="1" applyBorder="1" applyAlignment="1">
      <alignment horizontal="left"/>
    </xf>
    <xf numFmtId="0" fontId="0" fillId="5" borderId="0" xfId="0" applyFill="1"/>
    <xf numFmtId="0" fontId="2" fillId="3" borderId="20" xfId="0" applyFont="1" applyFill="1" applyBorder="1" applyAlignment="1">
      <alignment vertical="center"/>
    </xf>
    <xf numFmtId="0" fontId="2" fillId="3" borderId="19" xfId="0" applyFont="1" applyFill="1" applyBorder="1" applyAlignment="1">
      <alignment horizontal="right" vertical="center"/>
    </xf>
    <xf numFmtId="0" fontId="2" fillId="3" borderId="21" xfId="0" applyFont="1" applyFill="1" applyBorder="1" applyAlignment="1">
      <alignment horizontal="center" vertical="center"/>
    </xf>
    <xf numFmtId="2" fontId="2" fillId="3" borderId="22" xfId="0" applyNumberFormat="1"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horizontal="right" vertical="center"/>
    </xf>
    <xf numFmtId="2" fontId="2" fillId="3" borderId="5" xfId="0" applyNumberFormat="1" applyFont="1" applyFill="1" applyBorder="1" applyAlignment="1">
      <alignment vertical="center"/>
    </xf>
    <xf numFmtId="0" fontId="3" fillId="3" borderId="7" xfId="0" applyFont="1" applyFill="1" applyBorder="1" applyAlignment="1">
      <alignment vertical="center"/>
    </xf>
    <xf numFmtId="164" fontId="3" fillId="3" borderId="6" xfId="0" applyNumberFormat="1" applyFont="1" applyFill="1" applyBorder="1"/>
    <xf numFmtId="0" fontId="0" fillId="6" borderId="23" xfId="0" applyFill="1" applyBorder="1"/>
    <xf numFmtId="0" fontId="11" fillId="6" borderId="31" xfId="0" applyFont="1" applyFill="1" applyBorder="1"/>
    <xf numFmtId="0" fontId="0" fillId="6" borderId="25" xfId="0" applyFill="1" applyBorder="1" applyAlignment="1">
      <alignment vertical="center"/>
    </xf>
    <xf numFmtId="0" fontId="0" fillId="6" borderId="27" xfId="0" applyFill="1" applyBorder="1" applyAlignment="1">
      <alignment vertical="center"/>
    </xf>
    <xf numFmtId="44" fontId="0" fillId="4" borderId="1" xfId="0" applyNumberFormat="1" applyFill="1" applyBorder="1" applyProtection="1">
      <protection locked="0"/>
    </xf>
    <xf numFmtId="0" fontId="0" fillId="4" borderId="38" xfId="0" applyFill="1" applyBorder="1" applyAlignment="1">
      <alignment horizontal="center"/>
    </xf>
    <xf numFmtId="0" fontId="0" fillId="4" borderId="34" xfId="0" applyFill="1" applyBorder="1"/>
    <xf numFmtId="0" fontId="0" fillId="4" borderId="38" xfId="0" applyFill="1" applyBorder="1" applyAlignment="1">
      <alignment horizontal="center" vertical="top"/>
    </xf>
    <xf numFmtId="0" fontId="0" fillId="4" borderId="27" xfId="0" applyFill="1" applyBorder="1" applyAlignment="1">
      <alignment horizontal="center" vertical="top"/>
    </xf>
    <xf numFmtId="0" fontId="15" fillId="0" borderId="0" xfId="0" applyFont="1" applyAlignment="1">
      <alignment vertical="center"/>
    </xf>
    <xf numFmtId="0" fontId="16" fillId="0" borderId="0" xfId="0" applyFont="1" applyAlignment="1">
      <alignment vertical="center"/>
    </xf>
    <xf numFmtId="9" fontId="0" fillId="4" borderId="1" xfId="2" applyFont="1" applyFill="1" applyBorder="1" applyProtection="1">
      <protection locked="0"/>
    </xf>
    <xf numFmtId="164" fontId="6" fillId="3" borderId="1" xfId="0" applyNumberFormat="1" applyFont="1" applyFill="1" applyBorder="1"/>
    <xf numFmtId="167" fontId="11" fillId="6" borderId="39" xfId="0" applyNumberFormat="1" applyFont="1" applyFill="1" applyBorder="1"/>
    <xf numFmtId="0" fontId="3" fillId="3" borderId="15" xfId="0" applyFont="1" applyFill="1" applyBorder="1"/>
    <xf numFmtId="0" fontId="0" fillId="6" borderId="12" xfId="0" applyFill="1" applyBorder="1"/>
    <xf numFmtId="0" fontId="0" fillId="6" borderId="14" xfId="0" applyFill="1" applyBorder="1" applyAlignment="1">
      <alignment vertical="center"/>
    </xf>
    <xf numFmtId="0" fontId="0" fillId="6" borderId="19" xfId="0" applyFill="1" applyBorder="1" applyAlignment="1">
      <alignment vertical="center"/>
    </xf>
    <xf numFmtId="0" fontId="0" fillId="6" borderId="36" xfId="0" applyFill="1" applyBorder="1"/>
    <xf numFmtId="0" fontId="0" fillId="6" borderId="1" xfId="0" applyFill="1" applyBorder="1"/>
    <xf numFmtId="0" fontId="0" fillId="6" borderId="40" xfId="0" applyFill="1" applyBorder="1"/>
    <xf numFmtId="0" fontId="0" fillId="6" borderId="41" xfId="0" applyFill="1" applyBorder="1"/>
    <xf numFmtId="0" fontId="0" fillId="6" borderId="35" xfId="0" applyFill="1" applyBorder="1"/>
    <xf numFmtId="0" fontId="0" fillId="6" borderId="44" xfId="0" applyFill="1" applyBorder="1" applyAlignment="1">
      <alignment vertical="top" wrapText="1"/>
    </xf>
    <xf numFmtId="0" fontId="0" fillId="6" borderId="45" xfId="0" applyFill="1" applyBorder="1" applyAlignment="1">
      <alignment vertical="top" wrapText="1"/>
    </xf>
    <xf numFmtId="0" fontId="0" fillId="0" borderId="46" xfId="0" applyBorder="1" applyProtection="1">
      <protection locked="0"/>
    </xf>
    <xf numFmtId="9" fontId="0" fillId="4" borderId="46" xfId="2" applyFont="1" applyFill="1" applyBorder="1" applyProtection="1">
      <protection locked="0"/>
    </xf>
    <xf numFmtId="44" fontId="0" fillId="4" borderId="46" xfId="0" applyNumberFormat="1" applyFill="1" applyBorder="1" applyProtection="1">
      <protection locked="0"/>
    </xf>
    <xf numFmtId="167" fontId="0" fillId="6" borderId="47" xfId="0" applyNumberFormat="1" applyFill="1" applyBorder="1"/>
    <xf numFmtId="0" fontId="11" fillId="6" borderId="32" xfId="0" applyFont="1" applyFill="1" applyBorder="1"/>
    <xf numFmtId="0" fontId="0" fillId="2" borderId="14" xfId="0" applyFill="1" applyBorder="1" applyProtection="1">
      <protection locked="0"/>
    </xf>
    <xf numFmtId="0" fontId="0" fillId="2" borderId="17" xfId="0" applyFill="1" applyBorder="1" applyProtection="1">
      <protection locked="0"/>
    </xf>
    <xf numFmtId="0" fontId="11" fillId="0" borderId="0" xfId="0" applyFont="1" applyProtection="1">
      <protection locked="0"/>
    </xf>
    <xf numFmtId="0" fontId="11" fillId="4" borderId="0" xfId="0" applyFont="1" applyFill="1" applyAlignment="1">
      <alignment wrapText="1"/>
    </xf>
    <xf numFmtId="0" fontId="0" fillId="5" borderId="1" xfId="0" applyFill="1" applyBorder="1"/>
    <xf numFmtId="0" fontId="6" fillId="3" borderId="1" xfId="0" applyFont="1" applyFill="1" applyBorder="1" applyProtection="1">
      <protection locked="0"/>
    </xf>
    <xf numFmtId="44" fontId="0" fillId="4" borderId="11" xfId="1" applyFont="1" applyFill="1" applyBorder="1" applyProtection="1">
      <protection locked="0"/>
    </xf>
    <xf numFmtId="0" fontId="20" fillId="5" borderId="1" xfId="0" applyFont="1" applyFill="1" applyBorder="1" applyAlignment="1">
      <alignment vertical="top" wrapText="1"/>
    </xf>
    <xf numFmtId="0" fontId="11" fillId="0" borderId="0" xfId="0" applyFont="1"/>
    <xf numFmtId="164" fontId="3" fillId="0" borderId="6" xfId="0" applyNumberFormat="1" applyFont="1" applyBorder="1" applyProtection="1">
      <protection locked="0"/>
    </xf>
    <xf numFmtId="164" fontId="3" fillId="5" borderId="6" xfId="0" applyNumberFormat="1" applyFont="1" applyFill="1" applyBorder="1"/>
    <xf numFmtId="0" fontId="0" fillId="0" borderId="19" xfId="0" applyBorder="1" applyAlignment="1">
      <alignment horizontal="left" wrapText="1"/>
    </xf>
    <xf numFmtId="0" fontId="0" fillId="0" borderId="28" xfId="0" applyBorder="1" applyAlignment="1">
      <alignment horizontal="left" wrapText="1"/>
    </xf>
    <xf numFmtId="0" fontId="10" fillId="0" borderId="38" xfId="0" applyFont="1" applyBorder="1" applyAlignment="1">
      <alignment horizontal="left" vertical="center" wrapText="1"/>
    </xf>
    <xf numFmtId="0" fontId="9" fillId="0" borderId="0" xfId="0" applyFont="1" applyAlignment="1">
      <alignment wrapText="1"/>
    </xf>
    <xf numFmtId="0" fontId="9" fillId="0" borderId="34" xfId="0" applyFont="1" applyBorder="1" applyAlignment="1">
      <alignment wrapText="1"/>
    </xf>
    <xf numFmtId="0" fontId="9" fillId="0" borderId="38" xfId="0" applyFont="1" applyBorder="1" applyAlignment="1">
      <alignment wrapText="1"/>
    </xf>
    <xf numFmtId="0" fontId="11" fillId="4" borderId="35" xfId="0" applyFont="1" applyFill="1" applyBorder="1" applyAlignment="1">
      <alignment horizontal="left" vertical="top" wrapText="1"/>
    </xf>
    <xf numFmtId="0" fontId="11" fillId="0" borderId="36" xfId="0" applyFont="1" applyBorder="1" applyAlignment="1">
      <alignment horizontal="left" vertical="top" wrapText="1"/>
    </xf>
    <xf numFmtId="0" fontId="11" fillId="0" borderId="37" xfId="0" applyFont="1" applyBorder="1" applyAlignment="1">
      <alignment horizontal="left" vertical="top" wrapText="1"/>
    </xf>
    <xf numFmtId="0" fontId="11" fillId="4" borderId="38" xfId="0" applyFont="1" applyFill="1" applyBorder="1" applyAlignment="1">
      <alignment horizontal="left" vertical="top" wrapText="1"/>
    </xf>
    <xf numFmtId="0" fontId="11" fillId="0" borderId="0" xfId="0" applyFont="1" applyAlignment="1">
      <alignment horizontal="left" vertical="top" wrapText="1"/>
    </xf>
    <xf numFmtId="0" fontId="11" fillId="0" borderId="34" xfId="0" applyFont="1" applyBorder="1" applyAlignment="1">
      <alignment horizontal="left" vertical="top" wrapText="1"/>
    </xf>
    <xf numFmtId="0" fontId="11" fillId="0" borderId="38" xfId="0" applyFont="1" applyBorder="1" applyAlignment="1">
      <alignment horizontal="left" vertical="top" wrapText="1"/>
    </xf>
    <xf numFmtId="0" fontId="0" fillId="4" borderId="0" xfId="0" applyFill="1" applyAlignment="1">
      <alignment vertical="center" wrapText="1"/>
    </xf>
    <xf numFmtId="0" fontId="0" fillId="0" borderId="0" xfId="0" applyAlignment="1">
      <alignment wrapText="1"/>
    </xf>
    <xf numFmtId="0" fontId="0" fillId="0" borderId="34" xfId="0" applyBorder="1" applyAlignment="1">
      <alignment wrapText="1"/>
    </xf>
    <xf numFmtId="0" fontId="14" fillId="4" borderId="0" xfId="0" applyFont="1" applyFill="1" applyAlignment="1">
      <alignment horizontal="left" wrapText="1"/>
    </xf>
    <xf numFmtId="0" fontId="14" fillId="4" borderId="34" xfId="0" applyFont="1" applyFill="1" applyBorder="1" applyAlignment="1">
      <alignment horizontal="left" wrapText="1"/>
    </xf>
    <xf numFmtId="0" fontId="0" fillId="4" borderId="0" xfId="0" applyFill="1" applyAlignment="1">
      <alignment horizontal="left" vertical="center" wrapText="1"/>
    </xf>
    <xf numFmtId="0" fontId="0" fillId="4" borderId="34" xfId="0" applyFill="1" applyBorder="1" applyAlignment="1">
      <alignment horizontal="left" vertical="center" wrapText="1"/>
    </xf>
    <xf numFmtId="0" fontId="0" fillId="4" borderId="0" xfId="0" applyFill="1" applyAlignment="1">
      <alignment wrapText="1"/>
    </xf>
    <xf numFmtId="0" fontId="0" fillId="4" borderId="34" xfId="0" applyFill="1" applyBorder="1" applyAlignment="1">
      <alignment wrapText="1"/>
    </xf>
    <xf numFmtId="0" fontId="0" fillId="0" borderId="0" xfId="0" applyAlignment="1">
      <alignment horizontal="left" wrapText="1"/>
    </xf>
    <xf numFmtId="0" fontId="0" fillId="0" borderId="34" xfId="0" applyBorder="1" applyAlignment="1">
      <alignment horizontal="left" wrapText="1"/>
    </xf>
    <xf numFmtId="0" fontId="0" fillId="0" borderId="38" xfId="0" applyBorder="1" applyAlignment="1">
      <alignment horizontal="left" wrapText="1"/>
    </xf>
    <xf numFmtId="0" fontId="0" fillId="4" borderId="0" xfId="0" applyFill="1" applyAlignment="1">
      <alignment horizontal="left" vertical="top" wrapText="1"/>
    </xf>
    <xf numFmtId="0" fontId="0" fillId="4" borderId="34" xfId="0" applyFill="1" applyBorder="1" applyAlignment="1">
      <alignment horizontal="left" vertical="top" wrapText="1"/>
    </xf>
    <xf numFmtId="0" fontId="0" fillId="2" borderId="15" xfId="0" applyFill="1" applyBorder="1" applyAlignment="1" applyProtection="1">
      <alignment horizontal="left" wrapText="1"/>
      <protection locked="0"/>
    </xf>
    <xf numFmtId="0" fontId="0" fillId="2" borderId="16" xfId="0" applyFill="1" applyBorder="1" applyAlignment="1" applyProtection="1">
      <alignment horizontal="left" wrapText="1"/>
      <protection locked="0"/>
    </xf>
    <xf numFmtId="0" fontId="0" fillId="2" borderId="7" xfId="0" applyFill="1" applyBorder="1" applyAlignment="1" applyProtection="1">
      <alignment horizontal="left"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7"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1" xfId="0" applyFill="1" applyBorder="1" applyAlignment="1" applyProtection="1">
      <alignment horizontal="left" wrapText="1"/>
      <protection locked="0"/>
    </xf>
    <xf numFmtId="0" fontId="0" fillId="2" borderId="8" xfId="0" applyFill="1" applyBorder="1"/>
    <xf numFmtId="0" fontId="0" fillId="2" borderId="9" xfId="0" applyFill="1" applyBorder="1"/>
    <xf numFmtId="0" fontId="1" fillId="3" borderId="8" xfId="0" applyFont="1" applyFill="1" applyBorder="1" applyAlignment="1" applyProtection="1">
      <alignment horizontal="left"/>
      <protection locked="0"/>
    </xf>
    <xf numFmtId="0" fontId="1" fillId="3" borderId="9" xfId="0" applyFont="1" applyFill="1" applyBorder="1" applyAlignment="1" applyProtection="1">
      <alignment horizontal="left"/>
      <protection locked="0"/>
    </xf>
    <xf numFmtId="0" fontId="11" fillId="2" borderId="13" xfId="0" applyFont="1" applyFill="1" applyBorder="1" applyAlignment="1" applyProtection="1">
      <alignment horizontal="left" wrapText="1"/>
      <protection locked="0"/>
    </xf>
    <xf numFmtId="0" fontId="11" fillId="2" borderId="14" xfId="0" applyFont="1" applyFill="1" applyBorder="1" applyAlignment="1" applyProtection="1">
      <alignment horizontal="left" wrapText="1"/>
      <protection locked="0"/>
    </xf>
    <xf numFmtId="0" fontId="0" fillId="2" borderId="8" xfId="0" applyFill="1" applyBorder="1" applyAlignment="1">
      <alignment horizontal="left"/>
    </xf>
    <xf numFmtId="0" fontId="0" fillId="2" borderId="9" xfId="0" applyFill="1" applyBorder="1" applyAlignment="1">
      <alignment horizontal="left"/>
    </xf>
    <xf numFmtId="0" fontId="0" fillId="2" borderId="13" xfId="0" applyFill="1" applyBorder="1" applyAlignment="1">
      <alignment horizontal="left" wrapText="1"/>
    </xf>
    <xf numFmtId="0" fontId="0" fillId="2" borderId="17"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5" xfId="0" applyFill="1" applyBorder="1" applyAlignment="1">
      <alignment horizontal="left" wrapText="1"/>
    </xf>
    <xf numFmtId="0" fontId="0" fillId="2" borderId="7" xfId="0" applyFill="1" applyBorder="1" applyAlignment="1">
      <alignment horizontal="left" wrapText="1"/>
    </xf>
    <xf numFmtId="0" fontId="2" fillId="3" borderId="8" xfId="0" applyFont="1" applyFill="1" applyBorder="1" applyAlignment="1">
      <alignment horizontal="left" vertical="center"/>
    </xf>
    <xf numFmtId="0" fontId="2" fillId="3" borderId="12" xfId="0" applyFont="1" applyFill="1" applyBorder="1" applyAlignment="1">
      <alignment horizontal="left" vertical="center"/>
    </xf>
    <xf numFmtId="0" fontId="2" fillId="3" borderId="9" xfId="0" applyFont="1" applyFill="1" applyBorder="1" applyAlignment="1">
      <alignment horizontal="left" vertical="center"/>
    </xf>
    <xf numFmtId="0" fontId="11" fillId="5" borderId="1" xfId="0" applyFont="1" applyFill="1" applyBorder="1" applyAlignment="1">
      <alignment wrapText="1"/>
    </xf>
    <xf numFmtId="0" fontId="0" fillId="0" borderId="1" xfId="0" applyBorder="1"/>
    <xf numFmtId="0" fontId="3" fillId="3" borderId="43" xfId="0" applyFont="1" applyFill="1" applyBorder="1"/>
    <xf numFmtId="0" fontId="0" fillId="0" borderId="48" xfId="0" applyBorder="1"/>
    <xf numFmtId="0" fontId="14" fillId="0" borderId="36" xfId="0" applyFont="1" applyBorder="1" applyProtection="1">
      <protection locked="0"/>
    </xf>
    <xf numFmtId="0" fontId="14" fillId="0" borderId="36" xfId="0" applyFont="1" applyBorder="1"/>
    <xf numFmtId="0" fontId="0" fillId="4" borderId="43" xfId="0" applyFill="1" applyBorder="1" applyAlignment="1" applyProtection="1">
      <alignment horizontal="center"/>
      <protection locked="0"/>
    </xf>
    <xf numFmtId="0" fontId="0" fillId="4" borderId="41" xfId="0" applyFill="1" applyBorder="1" applyAlignment="1" applyProtection="1">
      <alignment horizontal="center"/>
      <protection locked="0"/>
    </xf>
    <xf numFmtId="0" fontId="0" fillId="4" borderId="42" xfId="0" applyFill="1" applyBorder="1" applyAlignment="1" applyProtection="1">
      <alignment horizontal="center"/>
      <protection locked="0"/>
    </xf>
    <xf numFmtId="44" fontId="0" fillId="4" borderId="8" xfId="0" applyNumberFormat="1" applyFill="1" applyBorder="1" applyAlignment="1" applyProtection="1">
      <alignment horizontal="center"/>
      <protection locked="0"/>
    </xf>
    <xf numFmtId="44" fontId="0" fillId="4" borderId="12" xfId="0" applyNumberFormat="1" applyFill="1" applyBorder="1" applyAlignment="1" applyProtection="1">
      <alignment horizontal="center"/>
      <protection locked="0"/>
    </xf>
    <xf numFmtId="44" fontId="0" fillId="4" borderId="24" xfId="0" applyNumberFormat="1" applyFill="1" applyBorder="1" applyAlignment="1" applyProtection="1">
      <alignment horizontal="center"/>
      <protection locked="0"/>
    </xf>
    <xf numFmtId="0" fontId="0" fillId="4" borderId="8"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24" xfId="0" applyFill="1" applyBorder="1" applyAlignment="1" applyProtection="1">
      <alignment horizontal="center"/>
      <protection locked="0"/>
    </xf>
    <xf numFmtId="0" fontId="0" fillId="4" borderId="13"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26" xfId="0" applyFill="1" applyBorder="1" applyAlignment="1" applyProtection="1">
      <alignment horizontal="center" vertical="center"/>
      <protection locked="0"/>
    </xf>
    <xf numFmtId="0" fontId="0" fillId="4" borderId="20" xfId="0" applyFill="1" applyBorder="1" applyAlignment="1" applyProtection="1">
      <alignment horizontal="center" vertical="center"/>
      <protection locked="0"/>
    </xf>
    <xf numFmtId="0" fontId="0" fillId="4" borderId="19"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cellXfs>
  <cellStyles count="3">
    <cellStyle name="Procent" xfId="2"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520065</xdr:colOff>
      <xdr:row>0</xdr:row>
      <xdr:rowOff>152400</xdr:rowOff>
    </xdr:from>
    <xdr:to>
      <xdr:col>16</xdr:col>
      <xdr:colOff>1428750</xdr:colOff>
      <xdr:row>0</xdr:row>
      <xdr:rowOff>933429</xdr:rowOff>
    </xdr:to>
    <xdr:pic>
      <xdr:nvPicPr>
        <xdr:cNvPr id="2" name="Afbeelding 1">
          <a:extLst>
            <a:ext uri="{FF2B5EF4-FFF2-40B4-BE49-F238E27FC236}">
              <a16:creationId xmlns:a16="http://schemas.microsoft.com/office/drawing/2014/main" id="{BA56D28D-873E-46D9-9DFC-0305B261C2A8}"/>
            </a:ext>
          </a:extLst>
        </xdr:cNvPr>
        <xdr:cNvPicPr>
          <a:picLocks noChangeAspect="1"/>
        </xdr:cNvPicPr>
      </xdr:nvPicPr>
      <xdr:blipFill>
        <a:blip xmlns:r="http://schemas.openxmlformats.org/officeDocument/2006/relationships" r:embed="rId1"/>
        <a:stretch>
          <a:fillRect/>
        </a:stretch>
      </xdr:blipFill>
      <xdr:spPr>
        <a:xfrm>
          <a:off x="10677525" y="152400"/>
          <a:ext cx="1504950" cy="784839"/>
        </a:xfrm>
        <a:prstGeom prst="rect">
          <a:avLst/>
        </a:prstGeom>
      </xdr:spPr>
    </xdr:pic>
    <xdr:clientData/>
  </xdr:twoCellAnchor>
  <xdr:twoCellAnchor editAs="oneCell">
    <xdr:from>
      <xdr:col>18</xdr:col>
      <xdr:colOff>0</xdr:colOff>
      <xdr:row>3</xdr:row>
      <xdr:rowOff>0</xdr:rowOff>
    </xdr:from>
    <xdr:to>
      <xdr:col>18</xdr:col>
      <xdr:colOff>304800</xdr:colOff>
      <xdr:row>3</xdr:row>
      <xdr:rowOff>304800</xdr:rowOff>
    </xdr:to>
    <xdr:sp macro="" textlink="">
      <xdr:nvSpPr>
        <xdr:cNvPr id="1026" name="AutoShape 2" descr="OLAZ">
          <a:extLst>
            <a:ext uri="{FF2B5EF4-FFF2-40B4-BE49-F238E27FC236}">
              <a16:creationId xmlns:a16="http://schemas.microsoft.com/office/drawing/2014/main" id="{FEFF89F9-4CFB-4C3B-A2E2-0229F18109AC}"/>
            </a:ext>
          </a:extLst>
        </xdr:cNvPr>
        <xdr:cNvSpPr>
          <a:spLocks noChangeAspect="1" noChangeArrowheads="1"/>
        </xdr:cNvSpPr>
      </xdr:nvSpPr>
      <xdr:spPr bwMode="auto">
        <a:xfrm>
          <a:off x="13152120" y="1051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0000"/>
    <pageSetUpPr fitToPage="1"/>
  </sheetPr>
  <dimension ref="A1:Q20"/>
  <sheetViews>
    <sheetView zoomScale="110" zoomScaleNormal="110" workbookViewId="0">
      <selection activeCell="B15" sqref="B15:Q15"/>
    </sheetView>
  </sheetViews>
  <sheetFormatPr defaultRowHeight="14.4" x14ac:dyDescent="0.3"/>
  <cols>
    <col min="4" max="4" width="23.6640625" customWidth="1"/>
    <col min="17" max="17" width="25.6640625" customWidth="1"/>
    <col min="19" max="19" width="14.6640625" customWidth="1"/>
  </cols>
  <sheetData>
    <row r="1" spans="1:17" ht="83.25" customHeight="1" x14ac:dyDescent="0.3">
      <c r="A1" s="89"/>
      <c r="B1" s="90"/>
      <c r="C1" s="90"/>
      <c r="D1" s="90"/>
      <c r="E1" s="90"/>
      <c r="F1" s="90"/>
      <c r="G1" s="90"/>
      <c r="H1" s="90"/>
      <c r="I1" s="90"/>
      <c r="J1" s="90"/>
      <c r="K1" s="90"/>
      <c r="L1" s="90"/>
      <c r="M1" s="90"/>
      <c r="N1" s="90"/>
      <c r="O1" s="90"/>
      <c r="P1" s="90"/>
      <c r="Q1" s="91"/>
    </row>
    <row r="2" spans="1:17" ht="52.5" hidden="1" customHeight="1" x14ac:dyDescent="0.3">
      <c r="A2" s="92"/>
      <c r="B2" s="93"/>
      <c r="C2" s="93"/>
      <c r="D2" s="93"/>
      <c r="E2" s="93"/>
      <c r="F2" s="93"/>
      <c r="G2" s="93"/>
      <c r="H2" s="93"/>
      <c r="I2" s="93"/>
      <c r="J2" s="93"/>
      <c r="K2" s="93"/>
      <c r="L2" s="93"/>
      <c r="M2" s="93"/>
      <c r="N2" s="93"/>
      <c r="O2" s="93"/>
      <c r="P2" s="93"/>
      <c r="Q2" s="94"/>
    </row>
    <row r="3" spans="1:17" ht="15" hidden="1" customHeight="1" x14ac:dyDescent="0.3">
      <c r="A3" s="95"/>
      <c r="B3" s="93"/>
      <c r="C3" s="93"/>
      <c r="D3" s="93"/>
      <c r="E3" s="93"/>
      <c r="F3" s="93"/>
      <c r="G3" s="93"/>
      <c r="H3" s="93"/>
      <c r="I3" s="93"/>
      <c r="J3" s="93"/>
      <c r="K3" s="93"/>
      <c r="L3" s="93"/>
      <c r="M3" s="93"/>
      <c r="N3" s="93"/>
      <c r="O3" s="93"/>
      <c r="P3" s="93"/>
      <c r="Q3" s="94"/>
    </row>
    <row r="4" spans="1:17" ht="37.200000000000003" customHeight="1" x14ac:dyDescent="0.3">
      <c r="A4" s="107" t="s">
        <v>53</v>
      </c>
      <c r="B4" s="105"/>
      <c r="C4" s="105"/>
      <c r="D4" s="105"/>
      <c r="E4" s="105"/>
      <c r="F4" s="105"/>
      <c r="G4" s="105"/>
      <c r="H4" s="105"/>
      <c r="I4" s="105"/>
      <c r="J4" s="105"/>
      <c r="K4" s="105"/>
      <c r="L4" s="105"/>
      <c r="M4" s="105"/>
      <c r="N4" s="105"/>
      <c r="O4" s="105"/>
      <c r="P4" s="105"/>
      <c r="Q4" s="106"/>
    </row>
    <row r="5" spans="1:17" x14ac:dyDescent="0.3">
      <c r="A5" s="47">
        <v>1</v>
      </c>
      <c r="B5" s="2" t="s">
        <v>38</v>
      </c>
      <c r="C5" s="2"/>
      <c r="D5" s="2"/>
      <c r="E5" s="2"/>
      <c r="F5" s="2"/>
      <c r="G5" s="2"/>
      <c r="H5" s="2"/>
      <c r="I5" s="2"/>
      <c r="J5" s="2"/>
      <c r="K5" s="2"/>
      <c r="L5" s="2"/>
      <c r="M5" s="2"/>
      <c r="N5" s="2"/>
      <c r="O5" s="2"/>
      <c r="P5" s="2"/>
      <c r="Q5" s="48"/>
    </row>
    <row r="6" spans="1:17" ht="30" customHeight="1" x14ac:dyDescent="0.3">
      <c r="A6" s="47"/>
      <c r="B6" s="103" t="s">
        <v>61</v>
      </c>
      <c r="C6" s="103"/>
      <c r="D6" s="103"/>
      <c r="E6" s="103"/>
      <c r="F6" s="103"/>
      <c r="G6" s="103"/>
      <c r="H6" s="103"/>
      <c r="I6" s="103"/>
      <c r="J6" s="103"/>
      <c r="K6" s="103"/>
      <c r="L6" s="103"/>
      <c r="M6" s="103"/>
      <c r="N6" s="103"/>
      <c r="O6" s="103"/>
      <c r="P6" s="103"/>
      <c r="Q6" s="104"/>
    </row>
    <row r="7" spans="1:17" x14ac:dyDescent="0.3">
      <c r="A7" s="47" t="s">
        <v>71</v>
      </c>
      <c r="B7" s="2" t="s">
        <v>69</v>
      </c>
      <c r="C7" s="2"/>
      <c r="D7" s="2"/>
      <c r="E7" s="2"/>
      <c r="F7" s="2"/>
      <c r="G7" s="2"/>
      <c r="H7" s="2"/>
      <c r="I7" s="2"/>
      <c r="J7" s="2"/>
      <c r="K7" s="2"/>
      <c r="L7" s="2"/>
      <c r="M7" s="2"/>
      <c r="N7" s="2"/>
      <c r="O7" s="2"/>
      <c r="P7" s="2"/>
      <c r="Q7" s="48"/>
    </row>
    <row r="8" spans="1:17" ht="33" customHeight="1" x14ac:dyDescent="0.3">
      <c r="A8" s="49" t="s">
        <v>72</v>
      </c>
      <c r="B8" s="108" t="s">
        <v>73</v>
      </c>
      <c r="C8" s="108"/>
      <c r="D8" s="108"/>
      <c r="E8" s="108"/>
      <c r="F8" s="108"/>
      <c r="G8" s="108"/>
      <c r="H8" s="108"/>
      <c r="I8" s="108"/>
      <c r="J8" s="108"/>
      <c r="K8" s="108"/>
      <c r="L8" s="108"/>
      <c r="M8" s="108"/>
      <c r="N8" s="108"/>
      <c r="O8" s="108"/>
      <c r="P8" s="108"/>
      <c r="Q8" s="109"/>
    </row>
    <row r="9" spans="1:17" x14ac:dyDescent="0.3">
      <c r="A9" s="85" t="s">
        <v>70</v>
      </c>
      <c r="B9" s="86"/>
      <c r="C9" s="86"/>
      <c r="D9" s="86"/>
      <c r="E9" s="86"/>
      <c r="F9" s="86"/>
      <c r="G9" s="86"/>
      <c r="H9" s="86"/>
      <c r="I9" s="86"/>
      <c r="J9" s="86"/>
      <c r="K9" s="86"/>
      <c r="L9" s="86"/>
      <c r="M9" s="86"/>
      <c r="N9" s="86"/>
      <c r="O9" s="86"/>
      <c r="P9" s="86"/>
      <c r="Q9" s="87"/>
    </row>
    <row r="10" spans="1:17" x14ac:dyDescent="0.3">
      <c r="A10" s="88"/>
      <c r="B10" s="86"/>
      <c r="C10" s="86"/>
      <c r="D10" s="86"/>
      <c r="E10" s="86"/>
      <c r="F10" s="86"/>
      <c r="G10" s="86"/>
      <c r="H10" s="86"/>
      <c r="I10" s="86"/>
      <c r="J10" s="86"/>
      <c r="K10" s="86"/>
      <c r="L10" s="86"/>
      <c r="M10" s="86"/>
      <c r="N10" s="86"/>
      <c r="O10" s="86"/>
      <c r="P10" s="86"/>
      <c r="Q10" s="87"/>
    </row>
    <row r="11" spans="1:17" ht="27.75" customHeight="1" x14ac:dyDescent="0.3">
      <c r="A11" s="88"/>
      <c r="B11" s="86"/>
      <c r="C11" s="86"/>
      <c r="D11" s="86"/>
      <c r="E11" s="86"/>
      <c r="F11" s="86"/>
      <c r="G11" s="86"/>
      <c r="H11" s="86"/>
      <c r="I11" s="86"/>
      <c r="J11" s="86"/>
      <c r="K11" s="86"/>
      <c r="L11" s="86"/>
      <c r="M11" s="86"/>
      <c r="N11" s="86"/>
      <c r="O11" s="86"/>
      <c r="P11" s="86"/>
      <c r="Q11" s="87"/>
    </row>
    <row r="12" spans="1:17" ht="16.2" customHeight="1" x14ac:dyDescent="0.3">
      <c r="A12" s="49">
        <v>3</v>
      </c>
      <c r="B12" s="101" t="s">
        <v>55</v>
      </c>
      <c r="C12" s="101"/>
      <c r="D12" s="101"/>
      <c r="E12" s="101"/>
      <c r="F12" s="101"/>
      <c r="G12" s="101"/>
      <c r="H12" s="101"/>
      <c r="I12" s="101"/>
      <c r="J12" s="101"/>
      <c r="K12" s="101"/>
      <c r="L12" s="101"/>
      <c r="M12" s="101"/>
      <c r="N12" s="101"/>
      <c r="O12" s="101"/>
      <c r="P12" s="101"/>
      <c r="Q12" s="102"/>
    </row>
    <row r="13" spans="1:17" ht="28.5" customHeight="1" x14ac:dyDescent="0.3">
      <c r="A13" s="49">
        <v>4</v>
      </c>
      <c r="B13" s="96" t="s">
        <v>64</v>
      </c>
      <c r="C13" s="97"/>
      <c r="D13" s="97"/>
      <c r="E13" s="97"/>
      <c r="F13" s="97"/>
      <c r="G13" s="97"/>
      <c r="H13" s="97"/>
      <c r="I13" s="97"/>
      <c r="J13" s="97"/>
      <c r="K13" s="97"/>
      <c r="L13" s="97"/>
      <c r="M13" s="97"/>
      <c r="N13" s="97"/>
      <c r="O13" s="97"/>
      <c r="P13" s="97"/>
      <c r="Q13" s="98"/>
    </row>
    <row r="14" spans="1:17" ht="29.25" customHeight="1" x14ac:dyDescent="0.3">
      <c r="A14" s="49">
        <v>5</v>
      </c>
      <c r="B14" s="99" t="s">
        <v>60</v>
      </c>
      <c r="C14" s="99"/>
      <c r="D14" s="99"/>
      <c r="E14" s="99"/>
      <c r="F14" s="99"/>
      <c r="G14" s="99"/>
      <c r="H14" s="99"/>
      <c r="I14" s="99"/>
      <c r="J14" s="99"/>
      <c r="K14" s="99"/>
      <c r="L14" s="99"/>
      <c r="M14" s="99"/>
      <c r="N14" s="99"/>
      <c r="O14" s="99"/>
      <c r="P14" s="99"/>
      <c r="Q14" s="100"/>
    </row>
    <row r="15" spans="1:17" ht="45.75" customHeight="1" x14ac:dyDescent="0.3">
      <c r="A15" s="49">
        <v>6</v>
      </c>
      <c r="B15" s="105" t="s">
        <v>50</v>
      </c>
      <c r="C15" s="105"/>
      <c r="D15" s="105"/>
      <c r="E15" s="105"/>
      <c r="F15" s="105"/>
      <c r="G15" s="105"/>
      <c r="H15" s="105"/>
      <c r="I15" s="105"/>
      <c r="J15" s="105"/>
      <c r="K15" s="105"/>
      <c r="L15" s="105"/>
      <c r="M15" s="105"/>
      <c r="N15" s="105"/>
      <c r="O15" s="105"/>
      <c r="P15" s="105"/>
      <c r="Q15" s="106"/>
    </row>
    <row r="16" spans="1:17" ht="15.75" customHeight="1" thickBot="1" x14ac:dyDescent="0.35">
      <c r="A16" s="50">
        <v>7</v>
      </c>
      <c r="B16" s="83" t="s">
        <v>52</v>
      </c>
      <c r="C16" s="83"/>
      <c r="D16" s="83"/>
      <c r="E16" s="83"/>
      <c r="F16" s="83"/>
      <c r="G16" s="83"/>
      <c r="H16" s="83"/>
      <c r="I16" s="83"/>
      <c r="J16" s="83"/>
      <c r="K16" s="83"/>
      <c r="L16" s="83"/>
      <c r="M16" s="83"/>
      <c r="N16" s="83"/>
      <c r="O16" s="83"/>
      <c r="P16" s="83"/>
      <c r="Q16" s="84"/>
    </row>
    <row r="18" spans="2:2" x14ac:dyDescent="0.3">
      <c r="B18" s="51"/>
    </row>
    <row r="19" spans="2:2" x14ac:dyDescent="0.3">
      <c r="B19" s="52"/>
    </row>
    <row r="20" spans="2:2" x14ac:dyDescent="0.3">
      <c r="B20" s="52"/>
    </row>
  </sheetData>
  <sheetProtection algorithmName="SHA-512" hashValue="Dfnwc9I6m+RHND6joyI7qjHCyqs8yL1hsxs0411rJp+XM+mSLTejZFFx/GVI3qRDU99z012/sN7OvLvKvRUO/Q==" saltValue="qq03EZLWfzzhqMOKm6n4EA==" spinCount="100000" sheet="1" objects="1" scenarios="1"/>
  <mergeCells count="10">
    <mergeCell ref="B16:Q16"/>
    <mergeCell ref="A9:Q11"/>
    <mergeCell ref="A1:Q3"/>
    <mergeCell ref="B13:Q13"/>
    <mergeCell ref="B14:Q14"/>
    <mergeCell ref="B12:Q12"/>
    <mergeCell ref="B6:Q6"/>
    <mergeCell ref="B15:Q15"/>
    <mergeCell ref="A4:Q4"/>
    <mergeCell ref="B8:Q8"/>
  </mergeCells>
  <pageMargins left="0.7" right="0.7" top="0.75" bottom="0.75" header="0.3" footer="0.3"/>
  <pageSetup paperSize="9" scale="7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tint="-0.249977111117893"/>
  </sheetPr>
  <dimension ref="A1:S121"/>
  <sheetViews>
    <sheetView tabSelected="1" topLeftCell="A6" zoomScale="115" zoomScaleNormal="115" workbookViewId="0">
      <selection activeCell="D30" sqref="D30"/>
    </sheetView>
  </sheetViews>
  <sheetFormatPr defaultColWidth="9.33203125" defaultRowHeight="14.4" x14ac:dyDescent="0.3"/>
  <cols>
    <col min="1" max="1" width="99.6640625" customWidth="1"/>
    <col min="2" max="2" width="6.5546875" customWidth="1"/>
    <col min="3" max="3" width="18.33203125" bestFit="1" customWidth="1"/>
    <col min="4" max="4" width="11.6640625" customWidth="1"/>
    <col min="5" max="5" width="24.6640625" style="1" customWidth="1"/>
    <col min="6" max="6" width="6" style="1" customWidth="1"/>
    <col min="7" max="19" width="9.33203125" style="1"/>
  </cols>
  <sheetData>
    <row r="1" spans="1:19" x14ac:dyDescent="0.3">
      <c r="A1" s="80" t="s">
        <v>62</v>
      </c>
      <c r="G1" s="13"/>
      <c r="H1"/>
      <c r="I1"/>
      <c r="J1"/>
      <c r="K1"/>
      <c r="L1"/>
      <c r="M1"/>
      <c r="N1"/>
      <c r="O1"/>
      <c r="P1"/>
      <c r="Q1"/>
      <c r="R1"/>
      <c r="S1"/>
    </row>
    <row r="2" spans="1:19" ht="79.5" customHeight="1" x14ac:dyDescent="0.3">
      <c r="A2" s="79"/>
      <c r="B2" s="20" t="s">
        <v>0</v>
      </c>
      <c r="C2" s="20" t="s">
        <v>1</v>
      </c>
      <c r="D2" s="21" t="s">
        <v>2</v>
      </c>
      <c r="G2" s="13"/>
      <c r="H2"/>
      <c r="I2"/>
      <c r="J2"/>
      <c r="K2"/>
      <c r="L2"/>
      <c r="M2"/>
      <c r="N2"/>
      <c r="O2"/>
      <c r="P2"/>
      <c r="Q2"/>
      <c r="R2"/>
      <c r="S2"/>
    </row>
    <row r="3" spans="1:19" x14ac:dyDescent="0.3">
      <c r="A3" s="22" t="s">
        <v>68</v>
      </c>
      <c r="B3" s="15"/>
      <c r="C3" s="23" t="s">
        <v>3</v>
      </c>
      <c r="D3" s="24">
        <f>+B3*0.065*1.5</f>
        <v>0</v>
      </c>
      <c r="E3" s="120" t="s">
        <v>65</v>
      </c>
      <c r="F3" s="121"/>
      <c r="G3" s="13"/>
      <c r="H3"/>
      <c r="I3"/>
      <c r="J3"/>
      <c r="K3"/>
      <c r="L3"/>
      <c r="M3"/>
      <c r="N3"/>
      <c r="O3"/>
      <c r="P3"/>
      <c r="Q3"/>
      <c r="R3"/>
      <c r="S3"/>
    </row>
    <row r="4" spans="1:19" x14ac:dyDescent="0.3">
      <c r="A4" s="22" t="s">
        <v>4</v>
      </c>
      <c r="B4" s="16"/>
      <c r="C4" s="23" t="s">
        <v>5</v>
      </c>
      <c r="D4" s="24">
        <f>+B4*0.455</f>
        <v>0</v>
      </c>
      <c r="G4" s="13"/>
      <c r="H4"/>
      <c r="I4"/>
      <c r="J4"/>
      <c r="K4"/>
      <c r="L4"/>
      <c r="M4"/>
      <c r="N4"/>
      <c r="O4"/>
      <c r="P4"/>
      <c r="Q4"/>
      <c r="R4"/>
      <c r="S4"/>
    </row>
    <row r="5" spans="1:19" x14ac:dyDescent="0.3">
      <c r="A5" s="22" t="s">
        <v>16</v>
      </c>
      <c r="B5" s="16"/>
      <c r="C5" s="23" t="s">
        <v>11</v>
      </c>
      <c r="D5" s="24">
        <f>B5*1.825</f>
        <v>0</v>
      </c>
      <c r="G5" s="13"/>
      <c r="H5"/>
      <c r="I5"/>
      <c r="J5"/>
      <c r="K5"/>
      <c r="L5"/>
      <c r="M5"/>
      <c r="N5"/>
      <c r="O5"/>
      <c r="P5"/>
      <c r="Q5"/>
      <c r="R5"/>
      <c r="S5"/>
    </row>
    <row r="6" spans="1:19" x14ac:dyDescent="0.3">
      <c r="A6" s="22" t="s">
        <v>17</v>
      </c>
      <c r="B6" s="16"/>
      <c r="C6" s="23" t="s">
        <v>11</v>
      </c>
      <c r="D6" s="24">
        <f>+B6*-1.825</f>
        <v>0</v>
      </c>
      <c r="G6" s="13"/>
      <c r="H6"/>
      <c r="I6"/>
      <c r="J6"/>
      <c r="K6"/>
      <c r="L6"/>
      <c r="M6"/>
      <c r="N6"/>
      <c r="O6"/>
      <c r="P6"/>
      <c r="Q6"/>
      <c r="R6"/>
      <c r="S6"/>
    </row>
    <row r="7" spans="1:19" x14ac:dyDescent="0.3">
      <c r="A7" s="22" t="s">
        <v>6</v>
      </c>
      <c r="B7" s="17"/>
      <c r="C7" s="23" t="s">
        <v>5</v>
      </c>
      <c r="D7" s="24">
        <f>+B7*-0.455</f>
        <v>0</v>
      </c>
      <c r="G7" s="13"/>
      <c r="H7"/>
      <c r="I7"/>
      <c r="J7"/>
      <c r="K7"/>
      <c r="L7"/>
      <c r="M7"/>
      <c r="N7"/>
      <c r="O7"/>
      <c r="P7"/>
      <c r="Q7"/>
      <c r="R7"/>
      <c r="S7"/>
    </row>
    <row r="8" spans="1:19" x14ac:dyDescent="0.3">
      <c r="A8" s="22" t="s">
        <v>7</v>
      </c>
      <c r="B8" s="17"/>
      <c r="C8" s="23" t="s">
        <v>8</v>
      </c>
      <c r="D8" s="24">
        <f>+B8*-0.057</f>
        <v>0</v>
      </c>
      <c r="G8" s="13"/>
      <c r="H8"/>
      <c r="I8"/>
      <c r="J8"/>
      <c r="K8"/>
      <c r="L8"/>
      <c r="M8"/>
      <c r="N8"/>
      <c r="O8"/>
      <c r="P8"/>
      <c r="Q8"/>
      <c r="R8"/>
      <c r="S8"/>
    </row>
    <row r="9" spans="1:19" ht="15.6" x14ac:dyDescent="0.3">
      <c r="A9" s="22" t="s">
        <v>15</v>
      </c>
      <c r="B9" s="17"/>
      <c r="C9" s="23" t="s">
        <v>9</v>
      </c>
      <c r="D9" s="24">
        <f>+B9*-1</f>
        <v>0</v>
      </c>
      <c r="G9" s="13"/>
      <c r="H9"/>
      <c r="I9"/>
      <c r="J9"/>
      <c r="K9"/>
      <c r="L9"/>
      <c r="M9"/>
      <c r="N9"/>
      <c r="O9"/>
      <c r="P9"/>
      <c r="Q9"/>
      <c r="R9"/>
      <c r="S9"/>
    </row>
    <row r="10" spans="1:19" x14ac:dyDescent="0.3">
      <c r="A10" s="22" t="s">
        <v>13</v>
      </c>
      <c r="B10" s="17"/>
      <c r="C10" s="23" t="s">
        <v>10</v>
      </c>
      <c r="D10" s="24">
        <f>+B10*0.85</f>
        <v>0</v>
      </c>
      <c r="G10" s="13"/>
      <c r="H10"/>
      <c r="I10"/>
      <c r="J10"/>
      <c r="K10"/>
      <c r="L10"/>
      <c r="M10"/>
      <c r="N10"/>
      <c r="O10"/>
      <c r="P10"/>
      <c r="Q10"/>
      <c r="R10"/>
      <c r="S10"/>
    </row>
    <row r="11" spans="1:19" x14ac:dyDescent="0.3">
      <c r="A11" s="22" t="s">
        <v>14</v>
      </c>
      <c r="B11" s="17"/>
      <c r="C11" s="23" t="s">
        <v>10</v>
      </c>
      <c r="D11" s="24">
        <f>+B11*0.07</f>
        <v>0</v>
      </c>
      <c r="G11" s="13"/>
      <c r="H11"/>
      <c r="I11"/>
      <c r="J11"/>
      <c r="K11"/>
      <c r="L11"/>
      <c r="M11"/>
      <c r="N11"/>
      <c r="O11"/>
      <c r="P11"/>
      <c r="Q11"/>
      <c r="R11"/>
      <c r="S11"/>
    </row>
    <row r="12" spans="1:19" x14ac:dyDescent="0.3">
      <c r="A12" s="22" t="s">
        <v>19</v>
      </c>
      <c r="B12" s="17"/>
      <c r="C12" s="23" t="s">
        <v>10</v>
      </c>
      <c r="D12" s="24">
        <f>+B12*-5.82</f>
        <v>0</v>
      </c>
      <c r="E12" s="126" t="s">
        <v>18</v>
      </c>
      <c r="F12" s="127"/>
      <c r="G12" s="13"/>
      <c r="H12"/>
      <c r="I12"/>
      <c r="J12"/>
      <c r="K12"/>
      <c r="L12"/>
      <c r="M12"/>
      <c r="N12"/>
      <c r="O12"/>
      <c r="P12"/>
      <c r="Q12"/>
      <c r="R12"/>
      <c r="S12"/>
    </row>
    <row r="13" spans="1:19" x14ac:dyDescent="0.3">
      <c r="A13" s="25" t="s">
        <v>25</v>
      </c>
      <c r="B13" s="26"/>
      <c r="C13" s="27"/>
      <c r="D13" s="28"/>
      <c r="E13" s="29"/>
      <c r="F13" s="30"/>
      <c r="G13" s="13"/>
      <c r="H13"/>
      <c r="I13"/>
      <c r="J13"/>
      <c r="K13"/>
      <c r="L13"/>
      <c r="M13"/>
      <c r="N13"/>
      <c r="O13"/>
      <c r="P13"/>
      <c r="Q13"/>
      <c r="R13"/>
      <c r="S13"/>
    </row>
    <row r="14" spans="1:19" x14ac:dyDescent="0.3">
      <c r="A14" s="25" t="s">
        <v>40</v>
      </c>
      <c r="B14" s="18">
        <v>0</v>
      </c>
      <c r="C14" s="27" t="s">
        <v>10</v>
      </c>
      <c r="D14" s="28">
        <f>B14*-0.4</f>
        <v>0</v>
      </c>
      <c r="E14" s="128" t="s">
        <v>34</v>
      </c>
      <c r="F14" s="129"/>
      <c r="G14" s="13"/>
      <c r="H14"/>
      <c r="I14"/>
      <c r="J14"/>
      <c r="K14"/>
      <c r="L14"/>
      <c r="M14"/>
      <c r="N14"/>
      <c r="O14"/>
      <c r="P14"/>
      <c r="Q14"/>
      <c r="R14"/>
      <c r="S14"/>
    </row>
    <row r="15" spans="1:19" x14ac:dyDescent="0.3">
      <c r="A15" s="25" t="s">
        <v>32</v>
      </c>
      <c r="B15" s="18">
        <v>0</v>
      </c>
      <c r="C15" s="27" t="s">
        <v>10</v>
      </c>
      <c r="D15" s="28">
        <f>B15*-3.66</f>
        <v>0</v>
      </c>
      <c r="E15" s="130"/>
      <c r="F15" s="131"/>
      <c r="G15" s="13"/>
      <c r="H15"/>
      <c r="I15"/>
      <c r="J15"/>
      <c r="K15"/>
      <c r="L15"/>
      <c r="M15"/>
      <c r="N15"/>
      <c r="O15"/>
      <c r="P15"/>
      <c r="Q15"/>
      <c r="R15"/>
      <c r="S15"/>
    </row>
    <row r="16" spans="1:19" x14ac:dyDescent="0.3">
      <c r="A16" s="25" t="s">
        <v>33</v>
      </c>
      <c r="B16" s="18">
        <v>0</v>
      </c>
      <c r="C16" s="27" t="s">
        <v>10</v>
      </c>
      <c r="D16" s="28">
        <f>B16*-0.53</f>
        <v>0</v>
      </c>
      <c r="E16" s="130"/>
      <c r="F16" s="131"/>
      <c r="G16" s="13"/>
      <c r="H16"/>
      <c r="I16"/>
      <c r="J16"/>
      <c r="K16"/>
      <c r="L16"/>
      <c r="M16"/>
      <c r="N16"/>
      <c r="O16"/>
      <c r="P16"/>
      <c r="Q16"/>
      <c r="R16"/>
      <c r="S16"/>
    </row>
    <row r="17" spans="1:19" x14ac:dyDescent="0.3">
      <c r="A17" s="25" t="s">
        <v>26</v>
      </c>
      <c r="B17" s="18">
        <v>0</v>
      </c>
      <c r="C17" s="27" t="s">
        <v>10</v>
      </c>
      <c r="D17" s="28">
        <f>B17*-1.84</f>
        <v>0</v>
      </c>
      <c r="E17" s="130"/>
      <c r="F17" s="131"/>
      <c r="G17" s="13"/>
      <c r="H17"/>
      <c r="I17"/>
      <c r="J17"/>
      <c r="K17"/>
      <c r="L17"/>
      <c r="M17"/>
      <c r="N17"/>
      <c r="O17"/>
      <c r="P17"/>
      <c r="Q17"/>
      <c r="R17"/>
      <c r="S17"/>
    </row>
    <row r="18" spans="1:19" x14ac:dyDescent="0.3">
      <c r="A18" s="25" t="s">
        <v>27</v>
      </c>
      <c r="B18" s="18">
        <v>0</v>
      </c>
      <c r="C18" s="27" t="s">
        <v>10</v>
      </c>
      <c r="D18" s="28">
        <f>B18*-3.5</f>
        <v>0</v>
      </c>
      <c r="E18" s="130"/>
      <c r="F18" s="131"/>
      <c r="G18" s="13"/>
      <c r="H18"/>
      <c r="I18"/>
      <c r="J18"/>
      <c r="K18"/>
      <c r="L18"/>
      <c r="M18"/>
      <c r="N18"/>
      <c r="O18"/>
      <c r="P18"/>
      <c r="Q18"/>
      <c r="R18"/>
      <c r="S18"/>
    </row>
    <row r="19" spans="1:19" x14ac:dyDescent="0.3">
      <c r="A19" s="25" t="s">
        <v>28</v>
      </c>
      <c r="B19" s="18">
        <v>0</v>
      </c>
      <c r="C19" s="27" t="s">
        <v>10</v>
      </c>
      <c r="D19" s="28">
        <f>B19*-0.28</f>
        <v>0</v>
      </c>
      <c r="E19" s="130"/>
      <c r="F19" s="131"/>
      <c r="G19" s="13"/>
      <c r="H19"/>
      <c r="I19"/>
      <c r="J19"/>
      <c r="K19"/>
      <c r="L19"/>
      <c r="M19"/>
      <c r="N19"/>
      <c r="O19"/>
      <c r="P19"/>
      <c r="Q19"/>
      <c r="R19"/>
      <c r="S19"/>
    </row>
    <row r="20" spans="1:19" x14ac:dyDescent="0.3">
      <c r="A20" s="25" t="s">
        <v>29</v>
      </c>
      <c r="B20" s="17">
        <v>0</v>
      </c>
      <c r="C20" s="27" t="s">
        <v>10</v>
      </c>
      <c r="D20" s="28">
        <f>B20*-0.28</f>
        <v>0</v>
      </c>
      <c r="E20" s="130"/>
      <c r="F20" s="131"/>
      <c r="G20" s="13"/>
      <c r="H20"/>
      <c r="I20"/>
      <c r="J20"/>
      <c r="K20"/>
      <c r="L20"/>
      <c r="M20"/>
      <c r="N20"/>
      <c r="O20"/>
      <c r="P20"/>
      <c r="Q20"/>
      <c r="R20"/>
      <c r="S20"/>
    </row>
    <row r="21" spans="1:19" ht="15" customHeight="1" x14ac:dyDescent="0.3">
      <c r="A21" s="25" t="s">
        <v>30</v>
      </c>
      <c r="B21" s="19">
        <v>0</v>
      </c>
      <c r="C21" s="27" t="s">
        <v>10</v>
      </c>
      <c r="D21" s="28">
        <f>B21*-0.38</f>
        <v>0</v>
      </c>
      <c r="E21" s="130"/>
      <c r="F21" s="131"/>
      <c r="G21" s="13"/>
      <c r="H21"/>
      <c r="I21"/>
      <c r="J21"/>
      <c r="K21"/>
      <c r="L21"/>
      <c r="M21"/>
      <c r="N21"/>
      <c r="O21"/>
      <c r="P21"/>
      <c r="Q21"/>
      <c r="R21"/>
      <c r="S21"/>
    </row>
    <row r="22" spans="1:19" x14ac:dyDescent="0.3">
      <c r="A22" s="25" t="s">
        <v>31</v>
      </c>
      <c r="B22" s="31">
        <f>100-SUM(B14:B21)</f>
        <v>100</v>
      </c>
      <c r="C22" s="27" t="s">
        <v>10</v>
      </c>
      <c r="D22" s="28">
        <f>B22*-0.4</f>
        <v>-40</v>
      </c>
      <c r="E22" s="132"/>
      <c r="F22" s="133"/>
      <c r="G22" s="14"/>
      <c r="H22"/>
      <c r="I22"/>
      <c r="J22"/>
      <c r="K22"/>
      <c r="L22"/>
      <c r="M22"/>
      <c r="N22"/>
      <c r="O22"/>
      <c r="P22"/>
      <c r="Q22"/>
      <c r="R22"/>
      <c r="S22"/>
    </row>
    <row r="23" spans="1:19" x14ac:dyDescent="0.3">
      <c r="A23" s="134" t="s">
        <v>35</v>
      </c>
      <c r="B23" s="135"/>
      <c r="C23" s="136"/>
      <c r="D23" s="24">
        <f>SUM(D14:D22)</f>
        <v>-40</v>
      </c>
      <c r="G23" s="13"/>
      <c r="H23"/>
      <c r="I23"/>
      <c r="J23"/>
      <c r="K23"/>
      <c r="L23"/>
      <c r="M23"/>
      <c r="N23"/>
      <c r="O23"/>
      <c r="P23"/>
      <c r="Q23"/>
      <c r="R23"/>
      <c r="S23"/>
    </row>
    <row r="24" spans="1:19" ht="15" thickBot="1" x14ac:dyDescent="0.35">
      <c r="A24" s="32" t="s">
        <v>39</v>
      </c>
      <c r="B24" s="33"/>
      <c r="C24" s="34"/>
      <c r="D24" s="35">
        <f>IF(SUM(B10:B12)&lt;5,(D23),IF(SUM(B10:B12)&gt;15,(D23-(50/400)*D23),(D23-((SUM(B10:B12)-5)*5 /400)*D23)))</f>
        <v>-40</v>
      </c>
      <c r="G24" s="13"/>
      <c r="H24"/>
      <c r="I24"/>
      <c r="J24"/>
      <c r="K24"/>
      <c r="L24"/>
      <c r="M24"/>
      <c r="N24"/>
      <c r="O24"/>
      <c r="P24"/>
      <c r="Q24"/>
      <c r="R24"/>
      <c r="S24"/>
    </row>
    <row r="25" spans="1:19" ht="15" thickBot="1" x14ac:dyDescent="0.35">
      <c r="A25" s="36"/>
      <c r="B25" s="37"/>
      <c r="C25" s="38" t="s">
        <v>12</v>
      </c>
      <c r="D25" s="39">
        <f>+SUM(D3:D12)+D24</f>
        <v>-40</v>
      </c>
      <c r="G25" s="13"/>
      <c r="H25"/>
      <c r="I25"/>
      <c r="J25"/>
      <c r="K25"/>
      <c r="L25"/>
      <c r="M25"/>
      <c r="N25"/>
      <c r="O25"/>
      <c r="P25"/>
      <c r="Q25"/>
      <c r="R25"/>
      <c r="S25"/>
    </row>
    <row r="26" spans="1:19" ht="13.5" customHeight="1" x14ac:dyDescent="0.3">
      <c r="A26" s="139" t="s">
        <v>36</v>
      </c>
      <c r="B26" s="140"/>
      <c r="C26" s="40"/>
      <c r="D26" s="41">
        <f>+D25*0.055</f>
        <v>-2.2000000000000002</v>
      </c>
      <c r="G26" s="13"/>
      <c r="H26"/>
      <c r="I26"/>
      <c r="J26"/>
      <c r="K26"/>
      <c r="L26"/>
      <c r="M26"/>
      <c r="N26"/>
      <c r="O26"/>
      <c r="P26"/>
      <c r="Q26"/>
      <c r="R26"/>
      <c r="S26"/>
    </row>
    <row r="27" spans="1:19" ht="13.5" customHeight="1" x14ac:dyDescent="0.3">
      <c r="A27" s="56" t="s">
        <v>66</v>
      </c>
      <c r="B27" s="40"/>
      <c r="C27" s="40"/>
      <c r="D27" s="81"/>
      <c r="G27" s="13"/>
      <c r="H27"/>
      <c r="I27"/>
      <c r="J27"/>
      <c r="K27"/>
      <c r="L27"/>
      <c r="M27"/>
      <c r="N27"/>
      <c r="O27"/>
      <c r="P27"/>
      <c r="Q27"/>
      <c r="R27"/>
      <c r="S27"/>
    </row>
    <row r="28" spans="1:19" ht="13.5" customHeight="1" x14ac:dyDescent="0.3">
      <c r="A28" s="56" t="s">
        <v>67</v>
      </c>
      <c r="B28" s="40"/>
      <c r="C28" s="40"/>
      <c r="D28" s="81"/>
      <c r="E28" s="1" t="s">
        <v>65</v>
      </c>
      <c r="G28" s="13"/>
      <c r="H28"/>
      <c r="I28"/>
      <c r="J28"/>
      <c r="K28"/>
      <c r="L28"/>
      <c r="M28"/>
      <c r="N28"/>
      <c r="O28"/>
      <c r="P28"/>
      <c r="Q28"/>
      <c r="R28"/>
      <c r="S28"/>
    </row>
    <row r="29" spans="1:19" ht="13.5" customHeight="1" x14ac:dyDescent="0.3">
      <c r="A29" s="56" t="s">
        <v>74</v>
      </c>
      <c r="B29" s="40"/>
      <c r="C29" s="40"/>
      <c r="D29" s="82">
        <f>D27+D28*B3</f>
        <v>0</v>
      </c>
      <c r="G29" s="13"/>
      <c r="H29"/>
      <c r="I29"/>
      <c r="J29"/>
      <c r="K29"/>
      <c r="L29"/>
      <c r="M29"/>
      <c r="N29"/>
      <c r="O29"/>
      <c r="P29"/>
      <c r="Q29"/>
      <c r="R29"/>
      <c r="S29"/>
    </row>
    <row r="30" spans="1:19" x14ac:dyDescent="0.3">
      <c r="A30" s="137" t="s">
        <v>51</v>
      </c>
      <c r="B30" s="138"/>
      <c r="C30" s="76"/>
      <c r="D30" s="81"/>
      <c r="G30" s="13"/>
      <c r="H30"/>
      <c r="I30"/>
      <c r="J30"/>
      <c r="K30"/>
      <c r="L30"/>
      <c r="M30"/>
      <c r="N30"/>
      <c r="O30"/>
      <c r="P30"/>
      <c r="Q30"/>
      <c r="R30"/>
      <c r="S30"/>
    </row>
    <row r="31" spans="1:19" x14ac:dyDescent="0.3">
      <c r="A31" s="122" t="s">
        <v>37</v>
      </c>
      <c r="B31" s="123"/>
      <c r="C31" s="77"/>
      <c r="D31" s="54">
        <f>D26+D29+D30</f>
        <v>-2.2000000000000002</v>
      </c>
      <c r="G31" s="13"/>
      <c r="H31"/>
      <c r="I31"/>
      <c r="J31"/>
      <c r="K31"/>
      <c r="L31"/>
      <c r="M31"/>
      <c r="N31"/>
      <c r="O31"/>
      <c r="P31"/>
      <c r="Q31"/>
      <c r="R31"/>
      <c r="S31"/>
    </row>
    <row r="32" spans="1:19" x14ac:dyDescent="0.3">
      <c r="A32" s="75"/>
      <c r="B32" s="2"/>
      <c r="C32" s="2"/>
      <c r="D32" s="78"/>
      <c r="G32" s="13"/>
      <c r="H32"/>
      <c r="I32"/>
      <c r="J32"/>
      <c r="K32"/>
      <c r="L32"/>
      <c r="M32"/>
      <c r="N32"/>
      <c r="O32"/>
      <c r="P32"/>
      <c r="Q32"/>
      <c r="R32"/>
      <c r="S32"/>
    </row>
    <row r="33" spans="1:19" x14ac:dyDescent="0.3">
      <c r="A33" s="11"/>
      <c r="B33" s="3"/>
      <c r="C33" s="3"/>
      <c r="D33" s="12"/>
      <c r="E33" s="3"/>
      <c r="F33" s="3"/>
      <c r="G33" s="13"/>
      <c r="H33"/>
      <c r="I33"/>
      <c r="J33"/>
      <c r="K33"/>
      <c r="L33"/>
      <c r="M33"/>
      <c r="N33"/>
      <c r="O33"/>
      <c r="P33"/>
      <c r="Q33"/>
      <c r="R33"/>
      <c r="S33"/>
    </row>
    <row r="34" spans="1:19" ht="18" customHeight="1" x14ac:dyDescent="0.3">
      <c r="A34" s="124" t="s">
        <v>63</v>
      </c>
      <c r="B34" s="125"/>
      <c r="C34" s="125"/>
      <c r="D34" s="125"/>
      <c r="E34" s="72"/>
      <c r="F34" s="73"/>
      <c r="G34" s="13"/>
      <c r="H34"/>
      <c r="I34"/>
      <c r="J34"/>
      <c r="K34"/>
      <c r="L34"/>
      <c r="M34"/>
      <c r="N34"/>
      <c r="O34"/>
      <c r="P34"/>
      <c r="Q34"/>
      <c r="R34"/>
      <c r="S34"/>
    </row>
    <row r="35" spans="1:19" x14ac:dyDescent="0.3">
      <c r="A35" s="119" t="s">
        <v>20</v>
      </c>
      <c r="B35" s="119"/>
      <c r="C35" s="119"/>
      <c r="D35" s="119"/>
      <c r="E35" s="119"/>
      <c r="F35" s="119"/>
      <c r="G35" s="13"/>
      <c r="H35"/>
      <c r="I35"/>
      <c r="J35"/>
      <c r="K35"/>
      <c r="L35"/>
      <c r="M35"/>
      <c r="N35"/>
      <c r="O35"/>
      <c r="P35"/>
      <c r="Q35"/>
      <c r="R35"/>
      <c r="S35"/>
    </row>
    <row r="36" spans="1:19" x14ac:dyDescent="0.3">
      <c r="A36" s="110" t="s">
        <v>22</v>
      </c>
      <c r="B36" s="111"/>
      <c r="C36" s="111"/>
      <c r="D36" s="111"/>
      <c r="E36" s="111"/>
      <c r="F36" s="112"/>
      <c r="G36" s="13"/>
      <c r="H36"/>
      <c r="I36"/>
      <c r="J36"/>
      <c r="K36"/>
      <c r="L36"/>
      <c r="M36"/>
      <c r="N36"/>
      <c r="O36"/>
      <c r="P36"/>
      <c r="Q36"/>
      <c r="R36"/>
      <c r="S36"/>
    </row>
    <row r="37" spans="1:19" x14ac:dyDescent="0.3">
      <c r="A37" s="110" t="s">
        <v>21</v>
      </c>
      <c r="B37" s="111"/>
      <c r="C37" s="111"/>
      <c r="D37" s="111"/>
      <c r="E37" s="111"/>
      <c r="F37" s="112"/>
      <c r="G37" s="13"/>
      <c r="H37"/>
      <c r="I37"/>
      <c r="J37"/>
      <c r="K37"/>
      <c r="L37"/>
      <c r="M37"/>
      <c r="N37"/>
      <c r="O37"/>
      <c r="P37"/>
      <c r="Q37"/>
      <c r="R37"/>
      <c r="S37"/>
    </row>
    <row r="38" spans="1:19" x14ac:dyDescent="0.3">
      <c r="A38" s="110" t="s">
        <v>24</v>
      </c>
      <c r="B38" s="111"/>
      <c r="C38" s="111"/>
      <c r="D38" s="111"/>
      <c r="E38" s="111"/>
      <c r="F38" s="112"/>
      <c r="G38" s="13"/>
      <c r="H38"/>
      <c r="I38"/>
      <c r="J38"/>
      <c r="K38"/>
      <c r="L38"/>
      <c r="M38"/>
      <c r="N38"/>
      <c r="O38"/>
      <c r="P38"/>
      <c r="Q38"/>
      <c r="R38"/>
      <c r="S38"/>
    </row>
    <row r="39" spans="1:19" x14ac:dyDescent="0.3">
      <c r="A39" s="113" t="s">
        <v>23</v>
      </c>
      <c r="B39" s="114"/>
      <c r="C39" s="114"/>
      <c r="D39" s="114"/>
      <c r="E39" s="114"/>
      <c r="F39" s="115"/>
      <c r="G39" s="13"/>
      <c r="H39"/>
      <c r="I39"/>
      <c r="J39"/>
      <c r="K39"/>
      <c r="L39"/>
      <c r="M39"/>
      <c r="N39"/>
      <c r="O39"/>
      <c r="P39"/>
      <c r="Q39"/>
      <c r="R39"/>
      <c r="S39"/>
    </row>
    <row r="40" spans="1:19" x14ac:dyDescent="0.3">
      <c r="A40" s="116"/>
      <c r="B40" s="117"/>
      <c r="C40" s="117"/>
      <c r="D40" s="117"/>
      <c r="E40" s="117"/>
      <c r="F40" s="118"/>
      <c r="G40" s="13"/>
      <c r="H40"/>
      <c r="I40"/>
      <c r="J40"/>
      <c r="K40"/>
      <c r="L40"/>
      <c r="M40"/>
      <c r="N40"/>
      <c r="O40"/>
      <c r="P40"/>
      <c r="Q40"/>
      <c r="R40"/>
      <c r="S40"/>
    </row>
    <row r="41" spans="1:19" x14ac:dyDescent="0.3">
      <c r="A41" s="74" t="s">
        <v>56</v>
      </c>
      <c r="B41" s="13"/>
      <c r="C41" s="13"/>
      <c r="D41" s="13"/>
      <c r="E41" s="13"/>
      <c r="F41" s="13"/>
      <c r="G41" s="13"/>
      <c r="H41"/>
      <c r="I41"/>
      <c r="J41"/>
      <c r="K41"/>
      <c r="L41"/>
      <c r="M41"/>
      <c r="N41"/>
      <c r="O41"/>
      <c r="P41"/>
      <c r="Q41"/>
      <c r="R41"/>
      <c r="S41"/>
    </row>
    <row r="42" spans="1:19" x14ac:dyDescent="0.3">
      <c r="E42"/>
      <c r="F42"/>
      <c r="G42"/>
      <c r="H42"/>
      <c r="I42"/>
      <c r="J42"/>
      <c r="K42"/>
      <c r="L42"/>
      <c r="M42"/>
      <c r="N42"/>
      <c r="O42"/>
      <c r="P42"/>
      <c r="Q42"/>
      <c r="R42"/>
      <c r="S42"/>
    </row>
    <row r="43" spans="1:19" x14ac:dyDescent="0.3">
      <c r="E43"/>
      <c r="F43"/>
      <c r="G43"/>
      <c r="H43"/>
      <c r="I43"/>
      <c r="J43"/>
      <c r="K43"/>
      <c r="L43"/>
      <c r="M43"/>
      <c r="N43"/>
      <c r="O43"/>
      <c r="P43"/>
      <c r="Q43"/>
      <c r="R43"/>
      <c r="S43"/>
    </row>
    <row r="44" spans="1:19" x14ac:dyDescent="0.3">
      <c r="E44"/>
      <c r="F44"/>
      <c r="G44"/>
      <c r="H44"/>
      <c r="I44"/>
      <c r="J44"/>
      <c r="K44"/>
      <c r="L44"/>
      <c r="M44"/>
      <c r="N44"/>
      <c r="O44"/>
      <c r="P44"/>
      <c r="Q44"/>
      <c r="R44"/>
      <c r="S44"/>
    </row>
    <row r="45" spans="1:19" x14ac:dyDescent="0.3">
      <c r="E45"/>
      <c r="F45"/>
      <c r="G45"/>
      <c r="H45"/>
      <c r="I45"/>
      <c r="J45"/>
      <c r="K45"/>
      <c r="L45"/>
      <c r="M45"/>
      <c r="N45"/>
      <c r="O45"/>
      <c r="P45"/>
      <c r="Q45"/>
      <c r="R45"/>
      <c r="S45"/>
    </row>
    <row r="46" spans="1:19" x14ac:dyDescent="0.3">
      <c r="E46"/>
      <c r="F46"/>
      <c r="G46"/>
      <c r="H46"/>
      <c r="I46"/>
      <c r="J46"/>
      <c r="K46"/>
      <c r="L46"/>
      <c r="M46"/>
      <c r="N46"/>
      <c r="O46"/>
      <c r="P46"/>
      <c r="Q46"/>
      <c r="R46"/>
      <c r="S46"/>
    </row>
    <row r="47" spans="1:19" x14ac:dyDescent="0.3">
      <c r="E47"/>
      <c r="F47"/>
      <c r="G47"/>
      <c r="H47"/>
      <c r="I47"/>
      <c r="J47"/>
      <c r="K47"/>
      <c r="L47"/>
      <c r="M47"/>
      <c r="N47"/>
      <c r="O47"/>
      <c r="P47"/>
      <c r="Q47"/>
      <c r="R47"/>
      <c r="S47"/>
    </row>
    <row r="48" spans="1:19" x14ac:dyDescent="0.3">
      <c r="E48"/>
      <c r="F48"/>
      <c r="G48"/>
      <c r="H48"/>
      <c r="I48"/>
      <c r="J48"/>
      <c r="K48"/>
      <c r="L48"/>
      <c r="M48"/>
      <c r="N48"/>
      <c r="O48"/>
      <c r="P48"/>
      <c r="Q48"/>
      <c r="R48"/>
      <c r="S48"/>
    </row>
    <row r="49" spans="1:19" x14ac:dyDescent="0.3">
      <c r="E49"/>
      <c r="F49"/>
      <c r="G49"/>
      <c r="H49"/>
      <c r="I49"/>
      <c r="J49"/>
      <c r="K49"/>
      <c r="L49"/>
      <c r="M49"/>
      <c r="N49"/>
      <c r="O49"/>
      <c r="P49"/>
      <c r="Q49"/>
      <c r="R49"/>
      <c r="S49"/>
    </row>
    <row r="50" spans="1:19" x14ac:dyDescent="0.3">
      <c r="E50"/>
      <c r="F50"/>
      <c r="G50"/>
      <c r="H50"/>
      <c r="I50"/>
      <c r="J50"/>
      <c r="K50"/>
      <c r="L50"/>
      <c r="M50"/>
      <c r="N50"/>
      <c r="O50"/>
      <c r="P50"/>
      <c r="Q50"/>
      <c r="R50"/>
      <c r="S50"/>
    </row>
    <row r="51" spans="1:19" x14ac:dyDescent="0.3">
      <c r="A51" s="4"/>
      <c r="E51"/>
      <c r="F51"/>
      <c r="G51"/>
      <c r="H51"/>
      <c r="I51"/>
      <c r="J51"/>
      <c r="K51"/>
      <c r="L51"/>
      <c r="M51"/>
      <c r="N51"/>
      <c r="O51"/>
      <c r="P51"/>
      <c r="Q51"/>
      <c r="R51"/>
      <c r="S51"/>
    </row>
    <row r="52" spans="1:19" x14ac:dyDescent="0.3">
      <c r="E52"/>
      <c r="F52"/>
      <c r="G52"/>
      <c r="H52"/>
      <c r="I52"/>
      <c r="J52"/>
      <c r="K52"/>
      <c r="L52"/>
      <c r="M52"/>
      <c r="N52"/>
      <c r="O52"/>
      <c r="P52"/>
      <c r="Q52"/>
      <c r="R52"/>
      <c r="S52"/>
    </row>
    <row r="53" spans="1:19" x14ac:dyDescent="0.3">
      <c r="E53"/>
      <c r="F53"/>
      <c r="G53"/>
      <c r="H53"/>
      <c r="I53"/>
      <c r="J53"/>
      <c r="K53"/>
      <c r="L53"/>
      <c r="M53"/>
      <c r="N53"/>
      <c r="O53"/>
      <c r="P53"/>
      <c r="Q53"/>
      <c r="R53"/>
      <c r="S53"/>
    </row>
    <row r="54" spans="1:19" x14ac:dyDescent="0.3">
      <c r="E54"/>
      <c r="F54"/>
      <c r="G54"/>
      <c r="H54"/>
      <c r="I54"/>
      <c r="J54"/>
      <c r="K54"/>
      <c r="L54"/>
      <c r="M54"/>
      <c r="N54"/>
      <c r="O54"/>
      <c r="P54"/>
      <c r="Q54"/>
      <c r="R54"/>
      <c r="S54"/>
    </row>
    <row r="55" spans="1:19" x14ac:dyDescent="0.3">
      <c r="E55"/>
      <c r="F55"/>
      <c r="G55"/>
      <c r="H55"/>
      <c r="I55"/>
      <c r="J55"/>
      <c r="K55"/>
      <c r="L55"/>
      <c r="M55"/>
      <c r="N55"/>
      <c r="O55"/>
      <c r="P55"/>
      <c r="Q55"/>
      <c r="R55"/>
      <c r="S55"/>
    </row>
    <row r="56" spans="1:19" x14ac:dyDescent="0.3">
      <c r="E56"/>
      <c r="F56"/>
      <c r="G56"/>
      <c r="H56"/>
      <c r="I56"/>
      <c r="J56"/>
      <c r="K56"/>
      <c r="L56"/>
      <c r="M56"/>
      <c r="N56"/>
      <c r="O56"/>
      <c r="P56"/>
      <c r="Q56"/>
      <c r="R56"/>
      <c r="S56"/>
    </row>
    <row r="57" spans="1:19" x14ac:dyDescent="0.3">
      <c r="E57"/>
      <c r="F57"/>
      <c r="G57"/>
      <c r="H57"/>
      <c r="I57"/>
      <c r="J57"/>
      <c r="K57"/>
      <c r="L57"/>
      <c r="M57"/>
      <c r="N57"/>
      <c r="O57"/>
      <c r="P57"/>
      <c r="Q57"/>
      <c r="R57"/>
      <c r="S57"/>
    </row>
    <row r="58" spans="1:19" x14ac:dyDescent="0.3">
      <c r="E58"/>
      <c r="F58"/>
      <c r="G58"/>
      <c r="H58"/>
      <c r="I58"/>
      <c r="J58"/>
      <c r="K58"/>
      <c r="L58"/>
      <c r="M58"/>
      <c r="N58"/>
      <c r="O58"/>
      <c r="P58"/>
      <c r="Q58"/>
      <c r="R58"/>
      <c r="S58"/>
    </row>
    <row r="59" spans="1:19" x14ac:dyDescent="0.3">
      <c r="E59"/>
      <c r="F59"/>
      <c r="G59"/>
      <c r="H59"/>
      <c r="I59"/>
      <c r="J59"/>
      <c r="K59"/>
      <c r="L59"/>
      <c r="M59"/>
      <c r="N59"/>
      <c r="O59"/>
      <c r="P59"/>
      <c r="Q59"/>
      <c r="R59"/>
      <c r="S59"/>
    </row>
    <row r="60" spans="1:19" x14ac:dyDescent="0.3">
      <c r="E60"/>
      <c r="F60"/>
      <c r="G60"/>
      <c r="H60"/>
      <c r="I60"/>
      <c r="J60"/>
      <c r="K60"/>
      <c r="L60"/>
      <c r="M60"/>
      <c r="N60"/>
      <c r="O60"/>
      <c r="P60"/>
      <c r="Q60"/>
      <c r="R60"/>
      <c r="S60"/>
    </row>
    <row r="61" spans="1:19" x14ac:dyDescent="0.3">
      <c r="E61"/>
      <c r="F61"/>
      <c r="G61"/>
      <c r="H61"/>
      <c r="I61"/>
      <c r="J61"/>
      <c r="K61"/>
      <c r="L61"/>
      <c r="M61"/>
      <c r="N61"/>
      <c r="O61"/>
      <c r="P61"/>
      <c r="Q61"/>
      <c r="R61"/>
      <c r="S61"/>
    </row>
    <row r="62" spans="1:19" x14ac:dyDescent="0.3">
      <c r="E62"/>
      <c r="F62"/>
      <c r="G62"/>
      <c r="H62"/>
      <c r="I62"/>
      <c r="J62"/>
      <c r="K62"/>
      <c r="L62"/>
      <c r="M62"/>
      <c r="N62"/>
      <c r="O62"/>
      <c r="P62"/>
      <c r="Q62"/>
      <c r="R62"/>
      <c r="S62"/>
    </row>
    <row r="63" spans="1:19" x14ac:dyDescent="0.3">
      <c r="E63"/>
      <c r="F63"/>
      <c r="G63"/>
      <c r="H63"/>
      <c r="I63"/>
      <c r="J63"/>
      <c r="K63"/>
      <c r="L63"/>
      <c r="M63"/>
      <c r="N63"/>
      <c r="O63"/>
      <c r="P63"/>
      <c r="Q63"/>
      <c r="R63"/>
      <c r="S63"/>
    </row>
    <row r="64" spans="1:19" x14ac:dyDescent="0.3">
      <c r="E64"/>
      <c r="F64"/>
      <c r="G64"/>
      <c r="H64"/>
      <c r="I64"/>
      <c r="J64"/>
      <c r="K64"/>
      <c r="L64"/>
      <c r="M64"/>
      <c r="N64"/>
      <c r="O64"/>
      <c r="P64"/>
      <c r="Q64"/>
      <c r="R64"/>
      <c r="S64"/>
    </row>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spans="5:19" x14ac:dyDescent="0.3">
      <c r="E113"/>
      <c r="F113"/>
      <c r="G113"/>
      <c r="H113"/>
      <c r="I113"/>
      <c r="J113"/>
      <c r="K113"/>
      <c r="L113"/>
      <c r="M113"/>
      <c r="N113"/>
      <c r="O113"/>
      <c r="P113"/>
      <c r="Q113"/>
      <c r="R113"/>
      <c r="S113"/>
    </row>
    <row r="114" spans="5:19" x14ac:dyDescent="0.3">
      <c r="E114"/>
      <c r="F114"/>
      <c r="G114"/>
      <c r="H114"/>
      <c r="I114"/>
      <c r="J114"/>
      <c r="K114"/>
      <c r="L114"/>
      <c r="M114"/>
      <c r="N114"/>
      <c r="O114"/>
      <c r="P114"/>
      <c r="Q114"/>
      <c r="R114"/>
      <c r="S114"/>
    </row>
    <row r="115" spans="5:19" x14ac:dyDescent="0.3">
      <c r="E115"/>
      <c r="F115"/>
      <c r="G115"/>
      <c r="H115"/>
      <c r="I115"/>
      <c r="J115"/>
      <c r="K115"/>
      <c r="L115"/>
      <c r="M115"/>
      <c r="N115"/>
      <c r="O115"/>
      <c r="P115"/>
      <c r="Q115"/>
      <c r="R115"/>
      <c r="S115"/>
    </row>
    <row r="116" spans="5:19" x14ac:dyDescent="0.3">
      <c r="E116"/>
      <c r="F116"/>
      <c r="G116"/>
      <c r="H116"/>
      <c r="I116"/>
      <c r="J116"/>
      <c r="K116"/>
      <c r="L116"/>
      <c r="M116"/>
      <c r="N116"/>
      <c r="O116"/>
      <c r="P116"/>
      <c r="Q116"/>
      <c r="R116"/>
      <c r="S116"/>
    </row>
    <row r="117" spans="5:19" x14ac:dyDescent="0.3">
      <c r="E117"/>
      <c r="F117"/>
      <c r="G117"/>
      <c r="H117"/>
      <c r="I117"/>
      <c r="J117"/>
      <c r="K117"/>
      <c r="L117"/>
      <c r="M117"/>
      <c r="N117"/>
      <c r="O117"/>
      <c r="P117"/>
      <c r="Q117"/>
      <c r="R117"/>
      <c r="S117"/>
    </row>
    <row r="118" spans="5:19" x14ac:dyDescent="0.3">
      <c r="E118"/>
      <c r="F118"/>
      <c r="G118"/>
      <c r="H118"/>
      <c r="I118"/>
      <c r="J118"/>
      <c r="K118"/>
      <c r="L118"/>
      <c r="M118"/>
      <c r="N118"/>
      <c r="O118"/>
      <c r="P118"/>
      <c r="Q118"/>
      <c r="R118"/>
      <c r="S118"/>
    </row>
    <row r="119" spans="5:19" x14ac:dyDescent="0.3">
      <c r="E119"/>
      <c r="F119"/>
      <c r="G119"/>
      <c r="H119"/>
      <c r="I119"/>
      <c r="J119"/>
      <c r="K119"/>
      <c r="L119"/>
      <c r="M119"/>
      <c r="N119"/>
      <c r="O119"/>
      <c r="P119"/>
      <c r="Q119"/>
      <c r="R119"/>
      <c r="S119"/>
    </row>
    <row r="120" spans="5:19" x14ac:dyDescent="0.3">
      <c r="E120"/>
      <c r="F120"/>
      <c r="G120"/>
      <c r="H120"/>
      <c r="I120"/>
      <c r="J120"/>
      <c r="K120"/>
      <c r="L120"/>
      <c r="M120"/>
      <c r="N120"/>
      <c r="O120"/>
      <c r="P120"/>
      <c r="Q120"/>
      <c r="R120"/>
      <c r="S120"/>
    </row>
    <row r="121" spans="5:19" x14ac:dyDescent="0.3">
      <c r="G121"/>
      <c r="H121"/>
      <c r="I121"/>
      <c r="J121"/>
      <c r="K121"/>
      <c r="L121"/>
      <c r="M121"/>
      <c r="N121"/>
      <c r="O121"/>
      <c r="P121"/>
      <c r="Q121"/>
      <c r="R121"/>
      <c r="S121"/>
    </row>
  </sheetData>
  <sheetProtection algorithmName="SHA-512" hashValue="CTSdFigARrKO4bx6+/1fZRH/Dq8r9pDFNZ6M/NOccTSvZ9FZInHnA2gjv1O0dNBTNk9IABk0RntwBvkyYO3nEQ==" saltValue="B+nw3iFSJuKLglc6W0K2Cg==" spinCount="100000" sheet="1" selectLockedCells="1"/>
  <mergeCells count="13">
    <mergeCell ref="E3:F3"/>
    <mergeCell ref="A31:B31"/>
    <mergeCell ref="A34:D34"/>
    <mergeCell ref="E12:F12"/>
    <mergeCell ref="E14:F22"/>
    <mergeCell ref="A23:C23"/>
    <mergeCell ref="A30:B30"/>
    <mergeCell ref="A26:B26"/>
    <mergeCell ref="A38:F38"/>
    <mergeCell ref="A39:F40"/>
    <mergeCell ref="A35:F35"/>
    <mergeCell ref="A36:F36"/>
    <mergeCell ref="A37:F37"/>
  </mergeCells>
  <dataValidations count="2">
    <dataValidation operator="lessThanOrEqual" allowBlank="1" showInputMessage="1" showErrorMessage="1" sqref="B3" xr:uid="{CD3F118B-5908-4AE9-B828-DBF51BBB0AD5}"/>
    <dataValidation type="decimal" operator="lessThanOrEqual" allowBlank="1" showInputMessage="1" showErrorMessage="1" sqref="D30" xr:uid="{583D1C73-D893-42E3-A01D-1C19EA0C344C}">
      <formula1>68</formula1>
    </dataValidation>
  </dataValidations>
  <pageMargins left="0.70866141732283472" right="0.70866141732283472" top="0.74803149606299213" bottom="0.74803149606299213" header="0.31496062992125984" footer="0.31496062992125984"/>
  <pageSetup paperSize="9" scale="65" fitToWidth="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E18"/>
  <sheetViews>
    <sheetView zoomScaleNormal="100" workbookViewId="0">
      <selection activeCell="C13" sqref="C13:E17"/>
    </sheetView>
  </sheetViews>
  <sheetFormatPr defaultRowHeight="14.4" x14ac:dyDescent="0.3"/>
  <cols>
    <col min="1" max="1" width="52.44140625" customWidth="1"/>
    <col min="2" max="2" width="57.5546875" customWidth="1"/>
    <col min="3" max="3" width="10.33203125" customWidth="1"/>
    <col min="4" max="4" width="24.44140625" customWidth="1"/>
    <col min="5" max="5" width="12.5546875" customWidth="1"/>
  </cols>
  <sheetData>
    <row r="1" spans="1:5" x14ac:dyDescent="0.3">
      <c r="A1" t="s">
        <v>54</v>
      </c>
    </row>
    <row r="2" spans="1:5" x14ac:dyDescent="0.3">
      <c r="A2" t="s">
        <v>46</v>
      </c>
    </row>
    <row r="4" spans="1:5" ht="15" thickBot="1" x14ac:dyDescent="0.35"/>
    <row r="5" spans="1:5" ht="77.7" customHeight="1" thickBot="1" x14ac:dyDescent="0.35">
      <c r="A5" s="64" t="s">
        <v>41</v>
      </c>
      <c r="B5" s="60"/>
      <c r="C5" s="65" t="s">
        <v>58</v>
      </c>
      <c r="D5" s="65" t="s">
        <v>47</v>
      </c>
      <c r="E5" s="66" t="s">
        <v>48</v>
      </c>
    </row>
    <row r="6" spans="1:5" x14ac:dyDescent="0.3">
      <c r="A6" s="62" t="s">
        <v>42</v>
      </c>
      <c r="B6" s="67"/>
      <c r="C6" s="68"/>
      <c r="D6" s="69"/>
      <c r="E6" s="70">
        <f>C6*D6</f>
        <v>0</v>
      </c>
    </row>
    <row r="7" spans="1:5" x14ac:dyDescent="0.3">
      <c r="A7" s="42" t="s">
        <v>43</v>
      </c>
      <c r="B7" s="19"/>
      <c r="C7" s="53"/>
      <c r="D7" s="46"/>
      <c r="E7" s="9">
        <f t="shared" ref="E7:E9" si="0">C7*D7</f>
        <v>0</v>
      </c>
    </row>
    <row r="8" spans="1:5" x14ac:dyDescent="0.3">
      <c r="A8" s="42" t="s">
        <v>44</v>
      </c>
      <c r="B8" s="19"/>
      <c r="C8" s="53"/>
      <c r="D8" s="46"/>
      <c r="E8" s="9">
        <f t="shared" si="0"/>
        <v>0</v>
      </c>
    </row>
    <row r="9" spans="1:5" x14ac:dyDescent="0.3">
      <c r="A9" s="42" t="s">
        <v>45</v>
      </c>
      <c r="B9" s="19"/>
      <c r="C9" s="53"/>
      <c r="D9" s="46"/>
      <c r="E9" s="9">
        <f t="shared" si="0"/>
        <v>0</v>
      </c>
    </row>
    <row r="10" spans="1:5" ht="15" thickBot="1" x14ac:dyDescent="0.35">
      <c r="A10" s="42" t="s">
        <v>49</v>
      </c>
      <c r="B10" s="61"/>
      <c r="C10" s="5">
        <f>SUM(C6:C9)</f>
        <v>0</v>
      </c>
      <c r="D10" s="6"/>
      <c r="E10" s="10"/>
    </row>
    <row r="11" spans="1:5" ht="15" thickBot="1" x14ac:dyDescent="0.35">
      <c r="A11" s="43" t="s">
        <v>59</v>
      </c>
      <c r="B11" s="71"/>
      <c r="C11" s="7"/>
      <c r="D11" s="8"/>
      <c r="E11" s="55">
        <f>SUM(E6:E10)</f>
        <v>0</v>
      </c>
    </row>
    <row r="12" spans="1:5" ht="15" thickBot="1" x14ac:dyDescent="0.35"/>
    <row r="13" spans="1:5" x14ac:dyDescent="0.3">
      <c r="A13" s="62" t="s">
        <v>22</v>
      </c>
      <c r="B13" s="63"/>
      <c r="C13" s="143"/>
      <c r="D13" s="144"/>
      <c r="E13" s="145"/>
    </row>
    <row r="14" spans="1:5" x14ac:dyDescent="0.3">
      <c r="A14" s="42" t="s">
        <v>21</v>
      </c>
      <c r="B14" s="57"/>
      <c r="C14" s="146"/>
      <c r="D14" s="147"/>
      <c r="E14" s="148"/>
    </row>
    <row r="15" spans="1:5" x14ac:dyDescent="0.3">
      <c r="A15" s="42" t="s">
        <v>24</v>
      </c>
      <c r="B15" s="57"/>
      <c r="C15" s="149"/>
      <c r="D15" s="150"/>
      <c r="E15" s="151"/>
    </row>
    <row r="16" spans="1:5" x14ac:dyDescent="0.3">
      <c r="A16" s="44" t="s">
        <v>23</v>
      </c>
      <c r="B16" s="58"/>
      <c r="C16" s="152"/>
      <c r="D16" s="153"/>
      <c r="E16" s="154"/>
    </row>
    <row r="17" spans="1:5" ht="43.5" customHeight="1" thickBot="1" x14ac:dyDescent="0.35">
      <c r="A17" s="45"/>
      <c r="B17" s="59"/>
      <c r="C17" s="155"/>
      <c r="D17" s="156"/>
      <c r="E17" s="157"/>
    </row>
    <row r="18" spans="1:5" x14ac:dyDescent="0.3">
      <c r="A18" s="141" t="s">
        <v>57</v>
      </c>
      <c r="B18" s="141"/>
      <c r="C18" s="142"/>
    </row>
  </sheetData>
  <sheetProtection algorithmName="SHA-512" hashValue="hqX//wnyiD5zyoq2CD964MUekY9RvjQrQpRhkvg6yg5xi6HE1s6X53k76dMxZm3nZMglFb1DuWia3Yvh+bLFEw==" saltValue="aXGv5IDq2NyPZuO//IRQBg==" spinCount="100000" sheet="1" selectLockedCells="1"/>
  <mergeCells count="5">
    <mergeCell ref="A18:C18"/>
    <mergeCell ref="C13:E13"/>
    <mergeCell ref="C14:E14"/>
    <mergeCell ref="C15:E15"/>
    <mergeCell ref="C16:E17"/>
  </mergeCells>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cdd7059-449c-4d2c-85c2-ae80b5743237">
      <UserInfo>
        <DisplayName>W. Elsinga</DisplayName>
        <AccountId>1</AccountId>
        <AccountType/>
      </UserInfo>
    </SharedWithUsers>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45BCB7-145C-40C3-ABCA-6D443799E9FB}">
  <ds:schemaRefs>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517287a-8d7f-44b2-bd32-4ba602556160"/>
    <ds:schemaRef ds:uri="ccdd7059-449c-4d2c-85c2-ae80b5743237"/>
    <ds:schemaRef ds:uri="http://www.w3.org/XML/1998/namespace"/>
    <ds:schemaRef ds:uri="http://purl.org/dc/dcmitype/"/>
  </ds:schemaRefs>
</ds:datastoreItem>
</file>

<file path=customXml/itemProps2.xml><?xml version="1.0" encoding="utf-8"?>
<ds:datastoreItem xmlns:ds="http://schemas.openxmlformats.org/officeDocument/2006/customXml" ds:itemID="{8168CFF3-7FDC-4298-A5FA-D46D74D30888}">
  <ds:schemaRefs>
    <ds:schemaRef ds:uri="http://schemas.microsoft.com/sharepoint/v3/contenttype/forms"/>
  </ds:schemaRefs>
</ds:datastoreItem>
</file>

<file path=customXml/itemProps3.xml><?xml version="1.0" encoding="utf-8"?>
<ds:datastoreItem xmlns:ds="http://schemas.openxmlformats.org/officeDocument/2006/customXml" ds:itemID="{C803CF57-09FB-4BD6-BFAE-CEF89B398C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 voor invullen</vt:lpstr>
      <vt:lpstr>Perceel 1</vt:lpstr>
      <vt:lpstr>Meer verwerklocaties perc 1</vt:lpstr>
      <vt:lpstr>'Perceel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 de Wit" &lt;d.h.dewit@beleidsplanning.nl&gt;</dc:creator>
  <cp:lastModifiedBy>Dirk de Wit</cp:lastModifiedBy>
  <cp:lastPrinted>2024-04-22T19:26:39Z</cp:lastPrinted>
  <dcterms:created xsi:type="dcterms:W3CDTF">2012-02-07T14:43:29Z</dcterms:created>
  <dcterms:modified xsi:type="dcterms:W3CDTF">2024-04-24T11:49:21Z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IsMyDocuments">
    <vt:bool>true</vt:bool>
  </property>
  <property fmtid="{D5CDD505-2E9C-101B-9397-08002B2CF9AE}" pid="4" name="SharedWithUsers">
    <vt:lpwstr>1;#W. Elsinga</vt:lpwstr>
  </property>
  <property fmtid="{D5CDD505-2E9C-101B-9397-08002B2CF9AE}" pid="5" name="AuthorIds_UIVersion_1024">
    <vt:lpwstr>16</vt:lpwstr>
  </property>
  <property fmtid="{D5CDD505-2E9C-101B-9397-08002B2CF9AE}" pid="6" name="MediaServiceImageTags">
    <vt:lpwstr/>
  </property>
</Properties>
</file>