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l_twelker_amsterdam_nl/Documents/Documenten/Oostpunt/"/>
    </mc:Choice>
  </mc:AlternateContent>
  <xr:revisionPtr revIDLastSave="1" documentId="8_{DF211020-ED66-4F6E-A2C9-9D885F859B06}" xr6:coauthVersionLast="47" xr6:coauthVersionMax="47" xr10:uidLastSave="{21B38145-B1B8-45F6-A797-CBF8A8076A52}"/>
  <bookViews>
    <workbookView xWindow="-110" yWindow="-110" windowWidth="19420" windowHeight="10300" xr2:uid="{00000000-000D-0000-FFFF-FFFF00000000}"/>
  </bookViews>
  <sheets>
    <sheet name="Opbouw buc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C30" i="2" l="1"/>
  <c r="I14" i="2"/>
  <c r="E24" i="2" l="1"/>
  <c r="F24" i="2"/>
  <c r="G24" i="2"/>
  <c r="H24" i="2"/>
  <c r="D24" i="2"/>
  <c r="G16" i="2"/>
  <c r="G20" i="2" s="1"/>
  <c r="H16" i="2"/>
  <c r="H20" i="2" s="1"/>
  <c r="E16" i="2"/>
  <c r="E20" i="2" s="1"/>
  <c r="F16" i="2"/>
  <c r="F20" i="2" s="1"/>
  <c r="I24" i="2" l="1"/>
  <c r="H27" i="2"/>
  <c r="H28" i="2" s="1"/>
  <c r="H29" i="2" s="1"/>
  <c r="G27" i="2"/>
  <c r="G28" i="2" s="1"/>
  <c r="G29" i="2" s="1"/>
  <c r="F27" i="2"/>
  <c r="F28" i="2" s="1"/>
  <c r="F29" i="2" s="1"/>
  <c r="E27" i="2"/>
  <c r="E28" i="2" s="1"/>
  <c r="D27" i="2"/>
  <c r="D16" i="2"/>
  <c r="I16" i="2" s="1"/>
  <c r="I27" i="2" l="1"/>
  <c r="G30" i="2"/>
  <c r="G32" i="2" s="1"/>
  <c r="H30" i="2"/>
  <c r="H32" i="2" s="1"/>
  <c r="E29" i="2"/>
  <c r="F30" i="2"/>
  <c r="F32" i="2" s="1"/>
  <c r="D20" i="2"/>
  <c r="I20" i="2" s="1"/>
  <c r="D28" i="2"/>
  <c r="D30" i="2"/>
  <c r="E30" i="2"/>
  <c r="G31" i="2" l="1"/>
  <c r="F31" i="2"/>
  <c r="D29" i="2"/>
  <c r="I29" i="2" s="1"/>
  <c r="I28" i="2"/>
  <c r="D32" i="2"/>
  <c r="I30" i="2"/>
  <c r="E31" i="2"/>
  <c r="E32" i="2"/>
  <c r="H31" i="2"/>
  <c r="D31" i="2" l="1"/>
  <c r="C31" i="2" s="1"/>
  <c r="I32" i="2"/>
  <c r="I36" i="2" s="1"/>
  <c r="I37" i="2" s="1"/>
  <c r="I38" i="2" s="1"/>
  <c r="I31" i="2" l="1"/>
</calcChain>
</file>

<file path=xl/sharedStrings.xml><?xml version="1.0" encoding="utf-8"?>
<sst xmlns="http://schemas.openxmlformats.org/spreadsheetml/2006/main" count="43" uniqueCount="38">
  <si>
    <t>Invulvelden zijn grijs</t>
  </si>
  <si>
    <t>VASTGOEDEXPLOITATIE</t>
  </si>
  <si>
    <t>BTW</t>
  </si>
  <si>
    <t>Bouwrente</t>
  </si>
  <si>
    <t>Bouwperiode</t>
  </si>
  <si>
    <t>maanden</t>
  </si>
  <si>
    <t>Kastroom bouwkosten</t>
  </si>
  <si>
    <t>d.w.z. modelmatig in het midden van de bouwperiode</t>
  </si>
  <si>
    <t>Toe te passen bouwrente</t>
  </si>
  <si>
    <t>over bouw- en bijkomende kosten</t>
  </si>
  <si>
    <t>Oppervlakte per functie in m2</t>
  </si>
  <si>
    <t>Functie:</t>
  </si>
  <si>
    <t>…</t>
  </si>
  <si>
    <t>Totaal</t>
  </si>
  <si>
    <t>BVO (conform NEN 2580; inschatting op basis van het ingediende plan)</t>
  </si>
  <si>
    <t>Vormfactor GBO/BVO</t>
  </si>
  <si>
    <t>GBO of VVO (conform NEN 2580)</t>
  </si>
  <si>
    <t>Opbrengst per eenheid</t>
  </si>
  <si>
    <t>Prijs per m2 GBO of VVO (excl. BTW)</t>
  </si>
  <si>
    <t>Totaal opbrengst (excl. BTW)</t>
  </si>
  <si>
    <t>Stichtingskosten opbouw</t>
  </si>
  <si>
    <t>Bouwkosten per m2 BVO</t>
  </si>
  <si>
    <t>Bouwkosten totaal</t>
  </si>
  <si>
    <t>Bijkomende kosten (als percentage van de stichtingskosten opbouw)</t>
  </si>
  <si>
    <t>Bijkomende kosten</t>
  </si>
  <si>
    <t>Algemene kosten (over bouw- en bijkomende kosten)</t>
  </si>
  <si>
    <t>Winst en risico (over bouw- en bijkomende kosten en A.K.)</t>
  </si>
  <si>
    <t>Stichtingskosten Tramstalling</t>
  </si>
  <si>
    <t>Totaal Stichtingskosten (excl. BTW)</t>
  </si>
  <si>
    <t>Totaal Residuele grondwaarde</t>
  </si>
  <si>
    <t>Toelichting</t>
  </si>
  <si>
    <t>Totaal Bijkomende kosten</t>
  </si>
  <si>
    <t>Eventuele afwijkingen in stichtingskosten door opbouw</t>
  </si>
  <si>
    <t>Totaal Stichtingskosten opbouw</t>
  </si>
  <si>
    <t>Opbrengsten per functie. Stichtingskosten opbouw uitgesplitst of als totaal op te nemen.</t>
  </si>
  <si>
    <t>Bouwrente (over gehele duur; modelmatig op het midden van bouwperiode)</t>
  </si>
  <si>
    <t>Stichtingskosten tramstalling en constructie (zonder opbouw)</t>
  </si>
  <si>
    <t>Bijlage 6.  Opbouw businesscase Tramstalling Oostpunt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</si>
</sst>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_ &quot;€&quot;\ * #,##0_ ;_ &quot;€&quot;\ * \-#,##0_ ;_ &quot;€&quot;\ * &quot;-&quot;??_ ;_ @_ "/>
    <numFmt numFmtId="166" formatCode="_-* #,##0_-;_-* #,##0\-;_-* &quot;-&quot;??_-;_-@_-"/>
    <numFmt numFmtId="167" formatCode="_-* #,##0.0_-;_-* #,##0.0\-;_-* &quot;-&quot;??_-;_-@_-"/>
    <numFmt numFmtId="168" formatCode="_ * #,##0.0_ ;_ * \-#,##0.0_ ;_ * &quot;-&quot;?_ ;_ @_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Calibri  "/>
    </font>
    <font>
      <u/>
      <sz val="10"/>
      <color theme="10"/>
      <name val="Calibri  "/>
    </font>
    <font>
      <sz val="8"/>
      <name val="Calibri"/>
      <family val="2"/>
      <scheme val="minor"/>
    </font>
    <font>
      <sz val="18"/>
      <color rgb="FF0070C0"/>
      <name val="Franklin Gothic Medium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10" fontId="4" fillId="0" borderId="0" xfId="3" applyNumberFormat="1" applyFont="1"/>
    <xf numFmtId="0" fontId="4" fillId="0" borderId="0" xfId="0" applyFont="1"/>
    <xf numFmtId="10" fontId="4" fillId="0" borderId="0" xfId="0" applyNumberFormat="1" applyFont="1"/>
    <xf numFmtId="0" fontId="5" fillId="0" borderId="0" xfId="4" applyFont="1"/>
    <xf numFmtId="10" fontId="5" fillId="0" borderId="0" xfId="3" applyNumberFormat="1" applyFont="1"/>
    <xf numFmtId="0" fontId="7" fillId="0" borderId="0" xfId="0" applyFont="1"/>
    <xf numFmtId="0" fontId="8" fillId="0" borderId="0" xfId="0" applyFont="1"/>
    <xf numFmtId="10" fontId="8" fillId="0" borderId="0" xfId="3" applyNumberFormat="1" applyFont="1"/>
    <xf numFmtId="0" fontId="10" fillId="2" borderId="0" xfId="0" applyFont="1" applyFill="1" applyAlignment="1">
      <alignment horizontal="center"/>
    </xf>
    <xf numFmtId="0" fontId="9" fillId="0" borderId="0" xfId="5" applyFont="1"/>
    <xf numFmtId="0" fontId="8" fillId="0" borderId="0" xfId="5" applyFont="1"/>
    <xf numFmtId="166" fontId="14" fillId="0" borderId="0" xfId="6" applyNumberFormat="1" applyFont="1"/>
    <xf numFmtId="0" fontId="14" fillId="0" borderId="0" xfId="5" applyFont="1"/>
    <xf numFmtId="0" fontId="8" fillId="0" borderId="0" xfId="5" applyFont="1" applyAlignment="1">
      <alignment wrapText="1"/>
    </xf>
    <xf numFmtId="0" fontId="15" fillId="0" borderId="0" xfId="5" applyFont="1"/>
    <xf numFmtId="165" fontId="8" fillId="0" borderId="1" xfId="0" applyNumberFormat="1" applyFont="1" applyBorder="1"/>
    <xf numFmtId="165" fontId="13" fillId="2" borderId="1" xfId="5" applyNumberFormat="1" applyFont="1" applyFill="1" applyBorder="1"/>
    <xf numFmtId="10" fontId="8" fillId="0" borderId="1" xfId="3" applyNumberFormat="1" applyFont="1" applyBorder="1"/>
    <xf numFmtId="0" fontId="9" fillId="0" borderId="2" xfId="5" applyFont="1" applyBorder="1"/>
    <xf numFmtId="10" fontId="16" fillId="0" borderId="3" xfId="3" applyNumberFormat="1" applyFont="1" applyBorder="1"/>
    <xf numFmtId="165" fontId="17" fillId="2" borderId="3" xfId="6" applyNumberFormat="1" applyFont="1" applyFill="1" applyBorder="1" applyAlignment="1">
      <alignment horizontal="center"/>
    </xf>
    <xf numFmtId="0" fontId="8" fillId="0" borderId="5" xfId="5" applyFont="1" applyBorder="1"/>
    <xf numFmtId="10" fontId="8" fillId="0" borderId="0" xfId="3" applyNumberFormat="1" applyFont="1" applyBorder="1"/>
    <xf numFmtId="167" fontId="13" fillId="2" borderId="0" xfId="1" applyNumberFormat="1" applyFont="1" applyFill="1" applyBorder="1"/>
    <xf numFmtId="9" fontId="13" fillId="2" borderId="0" xfId="7" applyFont="1" applyFill="1" applyBorder="1"/>
    <xf numFmtId="167" fontId="13" fillId="0" borderId="0" xfId="1" applyNumberFormat="1" applyFont="1" applyFill="1" applyBorder="1"/>
    <xf numFmtId="0" fontId="14" fillId="0" borderId="0" xfId="6" applyFont="1"/>
    <xf numFmtId="0" fontId="9" fillId="0" borderId="5" xfId="5" applyFont="1" applyBorder="1"/>
    <xf numFmtId="168" fontId="14" fillId="0" borderId="0" xfId="5" applyNumberFormat="1" applyFont="1"/>
    <xf numFmtId="165" fontId="13" fillId="2" borderId="0" xfId="8" applyNumberFormat="1" applyFont="1" applyFill="1" applyBorder="1"/>
    <xf numFmtId="0" fontId="12" fillId="3" borderId="7" xfId="5" applyFont="1" applyFill="1" applyBorder="1"/>
    <xf numFmtId="10" fontId="12" fillId="3" borderId="1" xfId="3" applyNumberFormat="1" applyFont="1" applyFill="1" applyBorder="1"/>
    <xf numFmtId="165" fontId="12" fillId="3" borderId="1" xfId="2" applyNumberFormat="1" applyFont="1" applyFill="1" applyBorder="1"/>
    <xf numFmtId="10" fontId="8" fillId="0" borderId="3" xfId="3" applyNumberFormat="1" applyFont="1" applyBorder="1"/>
    <xf numFmtId="0" fontId="14" fillId="0" borderId="3" xfId="5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164" fontId="13" fillId="0" borderId="0" xfId="7" applyNumberFormat="1" applyFont="1" applyBorder="1"/>
    <xf numFmtId="10" fontId="8" fillId="2" borderId="0" xfId="3" applyNumberFormat="1" applyFont="1" applyFill="1" applyBorder="1"/>
    <xf numFmtId="165" fontId="8" fillId="0" borderId="0" xfId="0" applyNumberFormat="1" applyFont="1"/>
    <xf numFmtId="0" fontId="8" fillId="0" borderId="5" xfId="5" applyFont="1" applyBorder="1" applyAlignment="1">
      <alignment wrapText="1"/>
    </xf>
    <xf numFmtId="0" fontId="9" fillId="0" borderId="5" xfId="5" applyFont="1" applyBorder="1" applyAlignment="1">
      <alignment wrapText="1"/>
    </xf>
    <xf numFmtId="10" fontId="9" fillId="0" borderId="0" xfId="3" applyNumberFormat="1" applyFont="1" applyBorder="1"/>
    <xf numFmtId="0" fontId="12" fillId="3" borderId="5" xfId="5" applyFont="1" applyFill="1" applyBorder="1"/>
    <xf numFmtId="10" fontId="12" fillId="3" borderId="0" xfId="3" applyNumberFormat="1" applyFont="1" applyFill="1" applyBorder="1"/>
    <xf numFmtId="165" fontId="12" fillId="3" borderId="0" xfId="8" applyNumberFormat="1" applyFont="1" applyFill="1" applyBorder="1"/>
    <xf numFmtId="0" fontId="9" fillId="0" borderId="7" xfId="5" applyFont="1" applyBorder="1"/>
    <xf numFmtId="165" fontId="11" fillId="0" borderId="1" xfId="2" applyNumberFormat="1" applyFont="1" applyBorder="1"/>
    <xf numFmtId="0" fontId="8" fillId="0" borderId="1" xfId="0" applyFont="1" applyBorder="1"/>
    <xf numFmtId="0" fontId="8" fillId="0" borderId="8" xfId="0" applyFont="1" applyBorder="1"/>
    <xf numFmtId="165" fontId="13" fillId="0" borderId="0" xfId="5" applyNumberFormat="1" applyFont="1"/>
    <xf numFmtId="0" fontId="8" fillId="3" borderId="0" xfId="0" applyFont="1" applyFill="1"/>
    <xf numFmtId="0" fontId="8" fillId="0" borderId="2" xfId="0" applyFont="1" applyBorder="1"/>
    <xf numFmtId="9" fontId="8" fillId="2" borderId="3" xfId="3" applyFont="1" applyFill="1" applyBorder="1"/>
    <xf numFmtId="9" fontId="8" fillId="2" borderId="0" xfId="3" applyFont="1" applyFill="1" applyBorder="1"/>
    <xf numFmtId="0" fontId="8" fillId="2" borderId="0" xfId="3" applyNumberFormat="1" applyFont="1" applyFill="1" applyBorder="1"/>
    <xf numFmtId="0" fontId="8" fillId="0" borderId="7" xfId="0" applyFont="1" applyBorder="1"/>
    <xf numFmtId="9" fontId="8" fillId="0" borderId="1" xfId="3" applyFont="1" applyFill="1" applyBorder="1"/>
    <xf numFmtId="10" fontId="9" fillId="0" borderId="9" xfId="3" applyNumberFormat="1" applyFont="1" applyBorder="1"/>
    <xf numFmtId="165" fontId="8" fillId="0" borderId="9" xfId="0" applyNumberFormat="1" applyFont="1" applyBorder="1"/>
    <xf numFmtId="0" fontId="10" fillId="0" borderId="0" xfId="0" applyFont="1" applyAlignment="1">
      <alignment horizontal="center"/>
    </xf>
    <xf numFmtId="165" fontId="13" fillId="0" borderId="3" xfId="5" applyNumberFormat="1" applyFont="1" applyBorder="1"/>
    <xf numFmtId="44" fontId="18" fillId="4" borderId="11" xfId="0" applyNumberFormat="1" applyFont="1" applyFill="1" applyBorder="1"/>
    <xf numFmtId="165" fontId="12" fillId="4" borderId="0" xfId="2" applyNumberFormat="1" applyFont="1" applyFill="1" applyBorder="1"/>
    <xf numFmtId="0" fontId="18" fillId="4" borderId="10" xfId="0" applyFont="1" applyFill="1" applyBorder="1" applyAlignment="1">
      <alignment horizontal="center"/>
    </xf>
    <xf numFmtId="167" fontId="12" fillId="4" borderId="11" xfId="0" applyNumberFormat="1" applyFont="1" applyFill="1" applyBorder="1"/>
    <xf numFmtId="9" fontId="12" fillId="4" borderId="11" xfId="0" applyNumberFormat="1" applyFont="1" applyFill="1" applyBorder="1"/>
    <xf numFmtId="0" fontId="12" fillId="4" borderId="11" xfId="0" applyFont="1" applyFill="1" applyBorder="1"/>
    <xf numFmtId="165" fontId="12" fillId="4" borderId="11" xfId="0" applyNumberFormat="1" applyFont="1" applyFill="1" applyBorder="1"/>
    <xf numFmtId="44" fontId="12" fillId="4" borderId="11" xfId="2" applyFont="1" applyFill="1" applyBorder="1"/>
    <xf numFmtId="44" fontId="18" fillId="4" borderId="12" xfId="0" applyNumberFormat="1" applyFont="1" applyFill="1" applyBorder="1"/>
    <xf numFmtId="0" fontId="11" fillId="0" borderId="5" xfId="5" applyFont="1" applyBorder="1"/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 indent="1"/>
    </xf>
    <xf numFmtId="10" fontId="8" fillId="0" borderId="0" xfId="3" applyNumberFormat="1" applyFont="1" applyFill="1" applyBorder="1" applyAlignment="1">
      <alignment wrapText="1"/>
    </xf>
    <xf numFmtId="0" fontId="8" fillId="0" borderId="0" xfId="3" applyNumberFormat="1" applyFont="1" applyFill="1" applyBorder="1"/>
    <xf numFmtId="165" fontId="13" fillId="2" borderId="2" xfId="5" applyNumberFormat="1" applyFont="1" applyFill="1" applyBorder="1" applyAlignment="1">
      <alignment wrapText="1"/>
    </xf>
    <xf numFmtId="165" fontId="13" fillId="2" borderId="3" xfId="5" applyNumberFormat="1" applyFont="1" applyFill="1" applyBorder="1" applyAlignment="1">
      <alignment wrapText="1"/>
    </xf>
    <xf numFmtId="165" fontId="13" fillId="2" borderId="4" xfId="5" applyNumberFormat="1" applyFont="1" applyFill="1" applyBorder="1" applyAlignment="1">
      <alignment wrapText="1"/>
    </xf>
    <xf numFmtId="165" fontId="13" fillId="2" borderId="5" xfId="5" applyNumberFormat="1" applyFont="1" applyFill="1" applyBorder="1" applyAlignment="1">
      <alignment wrapText="1"/>
    </xf>
    <xf numFmtId="165" fontId="13" fillId="2" borderId="0" xfId="5" applyNumberFormat="1" applyFont="1" applyFill="1" applyAlignment="1">
      <alignment wrapText="1"/>
    </xf>
    <xf numFmtId="165" fontId="13" fillId="2" borderId="6" xfId="5" applyNumberFormat="1" applyFont="1" applyFill="1" applyBorder="1" applyAlignment="1">
      <alignment wrapText="1"/>
    </xf>
    <xf numFmtId="165" fontId="13" fillId="2" borderId="7" xfId="5" applyNumberFormat="1" applyFont="1" applyFill="1" applyBorder="1" applyAlignment="1">
      <alignment wrapText="1"/>
    </xf>
    <xf numFmtId="165" fontId="13" fillId="2" borderId="1" xfId="5" applyNumberFormat="1" applyFont="1" applyFill="1" applyBorder="1" applyAlignment="1">
      <alignment wrapText="1"/>
    </xf>
    <xf numFmtId="165" fontId="13" fillId="2" borderId="8" xfId="5" applyNumberFormat="1" applyFont="1" applyFill="1" applyBorder="1" applyAlignment="1">
      <alignment wrapText="1"/>
    </xf>
  </cellXfs>
  <cellStyles count="10">
    <cellStyle name="Hyperlink" xfId="4" builtinId="8"/>
    <cellStyle name="Komma" xfId="1" builtinId="3"/>
    <cellStyle name="Komma 2" xfId="9" xr:uid="{00000000-0005-0000-0000-000002000000}"/>
    <cellStyle name="Procent" xfId="3" builtinId="5"/>
    <cellStyle name="Procent 8" xfId="7" xr:uid="{00000000-0005-0000-0000-000004000000}"/>
    <cellStyle name="Standaard" xfId="0" builtinId="0"/>
    <cellStyle name="Standaard 12" xfId="5" xr:uid="{00000000-0005-0000-0000-000006000000}"/>
    <cellStyle name="Standaard 2" xfId="6" xr:uid="{00000000-0005-0000-0000-000007000000}"/>
    <cellStyle name="Valuta" xfId="2" builtinId="4"/>
    <cellStyle name="Valuta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B1:I191"/>
  <sheetViews>
    <sheetView tabSelected="1" zoomScale="73" zoomScaleNormal="110" workbookViewId="0">
      <selection activeCell="B1" sqref="B1"/>
    </sheetView>
  </sheetViews>
  <sheetFormatPr defaultColWidth="9.1796875" defaultRowHeight="12.5"/>
  <cols>
    <col min="1" max="1" width="9.1796875" style="2"/>
    <col min="2" max="2" width="57.36328125" style="2" customWidth="1"/>
    <col min="3" max="3" width="20.453125" style="1" customWidth="1"/>
    <col min="4" max="4" width="24.54296875" style="2" customWidth="1"/>
    <col min="5" max="5" width="20.1796875" style="2" customWidth="1"/>
    <col min="6" max="6" width="20.54296875" style="2" customWidth="1"/>
    <col min="7" max="7" width="19.1796875" style="2" customWidth="1"/>
    <col min="8" max="8" width="15.1796875" style="2" customWidth="1"/>
    <col min="9" max="9" width="17.81640625" style="2" customWidth="1"/>
    <col min="10" max="16384" width="9.1796875" style="2"/>
  </cols>
  <sheetData>
    <row r="1" spans="2:9" s="6" customFormat="1" ht="22.5">
      <c r="B1" s="6" t="s">
        <v>37</v>
      </c>
    </row>
    <row r="2" spans="2:9" s="7" customFormat="1" ht="13">
      <c r="C2" s="8"/>
      <c r="D2" s="14"/>
    </row>
    <row r="3" spans="2:9" s="7" customFormat="1" ht="13">
      <c r="B3" s="9" t="s">
        <v>0</v>
      </c>
      <c r="C3" s="8"/>
    </row>
    <row r="4" spans="2:9" s="7" customFormat="1" ht="13">
      <c r="B4" s="63"/>
      <c r="C4" s="8"/>
      <c r="D4" s="15"/>
    </row>
    <row r="5" spans="2:9" s="7" customFormat="1" ht="13">
      <c r="B5" s="15" t="s">
        <v>1</v>
      </c>
      <c r="C5" s="8"/>
      <c r="D5" s="15"/>
    </row>
    <row r="6" spans="2:9" s="7" customFormat="1" ht="13">
      <c r="C6" s="8"/>
    </row>
    <row r="7" spans="2:9" s="7" customFormat="1" ht="13">
      <c r="B7" s="55" t="s">
        <v>2</v>
      </c>
      <c r="C7" s="34"/>
      <c r="D7" s="56">
        <v>0.21</v>
      </c>
      <c r="E7" s="36"/>
      <c r="F7" s="37"/>
    </row>
    <row r="8" spans="2:9" s="7" customFormat="1" ht="13">
      <c r="B8" s="38" t="s">
        <v>3</v>
      </c>
      <c r="C8" s="23"/>
      <c r="D8" s="57">
        <v>0.06</v>
      </c>
      <c r="F8" s="39"/>
    </row>
    <row r="9" spans="2:9" s="7" customFormat="1" ht="13">
      <c r="B9" s="38" t="s">
        <v>4</v>
      </c>
      <c r="C9" s="23"/>
      <c r="D9" s="58">
        <v>24</v>
      </c>
      <c r="E9" s="7" t="s">
        <v>5</v>
      </c>
      <c r="F9" s="39"/>
    </row>
    <row r="10" spans="2:9" s="7" customFormat="1" ht="13">
      <c r="B10" s="38" t="s">
        <v>6</v>
      </c>
      <c r="C10" s="23"/>
      <c r="D10" s="78">
        <v>2</v>
      </c>
      <c r="E10" s="7" t="s">
        <v>7</v>
      </c>
      <c r="F10" s="39"/>
    </row>
    <row r="11" spans="2:9" s="7" customFormat="1" ht="13">
      <c r="B11" s="59" t="s">
        <v>8</v>
      </c>
      <c r="C11" s="18"/>
      <c r="D11" s="60">
        <f>(1+D8)^(D9/D10/12)-1</f>
        <v>6.0000000000000053E-2</v>
      </c>
      <c r="E11" s="51" t="s">
        <v>9</v>
      </c>
      <c r="F11" s="52"/>
    </row>
    <row r="12" spans="2:9" s="7" customFormat="1" ht="13.5" thickBot="1">
      <c r="B12" s="11"/>
      <c r="C12" s="8"/>
      <c r="D12" s="12"/>
    </row>
    <row r="13" spans="2:9" s="7" customFormat="1" ht="13">
      <c r="B13" s="19" t="s">
        <v>10</v>
      </c>
      <c r="C13" s="20" t="s">
        <v>11</v>
      </c>
      <c r="D13" s="21" t="s">
        <v>12</v>
      </c>
      <c r="E13" s="21" t="s">
        <v>12</v>
      </c>
      <c r="F13" s="21" t="s">
        <v>12</v>
      </c>
      <c r="G13" s="21" t="s">
        <v>12</v>
      </c>
      <c r="H13" s="21" t="s">
        <v>12</v>
      </c>
      <c r="I13" s="67" t="s">
        <v>13</v>
      </c>
    </row>
    <row r="14" spans="2:9" s="7" customFormat="1" ht="13">
      <c r="B14" s="22" t="s">
        <v>14</v>
      </c>
      <c r="C14" s="23"/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68">
        <f>SUM(D14:H14)</f>
        <v>0</v>
      </c>
    </row>
    <row r="15" spans="2:9" s="7" customFormat="1" ht="13">
      <c r="B15" s="22" t="s">
        <v>15</v>
      </c>
      <c r="C15" s="23"/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69"/>
    </row>
    <row r="16" spans="2:9" s="7" customFormat="1" ht="13">
      <c r="B16" s="22" t="s">
        <v>16</v>
      </c>
      <c r="C16" s="23"/>
      <c r="D16" s="26">
        <f>D14*D15</f>
        <v>0</v>
      </c>
      <c r="E16" s="26">
        <f t="shared" ref="E16:F16" si="0">E14*E15</f>
        <v>0</v>
      </c>
      <c r="F16" s="26">
        <f t="shared" si="0"/>
        <v>0</v>
      </c>
      <c r="G16" s="26">
        <f t="shared" ref="G16" si="1">G14*G15</f>
        <v>0</v>
      </c>
      <c r="H16" s="26">
        <f t="shared" ref="H16" si="2">H14*H15</f>
        <v>0</v>
      </c>
      <c r="I16" s="68">
        <f>SUM(D16:H16)</f>
        <v>0</v>
      </c>
    </row>
    <row r="17" spans="2:9" s="7" customFormat="1" ht="13">
      <c r="B17" s="22"/>
      <c r="C17" s="23"/>
      <c r="D17" s="27"/>
      <c r="E17" s="27"/>
      <c r="F17" s="27"/>
      <c r="G17" s="27"/>
      <c r="H17" s="27"/>
      <c r="I17" s="70"/>
    </row>
    <row r="18" spans="2:9" s="7" customFormat="1" ht="13">
      <c r="B18" s="28" t="s">
        <v>17</v>
      </c>
      <c r="C18" s="23"/>
      <c r="D18" s="29"/>
      <c r="E18" s="29"/>
      <c r="F18" s="29"/>
      <c r="G18" s="29"/>
      <c r="H18" s="29"/>
      <c r="I18" s="70"/>
    </row>
    <row r="19" spans="2:9" s="7" customFormat="1" ht="12.75" customHeight="1">
      <c r="B19" s="22" t="s">
        <v>18</v>
      </c>
      <c r="C19" s="23"/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71"/>
    </row>
    <row r="20" spans="2:9" s="7" customFormat="1" ht="13">
      <c r="B20" s="31" t="s">
        <v>19</v>
      </c>
      <c r="C20" s="32"/>
      <c r="D20" s="33">
        <f>D16*D19</f>
        <v>0</v>
      </c>
      <c r="E20" s="33">
        <f>E16*E19</f>
        <v>0</v>
      </c>
      <c r="F20" s="33">
        <f>F16*F19</f>
        <v>0</v>
      </c>
      <c r="G20" s="33">
        <f t="shared" ref="G20:H20" si="3">G16*G19</f>
        <v>0</v>
      </c>
      <c r="H20" s="33">
        <f t="shared" si="3"/>
        <v>0</v>
      </c>
      <c r="I20" s="66">
        <f>SUM(D20:H20)</f>
        <v>0</v>
      </c>
    </row>
    <row r="21" spans="2:9" s="7" customFormat="1" ht="13.5" thickBot="1">
      <c r="B21" s="11"/>
      <c r="C21" s="8"/>
      <c r="D21" s="13"/>
    </row>
    <row r="22" spans="2:9" s="7" customFormat="1" ht="13">
      <c r="B22" s="19" t="s">
        <v>20</v>
      </c>
      <c r="C22" s="34"/>
      <c r="D22" s="35"/>
      <c r="E22" s="36"/>
      <c r="F22" s="36"/>
      <c r="G22" s="36"/>
      <c r="H22" s="36"/>
      <c r="I22" s="67" t="s">
        <v>13</v>
      </c>
    </row>
    <row r="23" spans="2:9" s="7" customFormat="1" ht="13">
      <c r="B23" s="22" t="s">
        <v>21</v>
      </c>
      <c r="C23" s="18"/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70"/>
    </row>
    <row r="24" spans="2:9" s="7" customFormat="1" ht="13">
      <c r="B24" s="28" t="s">
        <v>22</v>
      </c>
      <c r="C24" s="23"/>
      <c r="D24" s="53">
        <f>D14*D23</f>
        <v>0</v>
      </c>
      <c r="E24" s="53">
        <f t="shared" ref="E24:H24" si="4">E14*E23</f>
        <v>0</v>
      </c>
      <c r="F24" s="53">
        <f t="shared" si="4"/>
        <v>0</v>
      </c>
      <c r="G24" s="53">
        <f t="shared" si="4"/>
        <v>0</v>
      </c>
      <c r="H24" s="64">
        <f t="shared" si="4"/>
        <v>0</v>
      </c>
      <c r="I24" s="71">
        <f>SUM(D24:H24)</f>
        <v>0</v>
      </c>
    </row>
    <row r="25" spans="2:9" s="7" customFormat="1" ht="13">
      <c r="B25" s="38"/>
      <c r="I25" s="70"/>
    </row>
    <row r="26" spans="2:9" s="7" customFormat="1" ht="12.75" customHeight="1">
      <c r="B26" s="74" t="s">
        <v>23</v>
      </c>
      <c r="C26" s="23"/>
      <c r="D26" s="40"/>
      <c r="I26" s="70"/>
    </row>
    <row r="27" spans="2:9" s="7" customFormat="1" ht="12.75" customHeight="1">
      <c r="B27" s="22" t="s">
        <v>24</v>
      </c>
      <c r="C27" s="41">
        <v>0</v>
      </c>
      <c r="D27" s="42">
        <f>$C$27*D24</f>
        <v>0</v>
      </c>
      <c r="E27" s="42">
        <f t="shared" ref="E27:H27" si="5">$C$27*E24</f>
        <v>0</v>
      </c>
      <c r="F27" s="42">
        <f t="shared" si="5"/>
        <v>0</v>
      </c>
      <c r="G27" s="42">
        <f t="shared" si="5"/>
        <v>0</v>
      </c>
      <c r="H27" s="42">
        <f t="shared" si="5"/>
        <v>0</v>
      </c>
      <c r="I27" s="71">
        <f>SUM(D27:H27)</f>
        <v>0</v>
      </c>
    </row>
    <row r="28" spans="2:9" s="7" customFormat="1" ht="13">
      <c r="B28" s="22" t="s">
        <v>25</v>
      </c>
      <c r="C28" s="41">
        <v>0</v>
      </c>
      <c r="D28" s="42">
        <f>$C$28*(D24+D27)</f>
        <v>0</v>
      </c>
      <c r="E28" s="42">
        <f t="shared" ref="E28:H28" si="6">$C$28*(E24+E27)</f>
        <v>0</v>
      </c>
      <c r="F28" s="42">
        <f t="shared" si="6"/>
        <v>0</v>
      </c>
      <c r="G28" s="42">
        <f t="shared" si="6"/>
        <v>0</v>
      </c>
      <c r="H28" s="42">
        <f t="shared" si="6"/>
        <v>0</v>
      </c>
      <c r="I28" s="71">
        <f t="shared" ref="I28:I32" si="7">SUM(D28:H28)</f>
        <v>0</v>
      </c>
    </row>
    <row r="29" spans="2:9" s="7" customFormat="1" ht="13">
      <c r="B29" s="22" t="s">
        <v>26</v>
      </c>
      <c r="C29" s="41">
        <v>0</v>
      </c>
      <c r="D29" s="42">
        <f>$C$29*(SUM(D24:D28))</f>
        <v>0</v>
      </c>
      <c r="E29" s="42">
        <f t="shared" ref="E29:H29" si="8">$C$29*(SUM(E24:E28))</f>
        <v>0</v>
      </c>
      <c r="F29" s="42">
        <f t="shared" si="8"/>
        <v>0</v>
      </c>
      <c r="G29" s="42">
        <f t="shared" si="8"/>
        <v>0</v>
      </c>
      <c r="H29" s="42">
        <f t="shared" si="8"/>
        <v>0</v>
      </c>
      <c r="I29" s="71">
        <f t="shared" si="7"/>
        <v>0</v>
      </c>
    </row>
    <row r="30" spans="2:9" s="7" customFormat="1" ht="12.75" customHeight="1">
      <c r="B30" s="43" t="s">
        <v>35</v>
      </c>
      <c r="C30" s="60">
        <f>D11</f>
        <v>6.0000000000000053E-2</v>
      </c>
      <c r="D30" s="16">
        <f>$C$30*(D24+D27)</f>
        <v>0</v>
      </c>
      <c r="E30" s="16">
        <f t="shared" ref="E30:H30" si="9">$C$30*(E24+E27)</f>
        <v>0</v>
      </c>
      <c r="F30" s="16">
        <f t="shared" si="9"/>
        <v>0</v>
      </c>
      <c r="G30" s="16">
        <f t="shared" si="9"/>
        <v>0</v>
      </c>
      <c r="H30" s="16">
        <f t="shared" si="9"/>
        <v>0</v>
      </c>
      <c r="I30" s="71">
        <f t="shared" si="7"/>
        <v>0</v>
      </c>
    </row>
    <row r="31" spans="2:9" s="7" customFormat="1" ht="12" customHeight="1">
      <c r="B31" s="44" t="s">
        <v>31</v>
      </c>
      <c r="C31" s="45" t="e">
        <f>D31/(D24/100%)</f>
        <v>#DIV/0!</v>
      </c>
      <c r="D31" s="42">
        <f>SUM(D27:D30)</f>
        <v>0</v>
      </c>
      <c r="E31" s="42">
        <f t="shared" ref="E31:H31" si="10">SUM(E24:E30)</f>
        <v>0</v>
      </c>
      <c r="F31" s="42">
        <f t="shared" si="10"/>
        <v>0</v>
      </c>
      <c r="G31" s="42">
        <f t="shared" si="10"/>
        <v>0</v>
      </c>
      <c r="H31" s="42">
        <f t="shared" si="10"/>
        <v>0</v>
      </c>
      <c r="I31" s="71">
        <f t="shared" si="7"/>
        <v>0</v>
      </c>
    </row>
    <row r="32" spans="2:9" s="7" customFormat="1" ht="12" customHeight="1">
      <c r="B32" s="44" t="s">
        <v>33</v>
      </c>
      <c r="C32" s="61"/>
      <c r="D32" s="62">
        <f>D24+D30</f>
        <v>0</v>
      </c>
      <c r="E32" s="62">
        <f t="shared" ref="E32:H32" si="11">E24+E30</f>
        <v>0</v>
      </c>
      <c r="F32" s="62">
        <f t="shared" si="11"/>
        <v>0</v>
      </c>
      <c r="G32" s="62">
        <f t="shared" si="11"/>
        <v>0</v>
      </c>
      <c r="H32" s="62">
        <f t="shared" si="11"/>
        <v>0</v>
      </c>
      <c r="I32" s="71">
        <f t="shared" si="7"/>
        <v>0</v>
      </c>
    </row>
    <row r="33" spans="2:9" s="7" customFormat="1" ht="13">
      <c r="B33" s="38"/>
      <c r="I33" s="70"/>
    </row>
    <row r="34" spans="2:9" s="7" customFormat="1" ht="13">
      <c r="B34" s="28" t="s">
        <v>36</v>
      </c>
      <c r="C34" s="23"/>
      <c r="D34" s="13"/>
      <c r="I34" s="70"/>
    </row>
    <row r="35" spans="2:9" s="7" customFormat="1" ht="13">
      <c r="B35" s="22" t="s">
        <v>27</v>
      </c>
      <c r="H35" s="23"/>
      <c r="I35" s="72">
        <v>250000000</v>
      </c>
    </row>
    <row r="36" spans="2:9" s="7" customFormat="1" ht="15" customHeight="1">
      <c r="B36" s="38" t="s">
        <v>32</v>
      </c>
      <c r="H36" s="77"/>
      <c r="I36" s="72">
        <f>I32</f>
        <v>0</v>
      </c>
    </row>
    <row r="37" spans="2:9" s="7" customFormat="1" ht="14.5" customHeight="1">
      <c r="B37" s="46" t="s">
        <v>28</v>
      </c>
      <c r="C37" s="47"/>
      <c r="D37" s="48"/>
      <c r="E37" s="54"/>
      <c r="F37" s="54"/>
      <c r="G37" s="54"/>
      <c r="H37" s="54"/>
      <c r="I37" s="65">
        <f>SUM(I35:I36)</f>
        <v>250000000</v>
      </c>
    </row>
    <row r="38" spans="2:9" s="7" customFormat="1" ht="13.5" thickBot="1">
      <c r="B38" s="49" t="s">
        <v>29</v>
      </c>
      <c r="C38" s="18"/>
      <c r="D38" s="50"/>
      <c r="E38" s="51"/>
      <c r="F38" s="51"/>
      <c r="G38" s="51"/>
      <c r="H38" s="51"/>
      <c r="I38" s="73">
        <f>I20-I37</f>
        <v>-250000000</v>
      </c>
    </row>
    <row r="39" spans="2:9" s="7" customFormat="1" ht="13"/>
    <row r="40" spans="2:9" ht="13">
      <c r="B40" s="10" t="s">
        <v>30</v>
      </c>
    </row>
    <row r="41" spans="2:9" ht="13" customHeight="1">
      <c r="B41" s="79" t="s">
        <v>34</v>
      </c>
      <c r="C41" s="80"/>
      <c r="D41" s="81"/>
    </row>
    <row r="42" spans="2:9" ht="13" customHeight="1">
      <c r="B42" s="82"/>
      <c r="C42" s="83"/>
      <c r="D42" s="84"/>
    </row>
    <row r="43" spans="2:9" ht="13" customHeight="1">
      <c r="B43" s="82"/>
      <c r="C43" s="83"/>
      <c r="D43" s="84"/>
    </row>
    <row r="44" spans="2:9" ht="13" customHeight="1">
      <c r="B44" s="82"/>
      <c r="C44" s="83"/>
      <c r="D44" s="84"/>
    </row>
    <row r="45" spans="2:9" ht="13" customHeight="1">
      <c r="B45" s="82"/>
      <c r="C45" s="83"/>
      <c r="D45" s="84"/>
    </row>
    <row r="46" spans="2:9" ht="13" customHeight="1">
      <c r="B46" s="82"/>
      <c r="C46" s="83"/>
      <c r="D46" s="84"/>
    </row>
    <row r="47" spans="2:9" ht="13" customHeight="1">
      <c r="B47" s="85"/>
      <c r="C47" s="86"/>
      <c r="D47" s="87"/>
    </row>
    <row r="49" spans="2:2" ht="14.5">
      <c r="B49" s="75"/>
    </row>
    <row r="50" spans="2:2" ht="14.5">
      <c r="B50" s="76"/>
    </row>
    <row r="51" spans="2:2" ht="14.5">
      <c r="B51" s="76"/>
    </row>
    <row r="52" spans="2:2" ht="14.5">
      <c r="B52" s="76"/>
    </row>
    <row r="53" spans="2:2" ht="14.5">
      <c r="B53" s="76"/>
    </row>
    <row r="54" spans="2:2" ht="14.5">
      <c r="B54" s="76"/>
    </row>
    <row r="55" spans="2:2">
      <c r="B55" s="3"/>
    </row>
    <row r="57" spans="2:2">
      <c r="B57" s="3"/>
    </row>
    <row r="62" spans="2:2">
      <c r="B62" s="3"/>
    </row>
    <row r="65" spans="2:2">
      <c r="B65" s="3"/>
    </row>
    <row r="66" spans="2:2">
      <c r="B66" s="3"/>
    </row>
    <row r="67" spans="2:2">
      <c r="B67" s="3"/>
    </row>
    <row r="70" spans="2:2">
      <c r="B70" s="3"/>
    </row>
    <row r="71" spans="2:2">
      <c r="B71" s="3"/>
    </row>
    <row r="72" spans="2:2">
      <c r="B72" s="3"/>
    </row>
    <row r="76" spans="2:2">
      <c r="B76" s="3"/>
    </row>
    <row r="77" spans="2:2">
      <c r="B77" s="3"/>
    </row>
    <row r="78" spans="2:2">
      <c r="B78" s="3"/>
    </row>
    <row r="81" spans="2:2">
      <c r="B81" s="3"/>
    </row>
    <row r="82" spans="2:2">
      <c r="B82" s="3"/>
    </row>
    <row r="83" spans="2:2">
      <c r="B83" s="3"/>
    </row>
    <row r="86" spans="2:2">
      <c r="B86" s="3"/>
    </row>
    <row r="87" spans="2:2">
      <c r="B87" s="3"/>
    </row>
    <row r="88" spans="2:2">
      <c r="B88" s="3"/>
    </row>
    <row r="91" spans="2:2">
      <c r="B91" s="3"/>
    </row>
    <row r="92" spans="2:2">
      <c r="B92" s="3"/>
    </row>
    <row r="93" spans="2:2">
      <c r="B93" s="3"/>
    </row>
    <row r="138" spans="2:2">
      <c r="B138" s="3"/>
    </row>
    <row r="139" spans="2:2">
      <c r="B139" s="3"/>
    </row>
    <row r="140" spans="2:2">
      <c r="B140" s="3"/>
    </row>
    <row r="148" spans="2:2">
      <c r="B148" s="3"/>
    </row>
    <row r="149" spans="2:2">
      <c r="B149" s="3"/>
    </row>
    <row r="150" spans="2:2">
      <c r="B150" s="3"/>
    </row>
    <row r="153" spans="2:2">
      <c r="B153" s="3"/>
    </row>
    <row r="155" spans="2:2">
      <c r="B155" s="3"/>
    </row>
    <row r="158" spans="2:2">
      <c r="B158" s="3"/>
    </row>
    <row r="159" spans="2:2">
      <c r="B159" s="3"/>
    </row>
    <row r="160" spans="2:2">
      <c r="B160" s="3"/>
    </row>
    <row r="163" spans="2:2">
      <c r="B163" s="3"/>
    </row>
    <row r="164" spans="2:2">
      <c r="B164" s="3"/>
    </row>
    <row r="165" spans="2:2">
      <c r="B165" s="3"/>
    </row>
    <row r="168" spans="2:2">
      <c r="B168" s="3"/>
    </row>
    <row r="169" spans="2:2">
      <c r="B169" s="3"/>
    </row>
    <row r="170" spans="2:2">
      <c r="B170" s="3"/>
    </row>
    <row r="173" spans="2:2">
      <c r="B173" s="3"/>
    </row>
    <row r="174" spans="2:2">
      <c r="B174" s="3"/>
    </row>
    <row r="175" spans="2:2">
      <c r="B175" s="3"/>
    </row>
    <row r="178" spans="2:3">
      <c r="B178" s="3"/>
    </row>
    <row r="179" spans="2:3">
      <c r="B179" s="3"/>
    </row>
    <row r="180" spans="2:3">
      <c r="B180" s="3"/>
    </row>
    <row r="187" spans="2:3">
      <c r="B187" s="3"/>
    </row>
    <row r="188" spans="2:3">
      <c r="B188" s="3"/>
    </row>
    <row r="189" spans="2:3">
      <c r="B189" s="3"/>
    </row>
    <row r="191" spans="2:3">
      <c r="B191" s="4"/>
      <c r="C191" s="5"/>
    </row>
  </sheetData>
  <mergeCells count="1">
    <mergeCell ref="B41:D47"/>
  </mergeCells>
  <phoneticPr fontId="6" type="noConversion"/>
  <pageMargins left="0.7" right="0.7" top="0.75" bottom="0.75" header="0.3" footer="0.3"/>
  <pageSetup paperSize="8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2F9B8433152418292A884516949D8" ma:contentTypeVersion="18" ma:contentTypeDescription="Een nieuw document maken." ma:contentTypeScope="" ma:versionID="2b37b18e15b26f0733a823ca095b800b">
  <xsd:schema xmlns:xsd="http://www.w3.org/2001/XMLSchema" xmlns:xs="http://www.w3.org/2001/XMLSchema" xmlns:p="http://schemas.microsoft.com/office/2006/metadata/properties" xmlns:ns2="e2781359-417b-40b3-95b7-828806bc4f20" xmlns:ns3="a1aa6ff3-5221-4ea7-84db-e9bfdbd954a8" targetNamespace="http://schemas.microsoft.com/office/2006/metadata/properties" ma:root="true" ma:fieldsID="a36620f17165358e95d5672d4c6029f0" ns2:_="" ns3:_="">
    <xsd:import namespace="e2781359-417b-40b3-95b7-828806bc4f20"/>
    <xsd:import namespace="a1aa6ff3-5221-4ea7-84db-e9bfdbd95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81359-417b-40b3-95b7-828806bc4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Location" ma:index="10" nillable="true" ma:displayName="Location" ma:internalName="MediaServiceLocatio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ccc8394-5eb3-416f-9c57-c301543081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a6ff3-5221-4ea7-84db-e9bfdbd954a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75a109-d23b-444f-8fad-75d79dc08118}" ma:internalName="TaxCatchAll" ma:showField="CatchAllData" ma:web="a1aa6ff3-5221-4ea7-84db-e9bfdbd954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781359-417b-40b3-95b7-828806bc4f20">
      <Terms xmlns="http://schemas.microsoft.com/office/infopath/2007/PartnerControls"/>
    </lcf76f155ced4ddcb4097134ff3c332f>
    <TaxCatchAll xmlns="a1aa6ff3-5221-4ea7-84db-e9bfdbd954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3529B-C11C-4CD9-9ED6-18BEFD19A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81359-417b-40b3-95b7-828806bc4f20"/>
    <ds:schemaRef ds:uri="a1aa6ff3-5221-4ea7-84db-e9bfdbd954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F2A9C4-87A9-4234-922B-EED393D5EB07}">
  <ds:schemaRefs>
    <ds:schemaRef ds:uri="http://schemas.microsoft.com/office/2006/metadata/properties"/>
    <ds:schemaRef ds:uri="http://schemas.microsoft.com/office/infopath/2007/PartnerControls"/>
    <ds:schemaRef ds:uri="e2781359-417b-40b3-95b7-828806bc4f20"/>
    <ds:schemaRef ds:uri="a1aa6ff3-5221-4ea7-84db-e9bfdbd954a8"/>
  </ds:schemaRefs>
</ds:datastoreItem>
</file>

<file path=customXml/itemProps3.xml><?xml version="1.0" encoding="utf-8"?>
<ds:datastoreItem xmlns:ds="http://schemas.openxmlformats.org/officeDocument/2006/customXml" ds:itemID="{B517AF22-8CB8-4AE0-97E9-CD85D096A8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Opbouw buca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Schenk</dc:creator>
  <cp:keywords/>
  <dc:description/>
  <cp:lastModifiedBy>Twelker, Liza</cp:lastModifiedBy>
  <cp:revision/>
  <dcterms:created xsi:type="dcterms:W3CDTF">2022-05-18T10:11:56Z</dcterms:created>
  <dcterms:modified xsi:type="dcterms:W3CDTF">2024-04-22T14:03:53Z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0x0101002022F9B8433152418292A884516949D8</vt:lpwstr>
  </property>
  <property fmtid="{D5CDD505-2E9C-101B-9397-08002B2CF9AE}" pid="3" name="MediaServiceImageTags">
    <vt:lpwstr/>
  </property>
</Properties>
</file>