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BrittBervoets\Downloads\"/>
    </mc:Choice>
  </mc:AlternateContent>
  <xr:revisionPtr revIDLastSave="0" documentId="8_{B9C23C48-A1A8-47F7-933F-4E0D4F2B1979}" xr6:coauthVersionLast="47" xr6:coauthVersionMax="47" xr10:uidLastSave="{00000000-0000-0000-0000-000000000000}"/>
  <bookViews>
    <workbookView xWindow="-108" yWindow="-108" windowWidth="23256" windowHeight="12456" activeTab="1" xr2:uid="{00000000-000D-0000-FFFF-FFFF00000000}"/>
  </bookViews>
  <sheets>
    <sheet name="Voorblad" sheetId="1" r:id="rId1"/>
    <sheet name="Cases (vloerbedekking)" sheetId="2" r:id="rId2"/>
    <sheet name="Onderhoud" sheetId="4" r:id="rId3"/>
    <sheet name="In- en uitruimen"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4" i="2" l="1"/>
  <c r="H184" i="2"/>
  <c r="H13" i="4"/>
  <c r="C28" i="4"/>
  <c r="C16" i="1"/>
  <c r="H14" i="5"/>
  <c r="H13" i="5"/>
  <c r="C20" i="5"/>
  <c r="C19" i="1"/>
  <c r="H21" i="4"/>
  <c r="H20" i="4"/>
  <c r="H19" i="4"/>
  <c r="H18" i="4"/>
  <c r="H17" i="4"/>
  <c r="H16" i="4"/>
  <c r="H15" i="4"/>
  <c r="H14" i="4"/>
  <c r="I177" i="2"/>
  <c r="I176" i="2"/>
  <c r="I175" i="2"/>
  <c r="I180" i="2"/>
  <c r="I174" i="2"/>
  <c r="I173" i="2"/>
  <c r="I172" i="2"/>
  <c r="I147" i="2"/>
  <c r="I146" i="2"/>
  <c r="I145" i="2"/>
  <c r="I144" i="2"/>
  <c r="I143" i="2"/>
  <c r="I117" i="2"/>
  <c r="I116" i="2"/>
  <c r="I115" i="2"/>
  <c r="I120" i="2"/>
  <c r="I114" i="2"/>
  <c r="I113" i="2"/>
  <c r="I81" i="2"/>
  <c r="I80" i="2"/>
  <c r="I79" i="2"/>
  <c r="I78" i="2"/>
  <c r="I77" i="2"/>
  <c r="I76" i="2"/>
  <c r="I75" i="2"/>
  <c r="I46" i="2"/>
  <c r="I45" i="2"/>
  <c r="I49" i="2"/>
  <c r="I44" i="2"/>
  <c r="I19" i="2"/>
  <c r="I18" i="2"/>
  <c r="I17" i="2"/>
  <c r="I16" i="2"/>
  <c r="I24" i="2"/>
  <c r="I15" i="2"/>
  <c r="I14" i="2"/>
  <c r="I13" i="2"/>
  <c r="I148" i="2"/>
  <c r="I20" i="2"/>
  <c r="I25" i="2"/>
  <c r="I26" i="2"/>
  <c r="D29" i="2"/>
  <c r="H29" i="2"/>
  <c r="I47" i="2"/>
  <c r="I50" i="2"/>
  <c r="I118" i="2"/>
  <c r="I121" i="2"/>
  <c r="I84" i="2"/>
  <c r="I82" i="2"/>
  <c r="I85" i="2"/>
  <c r="I86" i="2"/>
  <c r="D92" i="2"/>
  <c r="H92" i="2"/>
  <c r="I51" i="2"/>
  <c r="D60" i="2"/>
  <c r="H60" i="2"/>
  <c r="I178" i="2"/>
  <c r="I150" i="2"/>
  <c r="I122" i="2"/>
  <c r="D128" i="2"/>
  <c r="H128" i="2"/>
  <c r="I181" i="2"/>
  <c r="I182" i="2"/>
  <c r="I151" i="2"/>
  <c r="I152" i="2"/>
  <c r="D157" i="2"/>
  <c r="H157" i="2"/>
  <c r="C188" i="2"/>
  <c r="C13" i="1"/>
  <c r="C22" i="1"/>
</calcChain>
</file>

<file path=xl/sharedStrings.xml><?xml version="1.0" encoding="utf-8"?>
<sst xmlns="http://schemas.openxmlformats.org/spreadsheetml/2006/main" count="223" uniqueCount="120">
  <si>
    <t>Bijlage 3 Prijzenblad</t>
  </si>
  <si>
    <t>Inschrijver dient alle gevraagde gegevens in te vullen:</t>
  </si>
  <si>
    <t>Betreft</t>
  </si>
  <si>
    <t>Europese aanbesteding betreft plaatsing, onderhoud en advisering vloeren</t>
  </si>
  <si>
    <t>Geel</t>
  </si>
  <si>
    <r>
      <t xml:space="preserve">Inschrijver dient </t>
    </r>
    <r>
      <rPr>
        <b/>
        <u/>
        <sz val="12"/>
        <color rgb="FF000000"/>
        <rFont val="Calibri"/>
        <family val="2"/>
      </rPr>
      <t>alleen</t>
    </r>
    <r>
      <rPr>
        <sz val="12"/>
        <color rgb="FF000000"/>
        <rFont val="Calibri"/>
        <family val="2"/>
      </rPr>
      <t xml:space="preserve"> de gele velden in te vullen</t>
    </r>
  </si>
  <si>
    <t>Kenmerk</t>
  </si>
  <si>
    <t>2024-3</t>
  </si>
  <si>
    <t>Groen</t>
  </si>
  <si>
    <t>Het groene veld telt mee als inschrijfprijs</t>
  </si>
  <si>
    <t>Aanbestedende dienst</t>
  </si>
  <si>
    <t>Stichting Kindante</t>
  </si>
  <si>
    <t>Blauw</t>
  </si>
  <si>
    <t>De blauwe velden zullen automatisch doorberekend worden</t>
  </si>
  <si>
    <t>Totaalprijs cases (vloerbedekking)</t>
  </si>
  <si>
    <t>Totaalprijs onderhoud</t>
  </si>
  <si>
    <t>Totaalprijs lokalen in- en uitruimen</t>
  </si>
  <si>
    <t>Inschrijfprijs totaal (max. looptijd) excl. btw</t>
  </si>
  <si>
    <t>*Alle genoemde aantallen zijn fictief, hier kunnen geen rechten aan worden ontleend</t>
  </si>
  <si>
    <t>Naam:</t>
  </si>
  <si>
    <t>Functie:</t>
  </si>
  <si>
    <t>Onderneming</t>
  </si>
  <si>
    <t>Handtekening:</t>
  </si>
  <si>
    <t>Plaats en datum</t>
  </si>
  <si>
    <t>Case 1</t>
  </si>
  <si>
    <t xml:space="preserve">Omschrijving: </t>
  </si>
  <si>
    <t>Productgroep A Linoleum Forbo marmoleum</t>
  </si>
  <si>
    <t>Basisschool Overhoven te Sittard: Voor een 3-tal lokalen dient de huidige vloerbedekking (linoleum) te worden verwijderd en dient er nieuwe vloerbedekking te worden aangebracht (linoleum forbo marmoleum). Het betreft lokaalnummer 0.21, 0.22 en 0.23 tijdens de opname ter plekke</t>
  </si>
  <si>
    <t>Pst</t>
  </si>
  <si>
    <t>Omschrijving</t>
  </si>
  <si>
    <t>Aantallen</t>
  </si>
  <si>
    <t xml:space="preserve">Prijs per m2 excl. 21% btw </t>
  </si>
  <si>
    <t>Subtotaal excl. 21% btw</t>
  </si>
  <si>
    <t>Verwijderen bestaande vloerbedekking</t>
  </si>
  <si>
    <t>m2</t>
  </si>
  <si>
    <t>Mechanisch opschuren en stofvrij maken van de ondervloer (cementdekvl.)</t>
  </si>
  <si>
    <t>Primeren, egaliseren 3kg/m2, van de ondervloer.</t>
  </si>
  <si>
    <t>Leveren van marmoleum Forbo Fresco/Real dikte 2,5mm, nettoprijs zonder opslag</t>
  </si>
  <si>
    <t>Aanbrengen van marmoleum Forbo Fresco/Real dikte 2,5mm</t>
  </si>
  <si>
    <t>Mechanisch openfrezen en lassen van de naden</t>
  </si>
  <si>
    <t>m1</t>
  </si>
  <si>
    <t>Het afsiliconen van de randen</t>
  </si>
  <si>
    <t>Toeslagen in %</t>
  </si>
  <si>
    <t>Opslag op materiaal post 4</t>
  </si>
  <si>
    <t>Winst &amp; Risico over post 1 t/m 7</t>
  </si>
  <si>
    <t>Meerverbruik (&gt; 3kg/m2) per kg egaline /m2</t>
  </si>
  <si>
    <t>Totaalbedrag Case 1</t>
  </si>
  <si>
    <t>Prijs per m2</t>
  </si>
  <si>
    <t>Case 2</t>
  </si>
  <si>
    <t>Omschrijving:</t>
  </si>
  <si>
    <t>Productgroep 2 Kugelgarn Orbital</t>
  </si>
  <si>
    <t xml:space="preserve">Basisschool Overhoven te Sittard:  Lokalen 0.04, 0.06 en 0.07 dienen te worden voorzien van Kugelgarn Orbital in een nader te bepalen kleur. </t>
  </si>
  <si>
    <t>Aantal m2</t>
  </si>
  <si>
    <t>Prijs per m2 excl. 21% btw netto</t>
  </si>
  <si>
    <t>Verwijderen en afvoeren bestaande vloerbedekking</t>
  </si>
  <si>
    <t>Leveren Kugelgarn Orbital netto zonder opslag</t>
  </si>
  <si>
    <t>Plaatsen Kugelgarn Orbital geheel verlijmd</t>
  </si>
  <si>
    <t>m3</t>
  </si>
  <si>
    <t>Opslag op materiaal post 2</t>
  </si>
  <si>
    <t>%</t>
  </si>
  <si>
    <t>Winst &amp; Risico  post 1 t/m 3</t>
  </si>
  <si>
    <t>Totaalbedrag Case 2</t>
  </si>
  <si>
    <t>Case 3</t>
  </si>
  <si>
    <t>Productgroep C (Gerflor Mipolam Troplan / Cosmo dikte 2mm)</t>
  </si>
  <si>
    <t>Basisschool Overhoven te Sittard: De huidige vloeren van ruimte 0.41 en 0.09 dient te worden vervangen  voor Gerflor Mipolam Troplan dikte 2mm</t>
  </si>
  <si>
    <t>Mechanisch opschuren en stofvrij maken van de ondervloer</t>
  </si>
  <si>
    <t>Ontvetten van de bestaande tegelvloer en wand 10cm hoog</t>
  </si>
  <si>
    <t>Primeren, egaliseren minimaal 2mm</t>
  </si>
  <si>
    <t>Leveren van een holle hoek profiel en profiel Kuberit 804S</t>
  </si>
  <si>
    <t xml:space="preserve">Leveren van benodigd projectvinyl </t>
  </si>
  <si>
    <t>Leggen van projectvinyl inclusief opstaande plint volledig verlijmd</t>
  </si>
  <si>
    <t>De- en hermonteren leerkottewanden</t>
  </si>
  <si>
    <t>pst</t>
  </si>
  <si>
    <t>Opslag op materiaal</t>
  </si>
  <si>
    <t>winst en risico post 1 t/m 7</t>
  </si>
  <si>
    <t>Meerverbruik per kg egaline per m2</t>
  </si>
  <si>
    <t>Totaalbedrag Case 3</t>
  </si>
  <si>
    <t>Case 4</t>
  </si>
  <si>
    <t>Productgroep D (Modulyss First)</t>
  </si>
  <si>
    <t>Voor een 2-tal lokalen (BS Overhoven) 0.02, 0.01 wordt de huidige vloerbedekking vervangen voor nieuwe tapijttegels. Voor aanvang van de werkzaamheden worden de lokalen geheel uitgeruimd door de schoollocatie. Er wordt gewerkt met een basiskleur en er worden diverse strooitegels in 5 verschillende kleuren toegepast (6 strooitegels per lokaal). U dient na afloop van de werkzaamheden 1 pak tapijttegels extra achter te laten alsmede per strooitegel 2 tegels per kleur.</t>
  </si>
  <si>
    <t>Verwijderen en afvoeren van 1 laag, bestaand</t>
  </si>
  <si>
    <t>Mechanisch opschuren en stofvrij maken van de ondervloer (cementdekvl)</t>
  </si>
  <si>
    <t>Leveren van projettapijttegels Modulyss First (50x50cm)</t>
  </si>
  <si>
    <t>Leggen van projecttapijttegels , in anti-slip</t>
  </si>
  <si>
    <t>Aanleveren reservetegels vlgs omschrijving</t>
  </si>
  <si>
    <t>winst en risico post 1 t/m 5</t>
  </si>
  <si>
    <t>Totaalbedrag Case 4</t>
  </si>
  <si>
    <t>Case 5</t>
  </si>
  <si>
    <t>Productgroep E (Coral)</t>
  </si>
  <si>
    <t xml:space="preserve">Basisschool Overhoven Sittard: Van ruimtes 0.18 en 0.03 dient de schoonloopmat te worden vervangen. De huidige vloerbedekking bestaat ook uit een inloopmat welke niet asbesthoudend is. </t>
  </si>
  <si>
    <t>Verwijderen en afvoeren van 1 laag, bestaande vloerbedekking</t>
  </si>
  <si>
    <t>Leveren van Forbo Coral Classic</t>
  </si>
  <si>
    <t>Leggen van Forbo Coral Classic volledig verlijmd</t>
  </si>
  <si>
    <t>Leveren en aanbrengen overgangsprofiel</t>
  </si>
  <si>
    <t>Totaalbedrag Case 5</t>
  </si>
  <si>
    <t>Case 6</t>
  </si>
  <si>
    <t>Productgroep E (PVC)</t>
  </si>
  <si>
    <t>Basisschool Overhoven Sittard: Van ruimtes 0.21, 0.22 en 0.23 dient i.p.v. de optie nieuwe linoleum (Case 1) bekeken of het leveren en plaaatsen van pvc stroken een optie is</t>
  </si>
  <si>
    <t>verwijderen en afvoeren niet asbesthoudende bestaande vloer</t>
  </si>
  <si>
    <t>Leveren van pvc stroken type P440 Dryback natural oak, 2,5mm dikte en 0,55mm toplaag, nettoprijs zonder opslag</t>
  </si>
  <si>
    <t>Aanbrengen van pvc stroken</t>
  </si>
  <si>
    <t>Totaalbedrag Case 6</t>
  </si>
  <si>
    <t>Technisch groot onderhoud aan vloeren</t>
  </si>
  <si>
    <t>Er zijn diverse handelingen mogelijk m.b.t. "groot onderhoud" en afhankelijk van hetgeen u tijdens de jaarlijks opname aantreft.  E.e.a. betreft het geheel aan m2 van de binnen stichting Kindante aanwezige vloeren.</t>
  </si>
  <si>
    <t>Inschatting aantallen p.j.</t>
  </si>
  <si>
    <t>Diepstrippen / recoaten (alle polymeerlagen verwijderen en conserveren 1 laag primer en 2 lagen polymeer)</t>
  </si>
  <si>
    <t>Diepstrippen / recoaten (alle polymeerlagen verwijderen en conserveren 2 lagen primer e  2 lagen polymeer)</t>
  </si>
  <si>
    <t>Jaarlijks topcoaten (lichtontvetten en 2 lagen polymeer aanbrengen)</t>
  </si>
  <si>
    <t>Jaarlijks reinigen sprayen enopwrijven</t>
  </si>
  <si>
    <t>pvc vloer intensief reinigen</t>
  </si>
  <si>
    <t>pvc vloer reinigen en beschermen met 1 laag PU coating</t>
  </si>
  <si>
    <t>Tapijt reinigen middels Smart Care Triomethode</t>
  </si>
  <si>
    <t>Kosten nul-meting 42 schoollocaties t.b.v. advisering 1e jaar "groot" onderhoud vloeren</t>
  </si>
  <si>
    <t>Diepstrippen en aanbrengen van een beschermlaag 326 uv careshield</t>
  </si>
  <si>
    <t>Totaalbedrag groot onderhoud</t>
  </si>
  <si>
    <t>In- en uitruimen van ruimten</t>
  </si>
  <si>
    <t>Uitruimen van ruimten</t>
  </si>
  <si>
    <t xml:space="preserve">Totaalbedrag in- en uitruimen </t>
  </si>
  <si>
    <t>Inruimen van ruimten</t>
  </si>
  <si>
    <t xml:space="preserve">Wanneer er nieuwe vloerbedekking wordt gelegd of groot onderhoud wordt uitgevoerd aan vloeren, is de opdrachtnemer verantwoordelijk voor het in- en uitruimen van ruimten.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</si>
</sst>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rgb="FF000000"/>
      <name val="Calibri"/>
      <family val="2"/>
    </font>
    <font>
      <b/>
      <sz val="14"/>
      <color theme="0"/>
      <name val="Calibri"/>
      <family val="2"/>
      <scheme val="minor"/>
    </font>
    <font>
      <sz val="10"/>
      <color rgb="FF000000"/>
      <name val="Calibri"/>
      <family val="2"/>
    </font>
    <font>
      <b/>
      <sz val="12"/>
      <color rgb="FF000000"/>
      <name val="Calibri"/>
      <family val="2"/>
    </font>
    <font>
      <b/>
      <sz val="28"/>
      <color theme="0"/>
      <name val="Calibri"/>
      <family val="2"/>
      <scheme val="minor"/>
    </font>
    <font>
      <sz val="20"/>
      <color theme="1"/>
      <name val="Calibri"/>
      <family val="2"/>
      <scheme val="minor"/>
    </font>
    <font>
      <b/>
      <sz val="20"/>
      <color theme="1"/>
      <name val="Calibri"/>
      <family val="2"/>
      <scheme val="minor"/>
    </font>
    <font>
      <sz val="16"/>
      <color theme="1"/>
      <name val="Calibri"/>
      <family val="2"/>
      <scheme val="minor"/>
    </font>
    <font>
      <b/>
      <sz val="12"/>
      <color rgb="FFFFFFFF"/>
      <name val="Calibri"/>
      <family val="2"/>
    </font>
    <font>
      <b/>
      <u/>
      <sz val="12"/>
      <color rgb="FF000000"/>
      <name val="Calibri"/>
      <family val="2"/>
    </font>
    <font>
      <b/>
      <sz val="12"/>
      <color theme="1"/>
      <name val="Calibri"/>
      <family val="2"/>
      <scheme val="minor"/>
    </font>
    <font>
      <b/>
      <sz val="14"/>
      <color theme="1"/>
      <name val="Calibri"/>
      <family val="2"/>
      <scheme val="minor"/>
    </font>
    <font>
      <b/>
      <sz val="18"/>
      <color rgb="FFFFFFFF"/>
      <name val="Calibri"/>
      <family val="2"/>
    </font>
  </fonts>
  <fills count="13">
    <fill>
      <patternFill patternType="none"/>
    </fill>
    <fill>
      <patternFill patternType="gray125"/>
    </fill>
    <fill>
      <patternFill patternType="solid">
        <fgColor rgb="FF002060"/>
        <bgColor rgb="FF2D2B59"/>
      </patternFill>
    </fill>
    <fill>
      <patternFill patternType="solid">
        <fgColor theme="0"/>
        <bgColor rgb="FFE6E6E6"/>
      </patternFill>
    </fill>
    <fill>
      <patternFill patternType="solid">
        <fgColor rgb="FF00206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2D2B59"/>
        <bgColor rgb="FF2D2B59"/>
      </patternFill>
    </fill>
    <fill>
      <patternFill patternType="solid">
        <fgColor rgb="FFFFFF00"/>
        <bgColor rgb="FFFFFF00"/>
      </patternFill>
    </fill>
    <fill>
      <patternFill patternType="solid">
        <fgColor rgb="FF00B050"/>
        <bgColor rgb="FF00B050"/>
      </patternFill>
    </fill>
    <fill>
      <patternFill patternType="solid">
        <fgColor rgb="FF00B0F0"/>
        <bgColor indexed="64"/>
      </patternFill>
    </fill>
    <fill>
      <patternFill patternType="solid">
        <fgColor rgb="FF00B050"/>
        <bgColor indexed="64"/>
      </patternFill>
    </fill>
  </fills>
  <borders count="41">
    <border>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1">
    <xf numFmtId="0" fontId="0" fillId="0" borderId="0"/>
  </cellStyleXfs>
  <cellXfs count="123">
    <xf numFmtId="0" fontId="0" fillId="0" borderId="0" xfId="0"/>
    <xf numFmtId="0" fontId="0" fillId="0" borderId="0" xfId="0" applyAlignment="1">
      <alignment horizontal="center"/>
    </xf>
    <xf numFmtId="0" fontId="7" fillId="0" borderId="10" xfId="0" applyFont="1" applyBorder="1"/>
    <xf numFmtId="0" fontId="7" fillId="0" borderId="11" xfId="0" applyFont="1" applyBorder="1"/>
    <xf numFmtId="0" fontId="0" fillId="0" borderId="18" xfId="0" applyBorder="1"/>
    <xf numFmtId="0" fontId="0" fillId="0" borderId="11" xfId="0" applyBorder="1"/>
    <xf numFmtId="0" fontId="9" fillId="4" borderId="12" xfId="0" applyFont="1" applyFill="1" applyBorder="1" applyAlignment="1">
      <alignment horizontal="center"/>
    </xf>
    <xf numFmtId="0" fontId="9" fillId="4" borderId="13" xfId="0" applyFont="1" applyFill="1" applyBorder="1"/>
    <xf numFmtId="0" fontId="9" fillId="4" borderId="19" xfId="0" applyFont="1" applyFill="1" applyBorder="1"/>
    <xf numFmtId="0" fontId="4" fillId="4" borderId="14" xfId="0" applyFont="1" applyFill="1" applyBorder="1" applyAlignment="1">
      <alignment horizontal="center"/>
    </xf>
    <xf numFmtId="0" fontId="4" fillId="4" borderId="0" xfId="0" applyFont="1" applyFill="1"/>
    <xf numFmtId="0" fontId="4" fillId="4" borderId="20" xfId="0" applyFont="1" applyFill="1" applyBorder="1"/>
    <xf numFmtId="0" fontId="0" fillId="6" borderId="14" xfId="0" applyFill="1" applyBorder="1" applyAlignment="1">
      <alignment horizontal="center"/>
    </xf>
    <xf numFmtId="0" fontId="0" fillId="6" borderId="0" xfId="0" applyFill="1"/>
    <xf numFmtId="0" fontId="0" fillId="6" borderId="20" xfId="0" applyFill="1" applyBorder="1"/>
    <xf numFmtId="0" fontId="3" fillId="6" borderId="0" xfId="0" applyFont="1" applyFill="1"/>
    <xf numFmtId="0" fontId="3" fillId="6" borderId="14" xfId="0" applyFont="1" applyFill="1" applyBorder="1" applyAlignment="1">
      <alignment horizontal="center"/>
    </xf>
    <xf numFmtId="0" fontId="3" fillId="6" borderId="0" xfId="0" applyFont="1" applyFill="1" applyAlignment="1">
      <alignment horizontal="center"/>
    </xf>
    <xf numFmtId="0" fontId="0" fillId="6" borderId="0" xfId="0" applyFill="1" applyAlignment="1">
      <alignment horizontal="center"/>
    </xf>
    <xf numFmtId="0" fontId="0" fillId="7" borderId="29" xfId="0" applyFill="1" applyBorder="1" applyAlignment="1">
      <alignment horizontal="center"/>
    </xf>
    <xf numFmtId="0" fontId="0" fillId="6" borderId="29" xfId="0" applyFill="1" applyBorder="1" applyAlignment="1">
      <alignment horizontal="center"/>
    </xf>
    <xf numFmtId="0" fontId="0" fillId="6" borderId="31" xfId="0" applyFill="1" applyBorder="1" applyAlignment="1">
      <alignment horizontal="center"/>
    </xf>
    <xf numFmtId="0" fontId="0" fillId="6" borderId="0" xfId="0" applyFill="1" applyAlignment="1">
      <alignment horizontal="left"/>
    </xf>
    <xf numFmtId="164" fontId="0" fillId="6" borderId="0" xfId="0" applyNumberFormat="1" applyFill="1" applyAlignment="1">
      <alignment horizontal="center" vertical="center"/>
    </xf>
    <xf numFmtId="3" fontId="0" fillId="6" borderId="0" xfId="0" applyNumberForma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right"/>
    </xf>
    <xf numFmtId="10" fontId="3" fillId="6" borderId="0" xfId="0" applyNumberFormat="1" applyFont="1" applyFill="1" applyAlignment="1">
      <alignment horizontal="center" vertical="center"/>
    </xf>
    <xf numFmtId="164" fontId="0" fillId="6" borderId="0" xfId="0" applyNumberFormat="1" applyFill="1" applyAlignment="1">
      <alignment horizontal="left" vertical="center"/>
    </xf>
    <xf numFmtId="0" fontId="0" fillId="6" borderId="0" xfId="0" applyFill="1" applyAlignment="1">
      <alignment horizontal="left" vertical="center"/>
    </xf>
    <xf numFmtId="0" fontId="2" fillId="6" borderId="0" xfId="0" applyFont="1" applyFill="1"/>
    <xf numFmtId="0" fontId="10" fillId="6" borderId="14" xfId="0" applyFont="1" applyFill="1" applyBorder="1" applyAlignment="1">
      <alignment horizontal="center"/>
    </xf>
    <xf numFmtId="0" fontId="10" fillId="6" borderId="0" xfId="0" applyFont="1" applyFill="1"/>
    <xf numFmtId="0" fontId="10" fillId="6" borderId="20" xfId="0" applyFont="1" applyFill="1" applyBorder="1"/>
    <xf numFmtId="0" fontId="11" fillId="6" borderId="0" xfId="0" applyFont="1" applyFill="1"/>
    <xf numFmtId="0" fontId="0" fillId="6" borderId="16" xfId="0" applyFill="1" applyBorder="1" applyAlignment="1">
      <alignment horizontal="center"/>
    </xf>
    <xf numFmtId="0" fontId="0" fillId="6" borderId="32" xfId="0" applyFill="1" applyBorder="1"/>
    <xf numFmtId="0" fontId="0" fillId="6" borderId="17" xfId="0" applyFill="1" applyBorder="1"/>
    <xf numFmtId="164" fontId="0" fillId="6" borderId="29" xfId="0" applyNumberFormat="1" applyFill="1" applyBorder="1" applyAlignment="1">
      <alignment horizontal="center"/>
    </xf>
    <xf numFmtId="44" fontId="0" fillId="6" borderId="0" xfId="0" applyNumberFormat="1" applyFill="1"/>
    <xf numFmtId="10" fontId="0" fillId="6" borderId="0" xfId="0" applyNumberFormat="1" applyFill="1" applyAlignment="1">
      <alignment horizontal="center" vertical="center"/>
    </xf>
    <xf numFmtId="164" fontId="0" fillId="6" borderId="25" xfId="0" applyNumberFormat="1" applyFill="1" applyBorder="1" applyAlignment="1">
      <alignment horizontal="center"/>
    </xf>
    <xf numFmtId="0" fontId="0" fillId="6" borderId="0" xfId="0" applyFill="1" applyAlignment="1" applyProtection="1">
      <alignment horizontal="center" vertical="center"/>
      <protection locked="0"/>
    </xf>
    <xf numFmtId="44" fontId="0" fillId="6" borderId="0" xfId="0" applyNumberFormat="1" applyFill="1" applyProtection="1">
      <protection locked="0"/>
    </xf>
    <xf numFmtId="164" fontId="0" fillId="6" borderId="0" xfId="0" applyNumberFormat="1" applyFill="1" applyAlignment="1">
      <alignment horizontal="center"/>
    </xf>
    <xf numFmtId="0" fontId="0" fillId="6" borderId="37" xfId="0" applyFill="1" applyBorder="1" applyAlignment="1">
      <alignment horizontal="center"/>
    </xf>
    <xf numFmtId="0" fontId="0" fillId="6" borderId="38" xfId="0" applyFill="1" applyBorder="1" applyAlignment="1">
      <alignment horizontal="center"/>
    </xf>
    <xf numFmtId="7" fontId="0" fillId="6" borderId="0" xfId="0" applyNumberFormat="1" applyFill="1" applyAlignment="1" applyProtection="1">
      <alignment horizontal="center" vertical="center"/>
      <protection locked="0"/>
    </xf>
    <xf numFmtId="164" fontId="12" fillId="6" borderId="0" xfId="0" applyNumberFormat="1" applyFont="1" applyFill="1"/>
    <xf numFmtId="44" fontId="0" fillId="5" borderId="29" xfId="0" applyNumberFormat="1" applyFill="1" applyBorder="1" applyProtection="1">
      <protection locked="0"/>
    </xf>
    <xf numFmtId="44" fontId="0" fillId="5" borderId="31" xfId="0" applyNumberFormat="1" applyFill="1" applyBorder="1" applyProtection="1">
      <protection locked="0"/>
    </xf>
    <xf numFmtId="44" fontId="0" fillId="5" borderId="35" xfId="0" applyNumberFormat="1" applyFill="1" applyBorder="1" applyProtection="1">
      <protection locked="0"/>
    </xf>
    <xf numFmtId="0" fontId="8" fillId="9" borderId="39" xfId="0" applyFont="1" applyFill="1" applyBorder="1" applyAlignment="1">
      <alignment horizontal="left" vertical="top" wrapText="1"/>
    </xf>
    <xf numFmtId="0" fontId="5" fillId="0" borderId="39" xfId="0" applyFont="1" applyBorder="1"/>
    <xf numFmtId="0" fontId="5" fillId="0" borderId="40" xfId="0" applyFont="1" applyBorder="1"/>
    <xf numFmtId="0" fontId="0" fillId="0" borderId="15" xfId="0" applyBorder="1"/>
    <xf numFmtId="0" fontId="8" fillId="10" borderId="40" xfId="0" applyFont="1" applyFill="1" applyBorder="1" applyAlignment="1">
      <alignment horizontal="left"/>
    </xf>
    <xf numFmtId="0" fontId="15" fillId="11" borderId="15" xfId="0" applyFont="1" applyFill="1" applyBorder="1"/>
    <xf numFmtId="164" fontId="12" fillId="11" borderId="15" xfId="0" applyNumberFormat="1" applyFont="1" applyFill="1" applyBorder="1" applyAlignment="1">
      <alignment horizontal="center" vertical="center"/>
    </xf>
    <xf numFmtId="164" fontId="12" fillId="11" borderId="29" xfId="0" applyNumberFormat="1" applyFont="1" applyFill="1" applyBorder="1"/>
    <xf numFmtId="164" fontId="0" fillId="11" borderId="29" xfId="0" applyNumberFormat="1" applyFill="1" applyBorder="1" applyAlignment="1">
      <alignment horizontal="center"/>
    </xf>
    <xf numFmtId="164" fontId="0" fillId="11" borderId="30" xfId="0" applyNumberFormat="1" applyFill="1" applyBorder="1" applyAlignment="1">
      <alignment horizontal="center"/>
    </xf>
    <xf numFmtId="164" fontId="0" fillId="11" borderId="31" xfId="0" applyNumberFormat="1" applyFill="1" applyBorder="1" applyAlignment="1">
      <alignment horizontal="center"/>
    </xf>
    <xf numFmtId="0" fontId="0" fillId="5" borderId="29"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7" fontId="0" fillId="5" borderId="29" xfId="0" applyNumberFormat="1"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164" fontId="0" fillId="11" borderId="36" xfId="0" applyNumberFormat="1" applyFill="1" applyBorder="1" applyAlignment="1">
      <alignment horizontal="center"/>
    </xf>
    <xf numFmtId="164" fontId="0" fillId="11" borderId="37" xfId="0" applyNumberFormat="1" applyFill="1" applyBorder="1" applyAlignment="1">
      <alignment horizontal="center"/>
    </xf>
    <xf numFmtId="0" fontId="0" fillId="5" borderId="36" xfId="0" applyFill="1" applyBorder="1" applyAlignment="1" applyProtection="1">
      <alignment horizontal="center" vertical="center"/>
      <protection locked="0"/>
    </xf>
    <xf numFmtId="0" fontId="0" fillId="0" borderId="0" xfId="0" applyAlignment="1">
      <alignment horizontal="left"/>
    </xf>
    <xf numFmtId="0" fontId="13" fillId="2" borderId="4" xfId="0" applyFont="1" applyFill="1" applyBorder="1" applyAlignment="1">
      <alignment vertical="top"/>
    </xf>
    <xf numFmtId="0" fontId="13" fillId="2" borderId="7" xfId="0" applyFont="1" applyFill="1" applyBorder="1" applyAlignment="1">
      <alignment vertical="top"/>
    </xf>
    <xf numFmtId="0" fontId="6" fillId="4" borderId="10" xfId="0" applyFont="1" applyFill="1" applyBorder="1"/>
    <xf numFmtId="0" fontId="6" fillId="4" borderId="11" xfId="0" applyFont="1" applyFill="1" applyBorder="1"/>
    <xf numFmtId="164" fontId="6" fillId="11" borderId="15" xfId="0" applyNumberFormat="1" applyFont="1" applyFill="1" applyBorder="1"/>
    <xf numFmtId="0" fontId="0" fillId="6" borderId="36" xfId="0" applyFill="1" applyBorder="1" applyAlignment="1">
      <alignment horizontal="center"/>
    </xf>
    <xf numFmtId="0" fontId="13" fillId="8" borderId="39" xfId="0" applyFont="1" applyFill="1" applyBorder="1" applyAlignment="1">
      <alignment horizontal="left" vertical="top" wrapText="1"/>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44" fontId="6" fillId="12" borderId="12" xfId="0" applyNumberFormat="1" applyFont="1" applyFill="1" applyBorder="1" applyAlignment="1">
      <alignment horizontal="center"/>
    </xf>
    <xf numFmtId="44" fontId="6" fillId="12" borderId="19" xfId="0" applyNumberFormat="1" applyFont="1" applyFill="1" applyBorder="1" applyAlignment="1">
      <alignment horizontal="center"/>
    </xf>
    <xf numFmtId="44" fontId="6" fillId="12" borderId="16" xfId="0" applyNumberFormat="1" applyFont="1" applyFill="1" applyBorder="1" applyAlignment="1">
      <alignment horizontal="center"/>
    </xf>
    <xf numFmtId="44" fontId="6" fillId="12" borderId="17" xfId="0" applyNumberFormat="1" applyFont="1" applyFill="1" applyBorder="1" applyAlignment="1">
      <alignment horizontal="center"/>
    </xf>
    <xf numFmtId="44" fontId="6" fillId="11" borderId="12" xfId="0" applyNumberFormat="1" applyFont="1" applyFill="1" applyBorder="1" applyAlignment="1">
      <alignment horizontal="center"/>
    </xf>
    <xf numFmtId="44" fontId="6" fillId="11" borderId="19" xfId="0" applyNumberFormat="1" applyFont="1" applyFill="1" applyBorder="1" applyAlignment="1">
      <alignment horizontal="center"/>
    </xf>
    <xf numFmtId="44" fontId="6" fillId="11" borderId="16" xfId="0" applyNumberFormat="1" applyFont="1" applyFill="1" applyBorder="1" applyAlignment="1">
      <alignment horizontal="center"/>
    </xf>
    <xf numFmtId="44" fontId="6" fillId="11" borderId="17" xfId="0" applyNumberFormat="1" applyFont="1" applyFill="1" applyBorder="1" applyAlignment="1">
      <alignment horizontal="center"/>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6" fillId="4" borderId="12" xfId="0" applyFont="1" applyFill="1" applyBorder="1" applyAlignment="1">
      <alignment horizontal="left"/>
    </xf>
    <xf numFmtId="0" fontId="6" fillId="4" borderId="19" xfId="0" applyFont="1" applyFill="1" applyBorder="1" applyAlignment="1">
      <alignment horizontal="left"/>
    </xf>
    <xf numFmtId="0" fontId="6" fillId="4" borderId="16" xfId="0" applyFont="1" applyFill="1" applyBorder="1" applyAlignment="1">
      <alignment horizontal="left"/>
    </xf>
    <xf numFmtId="0" fontId="6" fillId="4" borderId="17" xfId="0" applyFont="1" applyFill="1" applyBorder="1" applyAlignment="1">
      <alignment horizontal="left"/>
    </xf>
    <xf numFmtId="0" fontId="16" fillId="4" borderId="19" xfId="0" applyFont="1" applyFill="1" applyBorder="1" applyAlignment="1">
      <alignment horizontal="left"/>
    </xf>
    <xf numFmtId="0" fontId="16" fillId="4" borderId="16" xfId="0" applyFont="1" applyFill="1" applyBorder="1" applyAlignment="1">
      <alignment horizontal="left"/>
    </xf>
    <xf numFmtId="0" fontId="16" fillId="4" borderId="17" xfId="0" applyFont="1" applyFill="1" applyBorder="1" applyAlignment="1">
      <alignment horizontal="left"/>
    </xf>
    <xf numFmtId="0" fontId="8" fillId="3" borderId="16" xfId="0" applyFont="1" applyFill="1" applyBorder="1" applyAlignment="1">
      <alignment horizontal="left" vertical="center"/>
    </xf>
    <xf numFmtId="0" fontId="8" fillId="3" borderId="17"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0" fillId="0" borderId="24" xfId="0" applyBorder="1" applyAlignment="1">
      <alignment vertical="top"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0" xfId="0" applyAlignment="1">
      <alignment wrapText="1"/>
    </xf>
    <xf numFmtId="0" fontId="0" fillId="0" borderId="28"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35" xfId="0" applyBorder="1" applyAlignment="1">
      <alignment wrapText="1"/>
    </xf>
    <xf numFmtId="0" fontId="1" fillId="4" borderId="21" xfId="0" applyFont="1" applyFill="1" applyBorder="1" applyAlignment="1">
      <alignment vertical="top"/>
    </xf>
    <xf numFmtId="0" fontId="1" fillId="4" borderId="22" xfId="0" applyFont="1" applyFill="1" applyBorder="1"/>
    <xf numFmtId="0" fontId="1" fillId="4" borderId="23" xfId="0" applyFont="1" applyFill="1" applyBorder="1"/>
    <xf numFmtId="0" fontId="1" fillId="4" borderId="21" xfId="0"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9524</xdr:rowOff>
    </xdr:from>
    <xdr:ext cx="7222422" cy="1133475"/>
    <xdr:pic>
      <xdr:nvPicPr>
        <xdr:cNvPr id="2" name="Afbeelding 3">
          <a:extLst>
            <a:ext uri="{FF2B5EF4-FFF2-40B4-BE49-F238E27FC236}">
              <a16:creationId xmlns:a16="http://schemas.microsoft.com/office/drawing/2014/main" id="{A2F0C18A-D57F-4C9F-B100-68D337DAE22B}"/>
            </a:ext>
          </a:extLst>
        </xdr:cNvPr>
        <xdr:cNvPicPr>
          <a:picLocks noChangeAspect="1"/>
        </xdr:cNvPicPr>
      </xdr:nvPicPr>
      <xdr:blipFill>
        <a:blip xmlns:r="http://schemas.openxmlformats.org/officeDocument/2006/relationships" r:embed="rId1"/>
        <a:stretch>
          <a:fillRect/>
        </a:stretch>
      </xdr:blipFill>
      <xdr:spPr>
        <a:xfrm>
          <a:off x="0" y="9524"/>
          <a:ext cx="7222422" cy="1133475"/>
        </a:xfrm>
        <a:prstGeom prst="rect">
          <a:avLst/>
        </a:prstGeom>
        <a:noFill/>
        <a:ln cap="flat">
          <a:noFill/>
        </a:ln>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G30"/>
  <sheetViews>
    <sheetView workbookViewId="0">
      <selection activeCell="F15" sqref="F15"/>
    </sheetView>
  </sheetViews>
  <sheetFormatPr defaultRowHeight="14.4" x14ac:dyDescent="0.3"/>
  <cols>
    <col min="1" max="1" width="32" customWidth="1"/>
    <col min="2" max="2" width="19.44140625" customWidth="1"/>
    <col min="3" max="3" width="22.44140625" customWidth="1"/>
    <col min="4" max="4" width="34.109375" customWidth="1"/>
    <col min="6" max="6" width="32.44140625" customWidth="1"/>
    <col min="7" max="7" width="56.109375" bestFit="1" customWidth="1"/>
  </cols>
  <sheetData>
    <row r="6" spans="1:7" ht="15" thickBot="1" x14ac:dyDescent="0.35"/>
    <row r="7" spans="1:7" ht="24.75" customHeight="1" thickBot="1" x14ac:dyDescent="0.5">
      <c r="A7" s="90" t="s">
        <v>0</v>
      </c>
      <c r="B7" s="91"/>
      <c r="C7" s="91"/>
      <c r="D7" s="92"/>
      <c r="F7" s="77" t="s">
        <v>1</v>
      </c>
      <c r="G7" s="77"/>
    </row>
    <row r="8" spans="1:7" ht="18" customHeight="1" thickBot="1" x14ac:dyDescent="0.35">
      <c r="A8" s="71" t="s">
        <v>2</v>
      </c>
      <c r="B8" s="93" t="s">
        <v>3</v>
      </c>
      <c r="C8" s="93"/>
      <c r="D8" s="94"/>
      <c r="F8" s="52" t="s">
        <v>4</v>
      </c>
      <c r="G8" s="53" t="s">
        <v>5</v>
      </c>
    </row>
    <row r="9" spans="1:7" ht="22.5" customHeight="1" thickBot="1" x14ac:dyDescent="0.35">
      <c r="A9" s="71" t="s">
        <v>6</v>
      </c>
      <c r="B9" s="95" t="s">
        <v>7</v>
      </c>
      <c r="C9" s="95"/>
      <c r="D9" s="96"/>
      <c r="F9" s="56" t="s">
        <v>8</v>
      </c>
      <c r="G9" s="54" t="s">
        <v>9</v>
      </c>
    </row>
    <row r="10" spans="1:7" ht="19.5" customHeight="1" thickBot="1" x14ac:dyDescent="0.35">
      <c r="A10" s="72" t="s">
        <v>10</v>
      </c>
      <c r="B10" s="97" t="s">
        <v>11</v>
      </c>
      <c r="C10" s="97"/>
      <c r="D10" s="98"/>
      <c r="F10" s="57" t="s">
        <v>12</v>
      </c>
      <c r="G10" s="55" t="s">
        <v>13</v>
      </c>
    </row>
    <row r="12" spans="1:7" ht="15" thickBot="1" x14ac:dyDescent="0.35"/>
    <row r="13" spans="1:7" x14ac:dyDescent="0.3">
      <c r="A13" s="99" t="s">
        <v>14</v>
      </c>
      <c r="B13" s="100"/>
      <c r="C13" s="84">
        <f>'Cases (vloerbedekking)'!C188</f>
        <v>0</v>
      </c>
      <c r="D13" s="85"/>
    </row>
    <row r="14" spans="1:7" ht="15" thickBot="1" x14ac:dyDescent="0.35">
      <c r="A14" s="101"/>
      <c r="B14" s="102"/>
      <c r="C14" s="86"/>
      <c r="D14" s="87"/>
    </row>
    <row r="15" spans="1:7" ht="15" thickBot="1" x14ac:dyDescent="0.35">
      <c r="A15" s="70"/>
      <c r="B15" s="70"/>
    </row>
    <row r="16" spans="1:7" x14ac:dyDescent="0.3">
      <c r="A16" s="99" t="s">
        <v>15</v>
      </c>
      <c r="B16" s="100"/>
      <c r="C16" s="84">
        <f>Onderhoud!C28</f>
        <v>0</v>
      </c>
      <c r="D16" s="85"/>
    </row>
    <row r="17" spans="1:4" ht="15" thickBot="1" x14ac:dyDescent="0.35">
      <c r="A17" s="101"/>
      <c r="B17" s="102"/>
      <c r="C17" s="86"/>
      <c r="D17" s="87"/>
    </row>
    <row r="18" spans="1:4" ht="15" thickBot="1" x14ac:dyDescent="0.35">
      <c r="A18" s="70"/>
      <c r="B18" s="70"/>
    </row>
    <row r="19" spans="1:4" x14ac:dyDescent="0.3">
      <c r="A19" s="99" t="s">
        <v>16</v>
      </c>
      <c r="B19" s="103"/>
      <c r="C19" s="84">
        <f>'In- en uitruimen'!C20</f>
        <v>0</v>
      </c>
      <c r="D19" s="85"/>
    </row>
    <row r="20" spans="1:4" ht="15" thickBot="1" x14ac:dyDescent="0.35">
      <c r="A20" s="104"/>
      <c r="B20" s="105"/>
      <c r="C20" s="86"/>
      <c r="D20" s="87"/>
    </row>
    <row r="21" spans="1:4" ht="15" thickBot="1" x14ac:dyDescent="0.35">
      <c r="A21" s="70"/>
      <c r="B21" s="70"/>
    </row>
    <row r="22" spans="1:4" x14ac:dyDescent="0.3">
      <c r="A22" s="99" t="s">
        <v>17</v>
      </c>
      <c r="B22" s="100"/>
      <c r="C22" s="80">
        <f>(C16*1)+(C19*4)+(C13*4)</f>
        <v>0</v>
      </c>
      <c r="D22" s="81"/>
    </row>
    <row r="23" spans="1:4" ht="15" thickBot="1" x14ac:dyDescent="0.35">
      <c r="A23" s="101"/>
      <c r="B23" s="102"/>
      <c r="C23" s="82"/>
      <c r="D23" s="83"/>
    </row>
    <row r="24" spans="1:4" ht="15" thickBot="1" x14ac:dyDescent="0.35"/>
    <row r="25" spans="1:4" ht="15" thickBot="1" x14ac:dyDescent="0.35">
      <c r="A25" s="2" t="s">
        <v>18</v>
      </c>
      <c r="B25" s="3"/>
      <c r="C25" s="4"/>
      <c r="D25" s="5"/>
    </row>
    <row r="26" spans="1:4" ht="21.75" customHeight="1" thickBot="1" x14ac:dyDescent="0.35">
      <c r="A26" s="106" t="s">
        <v>19</v>
      </c>
      <c r="B26" s="107"/>
      <c r="C26" s="78"/>
      <c r="D26" s="79"/>
    </row>
    <row r="27" spans="1:4" ht="21" customHeight="1" thickBot="1" x14ac:dyDescent="0.35">
      <c r="A27" s="108" t="s">
        <v>20</v>
      </c>
      <c r="B27" s="109"/>
      <c r="C27" s="78"/>
      <c r="D27" s="79"/>
    </row>
    <row r="28" spans="1:4" ht="21" customHeight="1" thickBot="1" x14ac:dyDescent="0.35">
      <c r="A28" s="108" t="s">
        <v>21</v>
      </c>
      <c r="B28" s="109"/>
      <c r="C28" s="78"/>
      <c r="D28" s="79"/>
    </row>
    <row r="29" spans="1:4" ht="69.75" customHeight="1" thickBot="1" x14ac:dyDescent="0.35">
      <c r="A29" s="108" t="s">
        <v>22</v>
      </c>
      <c r="B29" s="109"/>
      <c r="C29" s="78"/>
      <c r="D29" s="79"/>
    </row>
    <row r="30" spans="1:4" ht="19.5" customHeight="1" thickBot="1" x14ac:dyDescent="0.35">
      <c r="A30" s="88" t="s">
        <v>23</v>
      </c>
      <c r="B30" s="89"/>
      <c r="C30" s="78"/>
      <c r="D30" s="79"/>
    </row>
  </sheetData>
  <sheetProtection algorithmName="SHA-512" hashValue="r4H/iHkgr9gTBcwuSxjf4lpnUKmWnmlrMZfIfvNmlNHDPqJbGD2DzvxK23rtzh0Bk8/c5i5efRY5bRfAYiTn4w==" saltValue="wdZbjf/gkE1pDqwyO7HC1A==" spinCount="100000" sheet="1" objects="1" scenarios="1"/>
  <mergeCells count="23">
    <mergeCell ref="A30:B30"/>
    <mergeCell ref="A7:D7"/>
    <mergeCell ref="B8:D8"/>
    <mergeCell ref="B9:D9"/>
    <mergeCell ref="B10:D10"/>
    <mergeCell ref="A13:B14"/>
    <mergeCell ref="A16:B17"/>
    <mergeCell ref="A19:B20"/>
    <mergeCell ref="A22:B23"/>
    <mergeCell ref="A26:B26"/>
    <mergeCell ref="A27:B27"/>
    <mergeCell ref="A28:B28"/>
    <mergeCell ref="A29:B29"/>
    <mergeCell ref="C27:D27"/>
    <mergeCell ref="C28:D28"/>
    <mergeCell ref="C29:D29"/>
    <mergeCell ref="F7:G7"/>
    <mergeCell ref="C26:D26"/>
    <mergeCell ref="C30:D30"/>
    <mergeCell ref="C22:D23"/>
    <mergeCell ref="C19:D20"/>
    <mergeCell ref="C16:D17"/>
    <mergeCell ref="C13:D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8"/>
  <sheetViews>
    <sheetView tabSelected="1" topLeftCell="C168" workbookViewId="0">
      <selection activeCell="D185" sqref="D185"/>
    </sheetView>
  </sheetViews>
  <sheetFormatPr defaultRowHeight="14.4" x14ac:dyDescent="0.3"/>
  <cols>
    <col min="2" max="2" width="30.6640625" customWidth="1"/>
    <col min="3" max="3" width="76.44140625" customWidth="1"/>
    <col min="4" max="4" width="13.5546875" customWidth="1"/>
    <col min="7" max="7" width="23.6640625" customWidth="1"/>
    <col min="8" max="8" width="26" customWidth="1"/>
    <col min="9" max="9" width="25.5546875" customWidth="1"/>
    <col min="10" max="10" width="24.33203125" customWidth="1"/>
  </cols>
  <sheetData>
    <row r="1" spans="1:10" ht="36.6" x14ac:dyDescent="0.7">
      <c r="A1" s="6"/>
      <c r="B1" s="7"/>
      <c r="C1" s="7" t="s">
        <v>24</v>
      </c>
      <c r="D1" s="7"/>
      <c r="E1" s="7"/>
      <c r="F1" s="7"/>
      <c r="G1" s="7"/>
      <c r="H1" s="7"/>
      <c r="I1" s="7"/>
      <c r="J1" s="8"/>
    </row>
    <row r="2" spans="1:10" x14ac:dyDescent="0.3">
      <c r="A2" s="9"/>
      <c r="B2" s="10"/>
      <c r="C2" s="10"/>
      <c r="D2" s="10"/>
      <c r="E2" s="10"/>
      <c r="F2" s="10"/>
      <c r="G2" s="10"/>
      <c r="H2" s="10"/>
      <c r="I2" s="10"/>
      <c r="J2" s="11"/>
    </row>
    <row r="3" spans="1:10" x14ac:dyDescent="0.3">
      <c r="A3" s="12"/>
      <c r="B3" s="13"/>
      <c r="C3" s="13"/>
      <c r="D3" s="13"/>
      <c r="E3" s="13"/>
      <c r="F3" s="13"/>
      <c r="G3" s="13"/>
      <c r="H3" s="13"/>
      <c r="I3" s="13"/>
      <c r="J3" s="14"/>
    </row>
    <row r="4" spans="1:10" x14ac:dyDescent="0.3">
      <c r="A4" s="12"/>
      <c r="B4" s="13"/>
      <c r="C4" s="15" t="s">
        <v>25</v>
      </c>
      <c r="D4" s="15"/>
      <c r="E4" s="15"/>
      <c r="F4" s="15"/>
      <c r="G4" s="13"/>
      <c r="H4" s="15"/>
      <c r="I4" s="13"/>
      <c r="J4" s="14"/>
    </row>
    <row r="5" spans="1:10" x14ac:dyDescent="0.3">
      <c r="A5" s="12"/>
      <c r="B5" s="13"/>
      <c r="C5" s="119" t="s">
        <v>26</v>
      </c>
      <c r="D5" s="120"/>
      <c r="E5" s="120"/>
      <c r="F5" s="120"/>
      <c r="G5" s="120"/>
      <c r="H5" s="120"/>
      <c r="I5" s="121"/>
      <c r="J5" s="14"/>
    </row>
    <row r="6" spans="1:10" x14ac:dyDescent="0.3">
      <c r="A6" s="12"/>
      <c r="B6" s="13"/>
      <c r="C6" s="110" t="s">
        <v>27</v>
      </c>
      <c r="D6" s="111"/>
      <c r="E6" s="111"/>
      <c r="F6" s="111"/>
      <c r="G6" s="111"/>
      <c r="H6" s="111"/>
      <c r="I6" s="112"/>
      <c r="J6" s="14"/>
    </row>
    <row r="7" spans="1:10" x14ac:dyDescent="0.3">
      <c r="A7" s="12"/>
      <c r="B7" s="13"/>
      <c r="C7" s="113"/>
      <c r="D7" s="114"/>
      <c r="E7" s="114"/>
      <c r="F7" s="114"/>
      <c r="G7" s="114"/>
      <c r="H7" s="114"/>
      <c r="I7" s="115"/>
      <c r="J7" s="14"/>
    </row>
    <row r="8" spans="1:10" x14ac:dyDescent="0.3">
      <c r="A8" s="12"/>
      <c r="B8" s="13"/>
      <c r="C8" s="113"/>
      <c r="D8" s="114"/>
      <c r="E8" s="114"/>
      <c r="F8" s="114"/>
      <c r="G8" s="114"/>
      <c r="H8" s="114"/>
      <c r="I8" s="115"/>
      <c r="J8" s="14"/>
    </row>
    <row r="9" spans="1:10" x14ac:dyDescent="0.3">
      <c r="A9" s="12"/>
      <c r="B9" s="13"/>
      <c r="C9" s="113"/>
      <c r="D9" s="114"/>
      <c r="E9" s="114"/>
      <c r="F9" s="114"/>
      <c r="G9" s="114"/>
      <c r="H9" s="114"/>
      <c r="I9" s="115"/>
      <c r="J9" s="14"/>
    </row>
    <row r="10" spans="1:10" x14ac:dyDescent="0.3">
      <c r="A10" s="12"/>
      <c r="B10" s="13"/>
      <c r="C10" s="13"/>
      <c r="D10" s="13"/>
      <c r="E10" s="13"/>
      <c r="F10" s="13"/>
      <c r="G10" s="13"/>
      <c r="H10" s="13"/>
      <c r="I10" s="13"/>
      <c r="J10" s="14"/>
    </row>
    <row r="11" spans="1:10" x14ac:dyDescent="0.3">
      <c r="A11" s="12"/>
      <c r="B11" s="13"/>
      <c r="C11" s="13"/>
      <c r="D11" s="13"/>
      <c r="E11" s="13"/>
      <c r="F11" s="13"/>
      <c r="G11" s="13"/>
      <c r="H11" s="13"/>
      <c r="I11" s="13"/>
      <c r="J11" s="14"/>
    </row>
    <row r="12" spans="1:10" x14ac:dyDescent="0.3">
      <c r="A12" s="16" t="s">
        <v>28</v>
      </c>
      <c r="B12" s="13"/>
      <c r="C12" s="15" t="s">
        <v>29</v>
      </c>
      <c r="D12" s="15"/>
      <c r="E12" s="17" t="s">
        <v>30</v>
      </c>
      <c r="F12" s="17"/>
      <c r="G12" s="15" t="s">
        <v>31</v>
      </c>
      <c r="H12" s="15"/>
      <c r="I12" s="15" t="s">
        <v>32</v>
      </c>
      <c r="J12" s="14"/>
    </row>
    <row r="13" spans="1:10" x14ac:dyDescent="0.3">
      <c r="A13" s="12">
        <v>1</v>
      </c>
      <c r="B13" s="18">
        <v>1</v>
      </c>
      <c r="C13" s="13" t="s">
        <v>33</v>
      </c>
      <c r="D13" s="13"/>
      <c r="E13" s="20">
        <v>168</v>
      </c>
      <c r="F13" s="20" t="s">
        <v>34</v>
      </c>
      <c r="G13" s="49">
        <v>0</v>
      </c>
      <c r="H13" s="13"/>
      <c r="I13" s="61">
        <f>G13*E13</f>
        <v>0</v>
      </c>
      <c r="J13" s="14"/>
    </row>
    <row r="14" spans="1:10" x14ac:dyDescent="0.3">
      <c r="A14" s="12">
        <v>2</v>
      </c>
      <c r="B14" s="18">
        <v>2</v>
      </c>
      <c r="C14" s="13" t="s">
        <v>35</v>
      </c>
      <c r="D14" s="15"/>
      <c r="E14" s="21">
        <v>168</v>
      </c>
      <c r="F14" s="21" t="s">
        <v>34</v>
      </c>
      <c r="G14" s="50">
        <v>0</v>
      </c>
      <c r="H14" s="15"/>
      <c r="I14" s="61">
        <f t="shared" ref="I14:I19" si="0">G14*E14</f>
        <v>0</v>
      </c>
      <c r="J14" s="14"/>
    </row>
    <row r="15" spans="1:10" x14ac:dyDescent="0.3">
      <c r="A15" s="12">
        <v>3</v>
      </c>
      <c r="B15" s="18">
        <v>3</v>
      </c>
      <c r="C15" s="22" t="s">
        <v>36</v>
      </c>
      <c r="D15" s="23"/>
      <c r="E15" s="21">
        <v>168</v>
      </c>
      <c r="F15" s="21" t="s">
        <v>34</v>
      </c>
      <c r="G15" s="50">
        <v>0</v>
      </c>
      <c r="H15" s="24"/>
      <c r="I15" s="61">
        <f t="shared" si="0"/>
        <v>0</v>
      </c>
      <c r="J15" s="14"/>
    </row>
    <row r="16" spans="1:10" x14ac:dyDescent="0.3">
      <c r="A16" s="12">
        <v>4</v>
      </c>
      <c r="B16" s="18">
        <v>4</v>
      </c>
      <c r="C16" s="22" t="s">
        <v>37</v>
      </c>
      <c r="D16" s="23"/>
      <c r="E16" s="21">
        <v>180</v>
      </c>
      <c r="F16" s="21" t="s">
        <v>34</v>
      </c>
      <c r="G16" s="50">
        <v>0</v>
      </c>
      <c r="H16" s="24"/>
      <c r="I16" s="61">
        <f t="shared" si="0"/>
        <v>0</v>
      </c>
      <c r="J16" s="14"/>
    </row>
    <row r="17" spans="1:10" x14ac:dyDescent="0.3">
      <c r="A17" s="12">
        <v>5</v>
      </c>
      <c r="B17" s="18">
        <v>5</v>
      </c>
      <c r="C17" s="22" t="s">
        <v>38</v>
      </c>
      <c r="D17" s="23"/>
      <c r="E17" s="21">
        <v>168</v>
      </c>
      <c r="F17" s="21" t="s">
        <v>34</v>
      </c>
      <c r="G17" s="50">
        <v>0</v>
      </c>
      <c r="H17" s="24"/>
      <c r="I17" s="61">
        <f t="shared" si="0"/>
        <v>0</v>
      </c>
      <c r="J17" s="14"/>
    </row>
    <row r="18" spans="1:10" x14ac:dyDescent="0.3">
      <c r="A18" s="12">
        <v>6</v>
      </c>
      <c r="B18" s="18">
        <v>6</v>
      </c>
      <c r="C18" s="22" t="s">
        <v>39</v>
      </c>
      <c r="D18" s="23"/>
      <c r="E18" s="21">
        <v>69</v>
      </c>
      <c r="F18" s="21" t="s">
        <v>40</v>
      </c>
      <c r="G18" s="50">
        <v>0</v>
      </c>
      <c r="H18" s="24"/>
      <c r="I18" s="61">
        <f t="shared" si="0"/>
        <v>0</v>
      </c>
      <c r="J18" s="14"/>
    </row>
    <row r="19" spans="1:10" x14ac:dyDescent="0.3">
      <c r="A19" s="12">
        <v>7</v>
      </c>
      <c r="B19" s="18">
        <v>7</v>
      </c>
      <c r="C19" s="22" t="s">
        <v>41</v>
      </c>
      <c r="D19" s="23"/>
      <c r="E19" s="21">
        <v>90</v>
      </c>
      <c r="F19" s="21" t="s">
        <v>40</v>
      </c>
      <c r="G19" s="50">
        <v>0</v>
      </c>
      <c r="H19" s="13"/>
      <c r="I19" s="61">
        <f t="shared" si="0"/>
        <v>0</v>
      </c>
      <c r="J19" s="14"/>
    </row>
    <row r="20" spans="1:10" x14ac:dyDescent="0.3">
      <c r="A20" s="12"/>
      <c r="B20" s="13"/>
      <c r="C20" s="22"/>
      <c r="D20" s="25"/>
      <c r="E20" s="13"/>
      <c r="F20" s="13"/>
      <c r="G20" s="13"/>
      <c r="H20" s="13"/>
      <c r="I20" s="60">
        <f>SUM(I13:I19)</f>
        <v>0</v>
      </c>
      <c r="J20" s="14"/>
    </row>
    <row r="21" spans="1:10" x14ac:dyDescent="0.3">
      <c r="A21" s="12"/>
      <c r="B21" s="13"/>
      <c r="C21" s="13"/>
      <c r="D21" s="25"/>
      <c r="E21" s="13"/>
      <c r="F21" s="13"/>
      <c r="G21" s="13"/>
      <c r="H21" s="13"/>
      <c r="I21" s="13"/>
      <c r="J21" s="14"/>
    </row>
    <row r="22" spans="1:10" x14ac:dyDescent="0.3">
      <c r="A22" s="12"/>
      <c r="B22" s="13"/>
      <c r="C22" s="13"/>
      <c r="D22" s="15"/>
      <c r="E22" s="15"/>
      <c r="F22" s="15"/>
      <c r="G22" s="13"/>
      <c r="H22" s="15"/>
      <c r="I22" s="13"/>
      <c r="J22" s="14"/>
    </row>
    <row r="23" spans="1:10" x14ac:dyDescent="0.3">
      <c r="A23" s="12"/>
      <c r="B23" s="13"/>
      <c r="C23" s="26"/>
      <c r="D23" s="27" t="s">
        <v>42</v>
      </c>
      <c r="E23" s="27"/>
      <c r="F23" s="27"/>
      <c r="G23" s="26"/>
      <c r="H23" s="28"/>
      <c r="I23" s="13"/>
      <c r="J23" s="14"/>
    </row>
    <row r="24" spans="1:10" x14ac:dyDescent="0.3">
      <c r="A24" s="12"/>
      <c r="B24" s="13"/>
      <c r="C24" s="22" t="s">
        <v>43</v>
      </c>
      <c r="D24" s="63">
        <v>0</v>
      </c>
      <c r="E24" s="29"/>
      <c r="F24" s="29"/>
      <c r="G24" s="26"/>
      <c r="H24" s="28"/>
      <c r="I24" s="61">
        <f>I16*0.01*D24</f>
        <v>0</v>
      </c>
      <c r="J24" s="14"/>
    </row>
    <row r="25" spans="1:10" x14ac:dyDescent="0.3">
      <c r="A25" s="12"/>
      <c r="B25" s="13"/>
      <c r="C25" s="13" t="s">
        <v>44</v>
      </c>
      <c r="D25" s="64">
        <v>0</v>
      </c>
      <c r="E25" s="13"/>
      <c r="F25" s="13"/>
      <c r="G25" s="26"/>
      <c r="H25" s="28"/>
      <c r="I25" s="62">
        <f>(I20+I24)*0.01*D25</f>
        <v>0</v>
      </c>
      <c r="J25" s="14"/>
    </row>
    <row r="26" spans="1:10" x14ac:dyDescent="0.3">
      <c r="A26" s="12"/>
      <c r="B26" s="13"/>
      <c r="C26" s="13" t="s">
        <v>45</v>
      </c>
      <c r="D26" s="65">
        <v>0</v>
      </c>
      <c r="E26" s="30"/>
      <c r="F26" s="13"/>
      <c r="G26" s="13"/>
      <c r="H26" s="13"/>
      <c r="I26" s="60">
        <f>I25+I24</f>
        <v>0</v>
      </c>
      <c r="J26" s="14"/>
    </row>
    <row r="27" spans="1:10" x14ac:dyDescent="0.3">
      <c r="A27" s="12"/>
      <c r="B27" s="13"/>
      <c r="C27" s="13"/>
      <c r="D27" s="25"/>
      <c r="E27" s="13"/>
      <c r="F27" s="13"/>
      <c r="G27" s="13"/>
      <c r="H27" s="13"/>
      <c r="I27" s="13"/>
      <c r="J27" s="14"/>
    </row>
    <row r="28" spans="1:10" ht="26.4" thickBot="1" x14ac:dyDescent="0.55000000000000004">
      <c r="A28" s="31"/>
      <c r="B28" s="32"/>
      <c r="C28" s="13"/>
      <c r="D28" s="25"/>
      <c r="E28" s="13"/>
      <c r="F28" s="13"/>
      <c r="G28" s="13"/>
      <c r="H28" s="13"/>
      <c r="I28" s="13"/>
      <c r="J28" s="33"/>
    </row>
    <row r="29" spans="1:10" ht="26.4" thickBot="1" x14ac:dyDescent="0.55000000000000004">
      <c r="A29" s="12"/>
      <c r="B29" s="13"/>
      <c r="C29" s="34" t="s">
        <v>46</v>
      </c>
      <c r="D29" s="58">
        <f>I26+I20</f>
        <v>0</v>
      </c>
      <c r="E29" s="32"/>
      <c r="F29" s="32"/>
      <c r="G29" s="32" t="s">
        <v>47</v>
      </c>
      <c r="H29" s="59">
        <f>D29/E13</f>
        <v>0</v>
      </c>
      <c r="I29" s="32"/>
      <c r="J29" s="14"/>
    </row>
    <row r="30" spans="1:10" ht="15" thickBot="1" x14ac:dyDescent="0.35">
      <c r="A30" s="35"/>
      <c r="B30" s="36"/>
      <c r="C30" s="36"/>
      <c r="D30" s="36"/>
      <c r="E30" s="36"/>
      <c r="F30" s="36"/>
      <c r="G30" s="36"/>
      <c r="H30" s="36"/>
      <c r="I30" s="36"/>
      <c r="J30" s="37"/>
    </row>
    <row r="31" spans="1:10" x14ac:dyDescent="0.3">
      <c r="A31" s="1"/>
    </row>
    <row r="32" spans="1:10" ht="15" thickBot="1" x14ac:dyDescent="0.35">
      <c r="A32" s="1"/>
    </row>
    <row r="33" spans="1:10" ht="36.6" x14ac:dyDescent="0.7">
      <c r="A33" s="6"/>
      <c r="B33" s="7"/>
      <c r="C33" s="7" t="s">
        <v>48</v>
      </c>
      <c r="D33" s="7"/>
      <c r="E33" s="7"/>
      <c r="F33" s="7"/>
      <c r="G33" s="7"/>
      <c r="H33" s="7"/>
      <c r="I33" s="7"/>
      <c r="J33" s="8"/>
    </row>
    <row r="34" spans="1:10" x14ac:dyDescent="0.3">
      <c r="A34" s="9"/>
      <c r="B34" s="10"/>
      <c r="C34" s="10"/>
      <c r="D34" s="10"/>
      <c r="E34" s="10"/>
      <c r="F34" s="10"/>
      <c r="G34" s="10"/>
      <c r="H34" s="10"/>
      <c r="I34" s="10"/>
      <c r="J34" s="11"/>
    </row>
    <row r="35" spans="1:10" x14ac:dyDescent="0.3">
      <c r="A35" s="12"/>
      <c r="B35" s="13"/>
      <c r="C35" s="13"/>
      <c r="D35" s="13"/>
      <c r="E35" s="13"/>
      <c r="F35" s="13"/>
      <c r="G35" s="13"/>
      <c r="H35" s="13"/>
      <c r="I35" s="13"/>
      <c r="J35" s="14"/>
    </row>
    <row r="36" spans="1:10" x14ac:dyDescent="0.3">
      <c r="A36" s="12"/>
      <c r="B36" s="13"/>
      <c r="C36" s="15" t="s">
        <v>49</v>
      </c>
      <c r="D36" s="15"/>
      <c r="E36" s="15"/>
      <c r="F36" s="15"/>
      <c r="G36" s="13"/>
      <c r="H36" s="15"/>
      <c r="I36" s="13"/>
      <c r="J36" s="14"/>
    </row>
    <row r="37" spans="1:10" x14ac:dyDescent="0.3">
      <c r="A37" s="12"/>
      <c r="B37" s="13"/>
      <c r="C37" s="122" t="s">
        <v>50</v>
      </c>
      <c r="D37" s="120"/>
      <c r="E37" s="120"/>
      <c r="F37" s="120"/>
      <c r="G37" s="120"/>
      <c r="H37" s="120"/>
      <c r="I37" s="121"/>
      <c r="J37" s="14"/>
    </row>
    <row r="38" spans="1:10" x14ac:dyDescent="0.3">
      <c r="A38" s="12"/>
      <c r="B38" s="13"/>
      <c r="C38" s="110" t="s">
        <v>51</v>
      </c>
      <c r="D38" s="111"/>
      <c r="E38" s="111"/>
      <c r="F38" s="111"/>
      <c r="G38" s="111"/>
      <c r="H38" s="111"/>
      <c r="I38" s="112"/>
      <c r="J38" s="14"/>
    </row>
    <row r="39" spans="1:10" x14ac:dyDescent="0.3">
      <c r="A39" s="12"/>
      <c r="B39" s="13"/>
      <c r="C39" s="113"/>
      <c r="D39" s="114"/>
      <c r="E39" s="114"/>
      <c r="F39" s="114"/>
      <c r="G39" s="114"/>
      <c r="H39" s="114"/>
      <c r="I39" s="115"/>
      <c r="J39" s="14"/>
    </row>
    <row r="40" spans="1:10" x14ac:dyDescent="0.3">
      <c r="A40" s="12"/>
      <c r="B40" s="13"/>
      <c r="C40" s="113"/>
      <c r="D40" s="114"/>
      <c r="E40" s="114"/>
      <c r="F40" s="114"/>
      <c r="G40" s="114"/>
      <c r="H40" s="114"/>
      <c r="I40" s="115"/>
      <c r="J40" s="14"/>
    </row>
    <row r="41" spans="1:10" x14ac:dyDescent="0.3">
      <c r="A41" s="12"/>
      <c r="B41" s="13"/>
      <c r="C41" s="116"/>
      <c r="D41" s="117"/>
      <c r="E41" s="117"/>
      <c r="F41" s="117"/>
      <c r="G41" s="117"/>
      <c r="H41" s="117"/>
      <c r="I41" s="118"/>
      <c r="J41" s="14"/>
    </row>
    <row r="42" spans="1:10" x14ac:dyDescent="0.3">
      <c r="A42" s="12"/>
      <c r="B42" s="13"/>
      <c r="C42" s="13"/>
      <c r="D42" s="13"/>
      <c r="E42" s="13"/>
      <c r="F42" s="13"/>
      <c r="G42" s="13"/>
      <c r="H42" s="13"/>
      <c r="I42" s="13"/>
      <c r="J42" s="14"/>
    </row>
    <row r="43" spans="1:10" x14ac:dyDescent="0.3">
      <c r="A43" s="16" t="s">
        <v>28</v>
      </c>
      <c r="B43" s="13"/>
      <c r="C43" s="15" t="s">
        <v>29</v>
      </c>
      <c r="D43" s="15"/>
      <c r="E43" s="17" t="s">
        <v>52</v>
      </c>
      <c r="F43" s="17"/>
      <c r="G43" s="15" t="s">
        <v>53</v>
      </c>
      <c r="H43" s="15"/>
      <c r="I43" s="15" t="s">
        <v>32</v>
      </c>
      <c r="J43" s="14"/>
    </row>
    <row r="44" spans="1:10" x14ac:dyDescent="0.3">
      <c r="A44" s="12">
        <v>1</v>
      </c>
      <c r="B44" s="13">
        <v>1</v>
      </c>
      <c r="C44" s="13" t="s">
        <v>54</v>
      </c>
      <c r="D44" s="13"/>
      <c r="E44" s="20">
        <v>168</v>
      </c>
      <c r="F44" s="20" t="s">
        <v>34</v>
      </c>
      <c r="G44" s="49">
        <v>0</v>
      </c>
      <c r="H44" s="13"/>
      <c r="I44" s="61">
        <f>G44*E44</f>
        <v>0</v>
      </c>
      <c r="J44" s="14"/>
    </row>
    <row r="45" spans="1:10" x14ac:dyDescent="0.3">
      <c r="A45" s="12">
        <v>2</v>
      </c>
      <c r="B45" s="13">
        <v>2</v>
      </c>
      <c r="C45" s="13" t="s">
        <v>55</v>
      </c>
      <c r="D45" s="15"/>
      <c r="E45" s="21">
        <v>180</v>
      </c>
      <c r="F45" s="21" t="s">
        <v>34</v>
      </c>
      <c r="G45" s="50">
        <v>0</v>
      </c>
      <c r="H45" s="15"/>
      <c r="I45" s="60">
        <f>G45*E45</f>
        <v>0</v>
      </c>
      <c r="J45" s="14"/>
    </row>
    <row r="46" spans="1:10" x14ac:dyDescent="0.3">
      <c r="A46" s="12">
        <v>3</v>
      </c>
      <c r="B46" s="13">
        <v>3</v>
      </c>
      <c r="C46" s="22" t="s">
        <v>56</v>
      </c>
      <c r="D46" s="23"/>
      <c r="E46" s="21">
        <v>168</v>
      </c>
      <c r="F46" s="21" t="s">
        <v>57</v>
      </c>
      <c r="G46" s="50">
        <v>0</v>
      </c>
      <c r="H46" s="24"/>
      <c r="I46" s="62">
        <f>G46*E46</f>
        <v>0</v>
      </c>
      <c r="J46" s="14"/>
    </row>
    <row r="47" spans="1:10" x14ac:dyDescent="0.3">
      <c r="A47" s="12"/>
      <c r="B47" s="13"/>
      <c r="C47" s="22"/>
      <c r="D47" s="23"/>
      <c r="E47" s="18"/>
      <c r="F47" s="18"/>
      <c r="G47" s="39"/>
      <c r="H47" s="24"/>
      <c r="I47" s="60">
        <f>I46+I45+I44</f>
        <v>0</v>
      </c>
      <c r="J47" s="14"/>
    </row>
    <row r="48" spans="1:10" x14ac:dyDescent="0.3">
      <c r="A48" s="12"/>
      <c r="B48" s="13"/>
      <c r="C48" s="26"/>
      <c r="D48" s="23"/>
      <c r="E48" s="29"/>
      <c r="F48" s="29"/>
      <c r="G48" s="13"/>
      <c r="H48" s="24"/>
      <c r="I48" s="13"/>
      <c r="J48" s="14"/>
    </row>
    <row r="49" spans="1:10" x14ac:dyDescent="0.3">
      <c r="A49" s="12"/>
      <c r="B49" s="13"/>
      <c r="C49" s="22" t="s">
        <v>58</v>
      </c>
      <c r="D49" s="63">
        <v>0</v>
      </c>
      <c r="E49" s="29" t="s">
        <v>59</v>
      </c>
      <c r="F49" s="29"/>
      <c r="G49" s="13"/>
      <c r="H49" s="24"/>
      <c r="I49" s="60">
        <f>D49*0.01*I45</f>
        <v>0</v>
      </c>
      <c r="J49" s="14"/>
    </row>
    <row r="50" spans="1:10" x14ac:dyDescent="0.3">
      <c r="A50" s="12"/>
      <c r="B50" s="13"/>
      <c r="C50" s="13" t="s">
        <v>60</v>
      </c>
      <c r="D50" s="64">
        <v>0</v>
      </c>
      <c r="E50" s="13" t="s">
        <v>59</v>
      </c>
      <c r="F50" s="13"/>
      <c r="G50" s="13"/>
      <c r="H50" s="13"/>
      <c r="I50" s="62">
        <f>(I47+I49)*0.01*D50</f>
        <v>0</v>
      </c>
      <c r="J50" s="14"/>
    </row>
    <row r="51" spans="1:10" x14ac:dyDescent="0.3">
      <c r="A51" s="12"/>
      <c r="B51" s="13"/>
      <c r="C51" s="13"/>
      <c r="D51" s="25"/>
      <c r="E51" s="13"/>
      <c r="F51" s="13"/>
      <c r="G51" s="13"/>
      <c r="H51" s="13"/>
      <c r="I51" s="60">
        <f>SUM(I49:I50)</f>
        <v>0</v>
      </c>
      <c r="J51" s="14"/>
    </row>
    <row r="52" spans="1:10" x14ac:dyDescent="0.3">
      <c r="A52" s="12"/>
      <c r="B52" s="13"/>
      <c r="C52" s="13"/>
      <c r="D52" s="25"/>
      <c r="E52" s="13"/>
      <c r="F52" s="13"/>
      <c r="G52" s="13"/>
      <c r="H52" s="13"/>
      <c r="I52" s="13"/>
      <c r="J52" s="14"/>
    </row>
    <row r="53" spans="1:10" x14ac:dyDescent="0.3">
      <c r="A53" s="12"/>
      <c r="B53" s="13"/>
      <c r="C53" s="13"/>
      <c r="D53" s="15"/>
      <c r="E53" s="15"/>
      <c r="F53" s="15"/>
      <c r="G53" s="13"/>
      <c r="H53" s="15"/>
      <c r="I53" s="13"/>
      <c r="J53" s="14"/>
    </row>
    <row r="54" spans="1:10" x14ac:dyDescent="0.3">
      <c r="A54" s="12"/>
      <c r="B54" s="13"/>
      <c r="C54" s="26"/>
      <c r="D54" s="40"/>
      <c r="E54" s="40"/>
      <c r="F54" s="40"/>
      <c r="G54" s="26"/>
      <c r="H54" s="28"/>
      <c r="I54" s="13"/>
      <c r="J54" s="14"/>
    </row>
    <row r="55" spans="1:10" x14ac:dyDescent="0.3">
      <c r="A55" s="12"/>
      <c r="B55" s="13"/>
      <c r="C55" s="26"/>
      <c r="D55" s="40"/>
      <c r="E55" s="40"/>
      <c r="F55" s="40"/>
      <c r="G55" s="26"/>
      <c r="H55" s="28"/>
      <c r="I55" s="13"/>
      <c r="J55" s="14"/>
    </row>
    <row r="56" spans="1:10" x14ac:dyDescent="0.3">
      <c r="A56" s="12"/>
      <c r="B56" s="13"/>
      <c r="C56" s="26"/>
      <c r="D56" s="40"/>
      <c r="E56" s="13"/>
      <c r="F56" s="13"/>
      <c r="G56" s="26"/>
      <c r="H56" s="28"/>
      <c r="I56" s="13"/>
      <c r="J56" s="14"/>
    </row>
    <row r="57" spans="1:10" x14ac:dyDescent="0.3">
      <c r="A57" s="12"/>
      <c r="B57" s="13"/>
      <c r="C57" s="13"/>
      <c r="D57" s="25"/>
      <c r="E57" s="13"/>
      <c r="F57" s="13"/>
      <c r="G57" s="13"/>
      <c r="H57" s="13"/>
      <c r="I57" s="13"/>
      <c r="J57" s="14"/>
    </row>
    <row r="58" spans="1:10" x14ac:dyDescent="0.3">
      <c r="A58" s="12"/>
      <c r="B58" s="13"/>
      <c r="C58" s="13"/>
      <c r="D58" s="25"/>
      <c r="E58" s="13"/>
      <c r="F58" s="13"/>
      <c r="G58" s="13"/>
      <c r="H58" s="13"/>
      <c r="I58" s="13"/>
      <c r="J58" s="14"/>
    </row>
    <row r="59" spans="1:10" ht="15" thickBot="1" x14ac:dyDescent="0.35">
      <c r="A59" s="12"/>
      <c r="B59" s="13"/>
      <c r="C59" s="13"/>
      <c r="D59" s="25"/>
      <c r="E59" s="13"/>
      <c r="F59" s="13"/>
      <c r="G59" s="13"/>
      <c r="H59" s="13"/>
      <c r="I59" s="13"/>
      <c r="J59" s="14"/>
    </row>
    <row r="60" spans="1:10" ht="26.4" thickBot="1" x14ac:dyDescent="0.55000000000000004">
      <c r="A60" s="31"/>
      <c r="B60" s="32"/>
      <c r="C60" s="34" t="s">
        <v>61</v>
      </c>
      <c r="D60" s="58">
        <f>I51+I47</f>
        <v>0</v>
      </c>
      <c r="E60" s="32"/>
      <c r="F60" s="32"/>
      <c r="G60" s="32" t="s">
        <v>47</v>
      </c>
      <c r="H60" s="59">
        <f>D60/E46</f>
        <v>0</v>
      </c>
      <c r="I60" s="32"/>
      <c r="J60" s="33"/>
    </row>
    <row r="61" spans="1:10" x14ac:dyDescent="0.3">
      <c r="A61" s="12"/>
      <c r="B61" s="13"/>
      <c r="C61" s="13"/>
      <c r="D61" s="13"/>
      <c r="E61" s="13"/>
      <c r="F61" s="13"/>
      <c r="G61" s="13"/>
      <c r="H61" s="13"/>
      <c r="I61" s="13"/>
      <c r="J61" s="14"/>
    </row>
    <row r="62" spans="1:10" ht="15" thickBot="1" x14ac:dyDescent="0.35">
      <c r="A62" s="35"/>
      <c r="B62" s="36"/>
      <c r="C62" s="36"/>
      <c r="D62" s="36"/>
      <c r="E62" s="36"/>
      <c r="F62" s="36"/>
      <c r="G62" s="36"/>
      <c r="H62" s="36"/>
      <c r="I62" s="36"/>
      <c r="J62" s="37"/>
    </row>
    <row r="63" spans="1:10" x14ac:dyDescent="0.3">
      <c r="A63" s="1"/>
    </row>
    <row r="64" spans="1:10" ht="15" thickBot="1" x14ac:dyDescent="0.35">
      <c r="A64" s="1"/>
    </row>
    <row r="65" spans="1:10" ht="36.6" x14ac:dyDescent="0.7">
      <c r="A65" s="6"/>
      <c r="B65" s="7"/>
      <c r="C65" s="7" t="s">
        <v>62</v>
      </c>
      <c r="D65" s="7"/>
      <c r="E65" s="7"/>
      <c r="F65" s="7"/>
      <c r="G65" s="7"/>
      <c r="H65" s="7"/>
      <c r="I65" s="7"/>
      <c r="J65" s="8"/>
    </row>
    <row r="66" spans="1:10" x14ac:dyDescent="0.3">
      <c r="A66" s="9"/>
      <c r="B66" s="10"/>
      <c r="C66" s="10"/>
      <c r="D66" s="10"/>
      <c r="E66" s="10"/>
      <c r="F66" s="10"/>
      <c r="G66" s="10"/>
      <c r="H66" s="10"/>
      <c r="I66" s="10"/>
      <c r="J66" s="11"/>
    </row>
    <row r="67" spans="1:10" x14ac:dyDescent="0.3">
      <c r="A67" s="12"/>
      <c r="B67" s="13"/>
      <c r="C67" s="13"/>
      <c r="D67" s="13"/>
      <c r="E67" s="13"/>
      <c r="F67" s="13"/>
      <c r="G67" s="13"/>
      <c r="H67" s="13"/>
      <c r="I67" s="13"/>
      <c r="J67" s="14"/>
    </row>
    <row r="68" spans="1:10" x14ac:dyDescent="0.3">
      <c r="A68" s="12"/>
      <c r="B68" s="13"/>
      <c r="C68" s="15" t="s">
        <v>49</v>
      </c>
      <c r="D68" s="15"/>
      <c r="E68" s="15"/>
      <c r="F68" s="15"/>
      <c r="G68" s="13"/>
      <c r="H68" s="15"/>
      <c r="I68" s="13"/>
      <c r="J68" s="14"/>
    </row>
    <row r="69" spans="1:10" x14ac:dyDescent="0.3">
      <c r="A69" s="12"/>
      <c r="B69" s="13"/>
      <c r="C69" s="122" t="s">
        <v>63</v>
      </c>
      <c r="D69" s="120"/>
      <c r="E69" s="120"/>
      <c r="F69" s="120"/>
      <c r="G69" s="120"/>
      <c r="H69" s="120"/>
      <c r="I69" s="121"/>
      <c r="J69" s="14"/>
    </row>
    <row r="70" spans="1:10" x14ac:dyDescent="0.3">
      <c r="A70" s="12"/>
      <c r="B70" s="13"/>
      <c r="C70" s="110" t="s">
        <v>64</v>
      </c>
      <c r="D70" s="111"/>
      <c r="E70" s="111"/>
      <c r="F70" s="111"/>
      <c r="G70" s="111"/>
      <c r="H70" s="111"/>
      <c r="I70" s="112"/>
      <c r="J70" s="14"/>
    </row>
    <row r="71" spans="1:10" x14ac:dyDescent="0.3">
      <c r="A71" s="12"/>
      <c r="B71" s="13"/>
      <c r="C71" s="113"/>
      <c r="D71" s="114"/>
      <c r="E71" s="114"/>
      <c r="F71" s="114"/>
      <c r="G71" s="114"/>
      <c r="H71" s="114"/>
      <c r="I71" s="115"/>
      <c r="J71" s="14"/>
    </row>
    <row r="72" spans="1:10" x14ac:dyDescent="0.3">
      <c r="A72" s="12"/>
      <c r="B72" s="13"/>
      <c r="C72" s="116"/>
      <c r="D72" s="117"/>
      <c r="E72" s="117"/>
      <c r="F72" s="117"/>
      <c r="G72" s="117"/>
      <c r="H72" s="117"/>
      <c r="I72" s="118"/>
      <c r="J72" s="14"/>
    </row>
    <row r="73" spans="1:10" x14ac:dyDescent="0.3">
      <c r="A73" s="12"/>
      <c r="B73" s="13"/>
      <c r="C73" s="13"/>
      <c r="D73" s="13"/>
      <c r="E73" s="13"/>
      <c r="F73" s="13"/>
      <c r="G73" s="13"/>
      <c r="H73" s="13"/>
      <c r="I73" s="13"/>
      <c r="J73" s="14"/>
    </row>
    <row r="74" spans="1:10" x14ac:dyDescent="0.3">
      <c r="A74" s="12" t="s">
        <v>28</v>
      </c>
      <c r="B74" s="13"/>
      <c r="C74" s="15" t="s">
        <v>29</v>
      </c>
      <c r="D74" s="15"/>
      <c r="E74" s="17" t="s">
        <v>52</v>
      </c>
      <c r="F74" s="17"/>
      <c r="G74" s="15" t="s">
        <v>53</v>
      </c>
      <c r="H74" s="15"/>
      <c r="I74" s="15" t="s">
        <v>32</v>
      </c>
      <c r="J74" s="14"/>
    </row>
    <row r="75" spans="1:10" x14ac:dyDescent="0.3">
      <c r="A75" s="12">
        <v>1</v>
      </c>
      <c r="B75" s="13"/>
      <c r="C75" s="13" t="s">
        <v>65</v>
      </c>
      <c r="D75" s="13"/>
      <c r="E75" s="20">
        <v>14</v>
      </c>
      <c r="F75" s="20" t="s">
        <v>34</v>
      </c>
      <c r="G75" s="49">
        <v>0</v>
      </c>
      <c r="H75" s="13"/>
      <c r="I75" s="61">
        <f>G75*E75</f>
        <v>0</v>
      </c>
      <c r="J75" s="14"/>
    </row>
    <row r="76" spans="1:10" x14ac:dyDescent="0.3">
      <c r="A76" s="12">
        <v>2</v>
      </c>
      <c r="B76" s="13"/>
      <c r="C76" s="13" t="s">
        <v>66</v>
      </c>
      <c r="D76" s="15"/>
      <c r="E76" s="21">
        <v>14</v>
      </c>
      <c r="F76" s="21" t="s">
        <v>34</v>
      </c>
      <c r="G76" s="50">
        <v>0</v>
      </c>
      <c r="H76" s="15"/>
      <c r="I76" s="61">
        <f t="shared" ref="I76:I81" si="1">G76*E76</f>
        <v>0</v>
      </c>
      <c r="J76" s="14"/>
    </row>
    <row r="77" spans="1:10" x14ac:dyDescent="0.3">
      <c r="A77" s="12">
        <v>3</v>
      </c>
      <c r="B77" s="13"/>
      <c r="C77" s="13" t="s">
        <v>67</v>
      </c>
      <c r="D77" s="23"/>
      <c r="E77" s="21">
        <v>14</v>
      </c>
      <c r="F77" s="21" t="s">
        <v>34</v>
      </c>
      <c r="G77" s="50">
        <v>0</v>
      </c>
      <c r="H77" s="24"/>
      <c r="I77" s="61">
        <f t="shared" si="1"/>
        <v>0</v>
      </c>
      <c r="J77" s="14"/>
    </row>
    <row r="78" spans="1:10" x14ac:dyDescent="0.3">
      <c r="A78" s="12">
        <v>4</v>
      </c>
      <c r="B78" s="13"/>
      <c r="C78" s="22" t="s">
        <v>68</v>
      </c>
      <c r="D78" s="25"/>
      <c r="E78" s="21">
        <v>28</v>
      </c>
      <c r="F78" s="21" t="s">
        <v>40</v>
      </c>
      <c r="G78" s="50">
        <v>0</v>
      </c>
      <c r="H78" s="24"/>
      <c r="I78" s="61">
        <f t="shared" si="1"/>
        <v>0</v>
      </c>
      <c r="J78" s="14"/>
    </row>
    <row r="79" spans="1:10" x14ac:dyDescent="0.3">
      <c r="A79" s="12">
        <v>5</v>
      </c>
      <c r="B79" s="13"/>
      <c r="C79" s="22" t="s">
        <v>69</v>
      </c>
      <c r="D79" s="25"/>
      <c r="E79" s="21">
        <v>32</v>
      </c>
      <c r="F79" s="21" t="s">
        <v>34</v>
      </c>
      <c r="G79" s="50">
        <v>0</v>
      </c>
      <c r="H79" s="13"/>
      <c r="I79" s="61">
        <f t="shared" si="1"/>
        <v>0</v>
      </c>
      <c r="J79" s="14"/>
    </row>
    <row r="80" spans="1:10" x14ac:dyDescent="0.3">
      <c r="A80" s="12">
        <v>6</v>
      </c>
      <c r="B80" s="13"/>
      <c r="C80" s="22" t="s">
        <v>70</v>
      </c>
      <c r="D80" s="25"/>
      <c r="E80" s="21">
        <v>14</v>
      </c>
      <c r="F80" s="21" t="s">
        <v>34</v>
      </c>
      <c r="G80" s="50">
        <v>0</v>
      </c>
      <c r="H80" s="13"/>
      <c r="I80" s="61">
        <f t="shared" si="1"/>
        <v>0</v>
      </c>
      <c r="J80" s="14"/>
    </row>
    <row r="81" spans="1:10" x14ac:dyDescent="0.3">
      <c r="A81" s="12">
        <v>7</v>
      </c>
      <c r="B81" s="13"/>
      <c r="C81" s="22" t="s">
        <v>71</v>
      </c>
      <c r="D81" s="25"/>
      <c r="E81" s="21">
        <v>1</v>
      </c>
      <c r="F81" s="21" t="s">
        <v>72</v>
      </c>
      <c r="G81" s="50">
        <v>0</v>
      </c>
      <c r="H81" s="13"/>
      <c r="I81" s="61">
        <f t="shared" si="1"/>
        <v>0</v>
      </c>
      <c r="J81" s="14"/>
    </row>
    <row r="82" spans="1:10" x14ac:dyDescent="0.3">
      <c r="A82" s="12"/>
      <c r="B82" s="13"/>
      <c r="C82" s="22"/>
      <c r="D82" s="25"/>
      <c r="E82" s="18"/>
      <c r="F82" s="18"/>
      <c r="G82" s="39"/>
      <c r="H82" s="13"/>
      <c r="I82" s="61">
        <f>SUM(I75:I81)</f>
        <v>0</v>
      </c>
      <c r="J82" s="14"/>
    </row>
    <row r="83" spans="1:10" x14ac:dyDescent="0.3">
      <c r="A83" s="12"/>
      <c r="B83" s="13"/>
      <c r="C83" s="13"/>
      <c r="D83" s="25"/>
      <c r="E83" s="13"/>
      <c r="F83" s="13"/>
      <c r="G83" s="13"/>
      <c r="H83" s="13"/>
      <c r="I83" s="38"/>
      <c r="J83" s="14"/>
    </row>
    <row r="84" spans="1:10" x14ac:dyDescent="0.3">
      <c r="A84" s="12"/>
      <c r="B84" s="13"/>
      <c r="C84" s="22" t="s">
        <v>73</v>
      </c>
      <c r="D84" s="66">
        <v>0</v>
      </c>
      <c r="E84" s="29" t="s">
        <v>59</v>
      </c>
      <c r="F84" s="29"/>
      <c r="G84" s="13"/>
      <c r="H84" s="13"/>
      <c r="I84" s="61">
        <f>D84*0.01*(I79+I78)</f>
        <v>0</v>
      </c>
      <c r="J84" s="14"/>
    </row>
    <row r="85" spans="1:10" x14ac:dyDescent="0.3">
      <c r="A85" s="12"/>
      <c r="B85" s="13"/>
      <c r="C85" s="13" t="s">
        <v>74</v>
      </c>
      <c r="D85" s="63">
        <v>0</v>
      </c>
      <c r="E85" s="13" t="s">
        <v>59</v>
      </c>
      <c r="F85" s="13"/>
      <c r="G85" s="13"/>
      <c r="H85" s="15"/>
      <c r="I85" s="60">
        <f>(I82+I84)*0.01*D85</f>
        <v>0</v>
      </c>
      <c r="J85" s="14"/>
    </row>
    <row r="86" spans="1:10" x14ac:dyDescent="0.3">
      <c r="A86" s="12"/>
      <c r="B86" s="13"/>
      <c r="C86" s="13" t="s">
        <v>75</v>
      </c>
      <c r="D86" s="65">
        <v>0</v>
      </c>
      <c r="E86" s="40"/>
      <c r="F86" s="40"/>
      <c r="G86" s="26"/>
      <c r="H86" s="28"/>
      <c r="I86" s="62">
        <f>SUM(I84:I85)</f>
        <v>0</v>
      </c>
      <c r="J86" s="14"/>
    </row>
    <row r="87" spans="1:10" x14ac:dyDescent="0.3">
      <c r="A87" s="12"/>
      <c r="B87" s="13"/>
      <c r="C87" s="26"/>
      <c r="D87" s="40"/>
      <c r="E87" s="40"/>
      <c r="F87" s="40"/>
      <c r="G87" s="26"/>
      <c r="H87" s="28"/>
      <c r="I87" s="41"/>
      <c r="J87" s="14"/>
    </row>
    <row r="88" spans="1:10" x14ac:dyDescent="0.3">
      <c r="A88" s="12"/>
      <c r="B88" s="13"/>
      <c r="C88" s="26"/>
      <c r="D88" s="40"/>
      <c r="E88" s="13"/>
      <c r="F88" s="13"/>
      <c r="G88" s="26"/>
      <c r="H88" s="28"/>
      <c r="I88" s="13"/>
      <c r="J88" s="14"/>
    </row>
    <row r="89" spans="1:10" x14ac:dyDescent="0.3">
      <c r="A89" s="12"/>
      <c r="B89" s="13"/>
      <c r="C89" s="13"/>
      <c r="D89" s="25"/>
      <c r="E89" s="13"/>
      <c r="F89" s="13"/>
      <c r="G89" s="13"/>
      <c r="H89" s="13"/>
      <c r="I89" s="13"/>
      <c r="J89" s="14"/>
    </row>
    <row r="90" spans="1:10" x14ac:dyDescent="0.3">
      <c r="A90" s="12"/>
      <c r="B90" s="13"/>
      <c r="C90" s="13"/>
      <c r="D90" s="25"/>
      <c r="E90" s="13"/>
      <c r="F90" s="13"/>
      <c r="G90" s="13"/>
      <c r="H90" s="13"/>
      <c r="I90" s="13"/>
      <c r="J90" s="14"/>
    </row>
    <row r="91" spans="1:10" ht="15" thickBot="1" x14ac:dyDescent="0.35">
      <c r="A91" s="12"/>
      <c r="B91" s="13"/>
      <c r="C91" s="13"/>
      <c r="D91" s="25"/>
      <c r="E91" s="13"/>
      <c r="F91" s="13"/>
      <c r="G91" s="13"/>
      <c r="H91" s="13"/>
      <c r="I91" s="13"/>
      <c r="J91" s="14"/>
    </row>
    <row r="92" spans="1:10" ht="26.4" thickBot="1" x14ac:dyDescent="0.55000000000000004">
      <c r="A92" s="31"/>
      <c r="B92" s="32"/>
      <c r="C92" s="34" t="s">
        <v>76</v>
      </c>
      <c r="D92" s="58">
        <f>SUM(I82+I86)</f>
        <v>0</v>
      </c>
      <c r="E92" s="32"/>
      <c r="F92" s="32"/>
      <c r="G92" s="32" t="s">
        <v>47</v>
      </c>
      <c r="H92" s="59">
        <f>D92/E79</f>
        <v>0</v>
      </c>
      <c r="I92" s="32"/>
      <c r="J92" s="33"/>
    </row>
    <row r="93" spans="1:10" x14ac:dyDescent="0.3">
      <c r="A93" s="12"/>
      <c r="B93" s="13"/>
      <c r="C93" s="13"/>
      <c r="D93" s="13"/>
      <c r="E93" s="13"/>
      <c r="F93" s="13"/>
      <c r="G93" s="13"/>
      <c r="H93" s="13"/>
      <c r="I93" s="13"/>
      <c r="J93" s="14"/>
    </row>
    <row r="94" spans="1:10" ht="15" thickBot="1" x14ac:dyDescent="0.35">
      <c r="A94" s="35"/>
      <c r="B94" s="36"/>
      <c r="C94" s="36"/>
      <c r="D94" s="36"/>
      <c r="E94" s="36"/>
      <c r="F94" s="36"/>
      <c r="G94" s="36"/>
      <c r="H94" s="36"/>
      <c r="I94" s="36"/>
      <c r="J94" s="37"/>
    </row>
    <row r="95" spans="1:10" x14ac:dyDescent="0.3">
      <c r="A95" s="1"/>
    </row>
    <row r="96" spans="1:10" ht="15" thickBot="1" x14ac:dyDescent="0.35">
      <c r="A96" s="1"/>
    </row>
    <row r="97" spans="1:10" ht="36.6" x14ac:dyDescent="0.7">
      <c r="A97" s="6"/>
      <c r="B97" s="7"/>
      <c r="C97" s="7" t="s">
        <v>77</v>
      </c>
      <c r="D97" s="7"/>
      <c r="E97" s="7"/>
      <c r="F97" s="7"/>
      <c r="G97" s="7"/>
      <c r="H97" s="7"/>
      <c r="I97" s="7"/>
      <c r="J97" s="8"/>
    </row>
    <row r="98" spans="1:10" x14ac:dyDescent="0.3">
      <c r="A98" s="9"/>
      <c r="B98" s="10"/>
      <c r="C98" s="10"/>
      <c r="D98" s="10"/>
      <c r="E98" s="10"/>
      <c r="F98" s="10"/>
      <c r="G98" s="10"/>
      <c r="H98" s="10"/>
      <c r="I98" s="10"/>
      <c r="J98" s="11"/>
    </row>
    <row r="99" spans="1:10" x14ac:dyDescent="0.3">
      <c r="A99" s="12"/>
      <c r="B99" s="13"/>
      <c r="C99" s="13"/>
      <c r="D99" s="13"/>
      <c r="E99" s="13"/>
      <c r="F99" s="13"/>
      <c r="G99" s="13"/>
      <c r="H99" s="13"/>
      <c r="I99" s="13"/>
      <c r="J99" s="14"/>
    </row>
    <row r="100" spans="1:10" x14ac:dyDescent="0.3">
      <c r="A100" s="12"/>
      <c r="B100" s="13"/>
      <c r="C100" s="15" t="s">
        <v>49</v>
      </c>
      <c r="D100" s="15"/>
      <c r="E100" s="15"/>
      <c r="F100" s="15"/>
      <c r="G100" s="13"/>
      <c r="H100" s="15"/>
      <c r="I100" s="13"/>
      <c r="J100" s="14"/>
    </row>
    <row r="101" spans="1:10" x14ac:dyDescent="0.3">
      <c r="A101" s="12"/>
      <c r="B101" s="13"/>
      <c r="C101" s="122" t="s">
        <v>78</v>
      </c>
      <c r="D101" s="120"/>
      <c r="E101" s="120"/>
      <c r="F101" s="120"/>
      <c r="G101" s="120"/>
      <c r="H101" s="120"/>
      <c r="I101" s="121"/>
      <c r="J101" s="14"/>
    </row>
    <row r="102" spans="1:10" x14ac:dyDescent="0.3">
      <c r="A102" s="12"/>
      <c r="B102" s="13"/>
      <c r="C102" s="110" t="s">
        <v>79</v>
      </c>
      <c r="D102" s="111"/>
      <c r="E102" s="111"/>
      <c r="F102" s="111"/>
      <c r="G102" s="111"/>
      <c r="H102" s="111"/>
      <c r="I102" s="112"/>
      <c r="J102" s="14"/>
    </row>
    <row r="103" spans="1:10" x14ac:dyDescent="0.3">
      <c r="A103" s="12"/>
      <c r="B103" s="13"/>
      <c r="C103" s="113"/>
      <c r="D103" s="114"/>
      <c r="E103" s="114"/>
      <c r="F103" s="114"/>
      <c r="G103" s="114"/>
      <c r="H103" s="114"/>
      <c r="I103" s="115"/>
      <c r="J103" s="14"/>
    </row>
    <row r="104" spans="1:10" x14ac:dyDescent="0.3">
      <c r="A104" s="12"/>
      <c r="B104" s="13"/>
      <c r="C104" s="113"/>
      <c r="D104" s="114"/>
      <c r="E104" s="114"/>
      <c r="F104" s="114"/>
      <c r="G104" s="114"/>
      <c r="H104" s="114"/>
      <c r="I104" s="115"/>
      <c r="J104" s="14"/>
    </row>
    <row r="105" spans="1:10" x14ac:dyDescent="0.3">
      <c r="A105" s="12"/>
      <c r="B105" s="13"/>
      <c r="C105" s="113"/>
      <c r="D105" s="114"/>
      <c r="E105" s="114"/>
      <c r="F105" s="114"/>
      <c r="G105" s="114"/>
      <c r="H105" s="114"/>
      <c r="I105" s="115"/>
      <c r="J105" s="14"/>
    </row>
    <row r="106" spans="1:10" x14ac:dyDescent="0.3">
      <c r="A106" s="12"/>
      <c r="B106" s="13"/>
      <c r="C106" s="113"/>
      <c r="D106" s="114"/>
      <c r="E106" s="114"/>
      <c r="F106" s="114"/>
      <c r="G106" s="114"/>
      <c r="H106" s="114"/>
      <c r="I106" s="115"/>
      <c r="J106" s="14"/>
    </row>
    <row r="107" spans="1:10" x14ac:dyDescent="0.3">
      <c r="A107" s="12"/>
      <c r="B107" s="13"/>
      <c r="C107" s="113"/>
      <c r="D107" s="114"/>
      <c r="E107" s="114"/>
      <c r="F107" s="114"/>
      <c r="G107" s="114"/>
      <c r="H107" s="114"/>
      <c r="I107" s="115"/>
      <c r="J107" s="14"/>
    </row>
    <row r="108" spans="1:10" x14ac:dyDescent="0.3">
      <c r="A108" s="12"/>
      <c r="B108" s="13"/>
      <c r="C108" s="113"/>
      <c r="D108" s="114"/>
      <c r="E108" s="114"/>
      <c r="F108" s="114"/>
      <c r="G108" s="114"/>
      <c r="H108" s="114"/>
      <c r="I108" s="115"/>
      <c r="J108" s="14"/>
    </row>
    <row r="109" spans="1:10" x14ac:dyDescent="0.3">
      <c r="A109" s="12"/>
      <c r="B109" s="13"/>
      <c r="C109" s="113"/>
      <c r="D109" s="114"/>
      <c r="E109" s="114"/>
      <c r="F109" s="114"/>
      <c r="G109" s="114"/>
      <c r="H109" s="114"/>
      <c r="I109" s="115"/>
      <c r="J109" s="14"/>
    </row>
    <row r="110" spans="1:10" x14ac:dyDescent="0.3">
      <c r="A110" s="12"/>
      <c r="B110" s="13"/>
      <c r="C110" s="116"/>
      <c r="D110" s="117"/>
      <c r="E110" s="117"/>
      <c r="F110" s="117"/>
      <c r="G110" s="117"/>
      <c r="H110" s="117"/>
      <c r="I110" s="118"/>
      <c r="J110" s="14"/>
    </row>
    <row r="111" spans="1:10" x14ac:dyDescent="0.3">
      <c r="A111" s="12"/>
      <c r="B111" s="13"/>
      <c r="C111" s="13"/>
      <c r="D111" s="13"/>
      <c r="E111" s="13"/>
      <c r="F111" s="13"/>
      <c r="G111" s="13"/>
      <c r="H111" s="13"/>
      <c r="I111" s="13"/>
      <c r="J111" s="14"/>
    </row>
    <row r="112" spans="1:10" x14ac:dyDescent="0.3">
      <c r="A112" s="16" t="s">
        <v>28</v>
      </c>
      <c r="B112" s="13"/>
      <c r="C112" s="15" t="s">
        <v>29</v>
      </c>
      <c r="D112" s="15"/>
      <c r="E112" s="17" t="s">
        <v>52</v>
      </c>
      <c r="F112" s="17"/>
      <c r="G112" s="15" t="s">
        <v>53</v>
      </c>
      <c r="H112" s="15"/>
      <c r="I112" s="15" t="s">
        <v>32</v>
      </c>
      <c r="J112" s="14"/>
    </row>
    <row r="113" spans="1:10" x14ac:dyDescent="0.3">
      <c r="A113" s="12">
        <v>1</v>
      </c>
      <c r="B113" s="13"/>
      <c r="C113" s="13" t="s">
        <v>80</v>
      </c>
      <c r="D113" s="13"/>
      <c r="E113" s="20">
        <v>112</v>
      </c>
      <c r="F113" s="20" t="s">
        <v>34</v>
      </c>
      <c r="G113" s="49">
        <v>0</v>
      </c>
      <c r="H113" s="13"/>
      <c r="I113" s="61">
        <f>G113*E113</f>
        <v>0</v>
      </c>
      <c r="J113" s="14"/>
    </row>
    <row r="114" spans="1:10" x14ac:dyDescent="0.3">
      <c r="A114" s="12">
        <v>2</v>
      </c>
      <c r="B114" s="13"/>
      <c r="C114" s="13" t="s">
        <v>81</v>
      </c>
      <c r="D114" s="15"/>
      <c r="E114" s="21">
        <v>112</v>
      </c>
      <c r="F114" s="21" t="s">
        <v>34</v>
      </c>
      <c r="G114" s="50">
        <v>0</v>
      </c>
      <c r="H114" s="15"/>
      <c r="I114" s="61">
        <f t="shared" ref="I114:I117" si="2">G114*E114</f>
        <v>0</v>
      </c>
      <c r="J114" s="14"/>
    </row>
    <row r="115" spans="1:10" x14ac:dyDescent="0.3">
      <c r="A115" s="12">
        <v>3</v>
      </c>
      <c r="B115" s="13"/>
      <c r="C115" s="13" t="s">
        <v>82</v>
      </c>
      <c r="D115" s="23"/>
      <c r="E115" s="21">
        <v>112</v>
      </c>
      <c r="F115" s="21" t="s">
        <v>34</v>
      </c>
      <c r="G115" s="50">
        <v>0</v>
      </c>
      <c r="H115" s="24"/>
      <c r="I115" s="61">
        <f t="shared" si="2"/>
        <v>0</v>
      </c>
      <c r="J115" s="14"/>
    </row>
    <row r="116" spans="1:10" x14ac:dyDescent="0.3">
      <c r="A116" s="12">
        <v>4</v>
      </c>
      <c r="B116" s="13"/>
      <c r="C116" s="22" t="s">
        <v>83</v>
      </c>
      <c r="D116" s="25"/>
      <c r="E116" s="21">
        <v>112</v>
      </c>
      <c r="F116" s="21" t="s">
        <v>40</v>
      </c>
      <c r="G116" s="50">
        <v>0</v>
      </c>
      <c r="H116" s="24"/>
      <c r="I116" s="61">
        <f t="shared" si="2"/>
        <v>0</v>
      </c>
      <c r="J116" s="14"/>
    </row>
    <row r="117" spans="1:10" x14ac:dyDescent="0.3">
      <c r="A117" s="12">
        <v>5</v>
      </c>
      <c r="B117" s="13"/>
      <c r="C117" s="22" t="s">
        <v>84</v>
      </c>
      <c r="D117" s="25"/>
      <c r="E117" s="21">
        <v>2</v>
      </c>
      <c r="F117" s="21" t="s">
        <v>34</v>
      </c>
      <c r="G117" s="50">
        <v>0</v>
      </c>
      <c r="H117" s="13"/>
      <c r="I117" s="61">
        <f t="shared" si="2"/>
        <v>0</v>
      </c>
      <c r="J117" s="14"/>
    </row>
    <row r="118" spans="1:10" x14ac:dyDescent="0.3">
      <c r="A118" s="12"/>
      <c r="B118" s="13"/>
      <c r="C118" s="22"/>
      <c r="D118" s="25"/>
      <c r="E118" s="18"/>
      <c r="F118" s="18"/>
      <c r="G118" s="39"/>
      <c r="H118" s="13"/>
      <c r="I118" s="61">
        <f>SUM(I113:I117)</f>
        <v>0</v>
      </c>
      <c r="J118" s="14"/>
    </row>
    <row r="119" spans="1:10" x14ac:dyDescent="0.3">
      <c r="A119" s="12"/>
      <c r="B119" s="13"/>
      <c r="C119" s="13"/>
      <c r="D119" s="25"/>
      <c r="E119" s="13"/>
      <c r="F119" s="13"/>
      <c r="G119" s="13"/>
      <c r="H119" s="13"/>
      <c r="I119" s="38"/>
      <c r="J119" s="14"/>
    </row>
    <row r="120" spans="1:10" x14ac:dyDescent="0.3">
      <c r="A120" s="12"/>
      <c r="B120" s="13"/>
      <c r="C120" s="22" t="s">
        <v>73</v>
      </c>
      <c r="D120" s="66">
        <v>0</v>
      </c>
      <c r="E120" s="29" t="s">
        <v>59</v>
      </c>
      <c r="F120" s="29"/>
      <c r="G120" s="13"/>
      <c r="H120" s="13"/>
      <c r="I120" s="61">
        <f>D120*0.01*I115</f>
        <v>0</v>
      </c>
      <c r="J120" s="14"/>
    </row>
    <row r="121" spans="1:10" x14ac:dyDescent="0.3">
      <c r="A121" s="12"/>
      <c r="B121" s="13"/>
      <c r="C121" s="13" t="s">
        <v>85</v>
      </c>
      <c r="D121" s="63">
        <v>0</v>
      </c>
      <c r="E121" s="13" t="s">
        <v>59</v>
      </c>
      <c r="F121" s="13"/>
      <c r="G121" s="13"/>
      <c r="H121" s="15"/>
      <c r="I121" s="61">
        <f>D121*0.01*(I118+I120)</f>
        <v>0</v>
      </c>
      <c r="J121" s="14"/>
    </row>
    <row r="122" spans="1:10" x14ac:dyDescent="0.3">
      <c r="A122" s="12"/>
      <c r="B122" s="13"/>
      <c r="C122" s="13" t="s">
        <v>75</v>
      </c>
      <c r="D122" s="65">
        <v>0</v>
      </c>
      <c r="E122" s="40"/>
      <c r="F122" s="40"/>
      <c r="G122" s="26"/>
      <c r="H122" s="28"/>
      <c r="I122" s="62">
        <f>SUM(I120:I121)</f>
        <v>0</v>
      </c>
      <c r="J122" s="14"/>
    </row>
    <row r="123" spans="1:10" x14ac:dyDescent="0.3">
      <c r="A123" s="12"/>
      <c r="B123" s="13"/>
      <c r="C123" s="26"/>
      <c r="D123" s="40"/>
      <c r="E123" s="40"/>
      <c r="F123" s="40"/>
      <c r="G123" s="26"/>
      <c r="H123" s="28"/>
      <c r="I123" s="41"/>
      <c r="J123" s="14"/>
    </row>
    <row r="124" spans="1:10" x14ac:dyDescent="0.3">
      <c r="A124" s="12"/>
      <c r="B124" s="13"/>
      <c r="C124" s="26"/>
      <c r="D124" s="40"/>
      <c r="E124" s="13"/>
      <c r="F124" s="13"/>
      <c r="G124" s="26"/>
      <c r="H124" s="28"/>
      <c r="I124" s="13"/>
      <c r="J124" s="14"/>
    </row>
    <row r="125" spans="1:10" x14ac:dyDescent="0.3">
      <c r="A125" s="12"/>
      <c r="B125" s="13"/>
      <c r="C125" s="13"/>
      <c r="D125" s="25"/>
      <c r="E125" s="13"/>
      <c r="F125" s="13"/>
      <c r="G125" s="13"/>
      <c r="H125" s="13"/>
      <c r="I125" s="13"/>
      <c r="J125" s="14"/>
    </row>
    <row r="126" spans="1:10" x14ac:dyDescent="0.3">
      <c r="A126" s="12"/>
      <c r="B126" s="13"/>
      <c r="C126" s="13"/>
      <c r="D126" s="25"/>
      <c r="E126" s="13"/>
      <c r="F126" s="13"/>
      <c r="G126" s="13"/>
      <c r="H126" s="13"/>
      <c r="I126" s="13"/>
      <c r="J126" s="14"/>
    </row>
    <row r="127" spans="1:10" ht="26.4" thickBot="1" x14ac:dyDescent="0.55000000000000004">
      <c r="A127" s="31"/>
      <c r="B127" s="32"/>
      <c r="C127" s="13"/>
      <c r="D127" s="25"/>
      <c r="E127" s="13"/>
      <c r="F127" s="13"/>
      <c r="G127" s="13"/>
      <c r="H127" s="13"/>
      <c r="I127" s="13"/>
      <c r="J127" s="33"/>
    </row>
    <row r="128" spans="1:10" ht="26.4" thickBot="1" x14ac:dyDescent="0.55000000000000004">
      <c r="A128" s="12"/>
      <c r="B128" s="13"/>
      <c r="C128" s="34" t="s">
        <v>86</v>
      </c>
      <c r="D128" s="58">
        <f>SUM(I122+I118)</f>
        <v>0</v>
      </c>
      <c r="E128" s="32"/>
      <c r="F128" s="32"/>
      <c r="G128" s="32" t="s">
        <v>47</v>
      </c>
      <c r="H128" s="59">
        <f>D128/E113</f>
        <v>0</v>
      </c>
      <c r="I128" s="32"/>
      <c r="J128" s="14"/>
    </row>
    <row r="129" spans="1:10" ht="15" thickBot="1" x14ac:dyDescent="0.35">
      <c r="A129" s="35"/>
      <c r="B129" s="36"/>
      <c r="C129" s="36"/>
      <c r="D129" s="36"/>
      <c r="E129" s="36"/>
      <c r="F129" s="36"/>
      <c r="G129" s="36"/>
      <c r="H129" s="36"/>
      <c r="I129" s="36"/>
      <c r="J129" s="37"/>
    </row>
    <row r="130" spans="1:10" x14ac:dyDescent="0.3">
      <c r="A130" s="1"/>
    </row>
    <row r="131" spans="1:10" ht="15" thickBot="1" x14ac:dyDescent="0.35">
      <c r="A131" s="1"/>
    </row>
    <row r="132" spans="1:10" ht="36.6" x14ac:dyDescent="0.7">
      <c r="A132" s="6"/>
      <c r="B132" s="7"/>
      <c r="C132" s="7" t="s">
        <v>87</v>
      </c>
      <c r="D132" s="7"/>
      <c r="E132" s="7"/>
      <c r="F132" s="7"/>
      <c r="G132" s="7"/>
      <c r="H132" s="7"/>
      <c r="I132" s="7"/>
      <c r="J132" s="8"/>
    </row>
    <row r="133" spans="1:10" x14ac:dyDescent="0.3">
      <c r="A133" s="9"/>
      <c r="B133" s="10"/>
      <c r="C133" s="10"/>
      <c r="D133" s="10"/>
      <c r="E133" s="10"/>
      <c r="F133" s="10"/>
      <c r="G133" s="10"/>
      <c r="H133" s="10"/>
      <c r="I133" s="10"/>
      <c r="J133" s="11"/>
    </row>
    <row r="134" spans="1:10" x14ac:dyDescent="0.3">
      <c r="A134" s="12"/>
      <c r="B134" s="13"/>
      <c r="C134" s="13"/>
      <c r="D134" s="13"/>
      <c r="E134" s="13"/>
      <c r="F134" s="13"/>
      <c r="G134" s="13"/>
      <c r="H134" s="13"/>
      <c r="I134" s="13"/>
      <c r="J134" s="14"/>
    </row>
    <row r="135" spans="1:10" x14ac:dyDescent="0.3">
      <c r="A135" s="12"/>
      <c r="B135" s="13"/>
      <c r="C135" s="15" t="s">
        <v>49</v>
      </c>
      <c r="D135" s="15"/>
      <c r="E135" s="15"/>
      <c r="F135" s="15"/>
      <c r="G135" s="13"/>
      <c r="H135" s="15"/>
      <c r="I135" s="13"/>
      <c r="J135" s="14"/>
    </row>
    <row r="136" spans="1:10" x14ac:dyDescent="0.3">
      <c r="A136" s="12"/>
      <c r="B136" s="13"/>
      <c r="C136" s="122" t="s">
        <v>88</v>
      </c>
      <c r="D136" s="120"/>
      <c r="E136" s="120"/>
      <c r="F136" s="120"/>
      <c r="G136" s="120"/>
      <c r="H136" s="120"/>
      <c r="I136" s="121"/>
      <c r="J136" s="14"/>
    </row>
    <row r="137" spans="1:10" x14ac:dyDescent="0.3">
      <c r="A137" s="12"/>
      <c r="B137" s="13"/>
      <c r="C137" s="110" t="s">
        <v>89</v>
      </c>
      <c r="D137" s="111"/>
      <c r="E137" s="111"/>
      <c r="F137" s="111"/>
      <c r="G137" s="111"/>
      <c r="H137" s="111"/>
      <c r="I137" s="112"/>
      <c r="J137" s="14"/>
    </row>
    <row r="138" spans="1:10" x14ac:dyDescent="0.3">
      <c r="A138" s="12"/>
      <c r="B138" s="13"/>
      <c r="C138" s="113"/>
      <c r="D138" s="114"/>
      <c r="E138" s="114"/>
      <c r="F138" s="114"/>
      <c r="G138" s="114"/>
      <c r="H138" s="114"/>
      <c r="I138" s="115"/>
      <c r="J138" s="14"/>
    </row>
    <row r="139" spans="1:10" x14ac:dyDescent="0.3">
      <c r="A139" s="12"/>
      <c r="B139" s="13"/>
      <c r="C139" s="113"/>
      <c r="D139" s="114"/>
      <c r="E139" s="114"/>
      <c r="F139" s="114"/>
      <c r="G139" s="114"/>
      <c r="H139" s="114"/>
      <c r="I139" s="115"/>
      <c r="J139" s="14"/>
    </row>
    <row r="140" spans="1:10" x14ac:dyDescent="0.3">
      <c r="A140" s="12"/>
      <c r="B140" s="13"/>
      <c r="C140" s="116"/>
      <c r="D140" s="117"/>
      <c r="E140" s="117"/>
      <c r="F140" s="117"/>
      <c r="G140" s="117"/>
      <c r="H140" s="117"/>
      <c r="I140" s="118"/>
      <c r="J140" s="14"/>
    </row>
    <row r="141" spans="1:10" x14ac:dyDescent="0.3">
      <c r="A141" s="12"/>
      <c r="B141" s="13"/>
      <c r="C141" s="13"/>
      <c r="D141" s="13"/>
      <c r="E141" s="13"/>
      <c r="F141" s="13"/>
      <c r="G141" s="13"/>
      <c r="H141" s="13"/>
      <c r="I141" s="13"/>
      <c r="J141" s="14"/>
    </row>
    <row r="142" spans="1:10" x14ac:dyDescent="0.3">
      <c r="A142" s="16" t="s">
        <v>28</v>
      </c>
      <c r="B142" s="13"/>
      <c r="C142" s="15" t="s">
        <v>29</v>
      </c>
      <c r="D142" s="15"/>
      <c r="E142" s="17" t="s">
        <v>52</v>
      </c>
      <c r="F142" s="17"/>
      <c r="G142" s="15" t="s">
        <v>53</v>
      </c>
      <c r="H142" s="15"/>
      <c r="I142" s="15" t="s">
        <v>32</v>
      </c>
      <c r="J142" s="14"/>
    </row>
    <row r="143" spans="1:10" x14ac:dyDescent="0.3">
      <c r="A143" s="12">
        <v>1</v>
      </c>
      <c r="B143" s="13"/>
      <c r="C143" s="13" t="s">
        <v>90</v>
      </c>
      <c r="D143" s="13"/>
      <c r="E143" s="20">
        <v>14</v>
      </c>
      <c r="F143" s="20" t="s">
        <v>34</v>
      </c>
      <c r="G143" s="49">
        <v>0</v>
      </c>
      <c r="H143" s="13"/>
      <c r="I143" s="61">
        <f>G143*E143</f>
        <v>0</v>
      </c>
      <c r="J143" s="14"/>
    </row>
    <row r="144" spans="1:10" x14ac:dyDescent="0.3">
      <c r="A144" s="12">
        <v>2</v>
      </c>
      <c r="B144" s="13"/>
      <c r="C144" s="13" t="s">
        <v>65</v>
      </c>
      <c r="D144" s="15"/>
      <c r="E144" s="21">
        <v>14</v>
      </c>
      <c r="F144" s="21" t="s">
        <v>34</v>
      </c>
      <c r="G144" s="50">
        <v>0</v>
      </c>
      <c r="H144" s="15"/>
      <c r="I144" s="61">
        <f t="shared" ref="I144:I147" si="3">G144*E144</f>
        <v>0</v>
      </c>
      <c r="J144" s="14"/>
    </row>
    <row r="145" spans="1:10" x14ac:dyDescent="0.3">
      <c r="A145" s="12">
        <v>3</v>
      </c>
      <c r="B145" s="13"/>
      <c r="C145" s="13" t="s">
        <v>91</v>
      </c>
      <c r="D145" s="23"/>
      <c r="E145" s="21">
        <v>16</v>
      </c>
      <c r="F145" s="21" t="s">
        <v>34</v>
      </c>
      <c r="G145" s="50">
        <v>0</v>
      </c>
      <c r="H145" s="24"/>
      <c r="I145" s="61">
        <f t="shared" si="3"/>
        <v>0</v>
      </c>
      <c r="J145" s="14"/>
    </row>
    <row r="146" spans="1:10" x14ac:dyDescent="0.3">
      <c r="A146" s="12">
        <v>4</v>
      </c>
      <c r="B146" s="13"/>
      <c r="C146" s="22" t="s">
        <v>92</v>
      </c>
      <c r="D146" s="25"/>
      <c r="E146" s="21">
        <v>14</v>
      </c>
      <c r="F146" s="21" t="s">
        <v>40</v>
      </c>
      <c r="G146" s="50">
        <v>0</v>
      </c>
      <c r="H146" s="24"/>
      <c r="I146" s="61">
        <f t="shared" si="3"/>
        <v>0</v>
      </c>
      <c r="J146" s="14"/>
    </row>
    <row r="147" spans="1:10" x14ac:dyDescent="0.3">
      <c r="A147" s="12">
        <v>5</v>
      </c>
      <c r="B147" s="13"/>
      <c r="C147" s="22" t="s">
        <v>93</v>
      </c>
      <c r="D147" s="25"/>
      <c r="E147" s="21">
        <v>4</v>
      </c>
      <c r="F147" s="21" t="s">
        <v>40</v>
      </c>
      <c r="G147" s="50">
        <v>0</v>
      </c>
      <c r="H147" s="13"/>
      <c r="I147" s="61">
        <f t="shared" si="3"/>
        <v>0</v>
      </c>
      <c r="J147" s="14"/>
    </row>
    <row r="148" spans="1:10" x14ac:dyDescent="0.3">
      <c r="A148" s="12"/>
      <c r="B148" s="13"/>
      <c r="C148" s="22"/>
      <c r="D148" s="25"/>
      <c r="E148" s="18"/>
      <c r="F148" s="18"/>
      <c r="G148" s="39"/>
      <c r="H148" s="13"/>
      <c r="I148" s="61">
        <f>SUM(I143:I147)</f>
        <v>0</v>
      </c>
      <c r="J148" s="14"/>
    </row>
    <row r="149" spans="1:10" x14ac:dyDescent="0.3">
      <c r="A149" s="12"/>
      <c r="B149" s="13"/>
      <c r="C149" s="13"/>
      <c r="D149" s="25"/>
      <c r="E149" s="13"/>
      <c r="F149" s="13"/>
      <c r="G149" s="13"/>
      <c r="H149" s="13"/>
      <c r="I149" s="38"/>
      <c r="J149" s="14"/>
    </row>
    <row r="150" spans="1:10" x14ac:dyDescent="0.3">
      <c r="A150" s="12"/>
      <c r="B150" s="13"/>
      <c r="C150" s="22" t="s">
        <v>73</v>
      </c>
      <c r="D150" s="66">
        <v>0</v>
      </c>
      <c r="E150" s="29" t="s">
        <v>59</v>
      </c>
      <c r="F150" s="29"/>
      <c r="G150" s="13"/>
      <c r="H150" s="13"/>
      <c r="I150" s="61">
        <f>D150*0.01*I148</f>
        <v>0</v>
      </c>
      <c r="J150" s="14"/>
    </row>
    <row r="151" spans="1:10" x14ac:dyDescent="0.3">
      <c r="A151" s="12"/>
      <c r="B151" s="13"/>
      <c r="C151" s="13" t="s">
        <v>85</v>
      </c>
      <c r="D151" s="63">
        <v>0</v>
      </c>
      <c r="E151" s="13" t="s">
        <v>59</v>
      </c>
      <c r="F151" s="13"/>
      <c r="G151" s="13"/>
      <c r="H151" s="15"/>
      <c r="I151" s="61">
        <f>D151*0.01*(I148+I150)</f>
        <v>0</v>
      </c>
      <c r="J151" s="14"/>
    </row>
    <row r="152" spans="1:10" x14ac:dyDescent="0.3">
      <c r="A152" s="12"/>
      <c r="B152" s="13"/>
      <c r="C152" s="26"/>
      <c r="D152" s="40"/>
      <c r="E152" s="40"/>
      <c r="F152" s="40"/>
      <c r="G152" s="26"/>
      <c r="H152" s="28"/>
      <c r="I152" s="60">
        <f>SUM(I150:I151)</f>
        <v>0</v>
      </c>
      <c r="J152" s="14"/>
    </row>
    <row r="153" spans="1:10" x14ac:dyDescent="0.3">
      <c r="A153" s="12"/>
      <c r="B153" s="13"/>
      <c r="C153" s="26"/>
      <c r="D153" s="40"/>
      <c r="E153" s="13"/>
      <c r="F153" s="13"/>
      <c r="G153" s="26"/>
      <c r="H153" s="28"/>
      <c r="I153" s="13"/>
      <c r="J153" s="14"/>
    </row>
    <row r="154" spans="1:10" x14ac:dyDescent="0.3">
      <c r="A154" s="12"/>
      <c r="B154" s="13"/>
      <c r="C154" s="13"/>
      <c r="D154" s="25"/>
      <c r="E154" s="13"/>
      <c r="F154" s="13"/>
      <c r="G154" s="13"/>
      <c r="H154" s="13"/>
      <c r="I154" s="13"/>
      <c r="J154" s="14"/>
    </row>
    <row r="155" spans="1:10" x14ac:dyDescent="0.3">
      <c r="A155" s="12"/>
      <c r="B155" s="13"/>
      <c r="C155" s="13"/>
      <c r="D155" s="25"/>
      <c r="E155" s="13"/>
      <c r="F155" s="13"/>
      <c r="G155" s="13"/>
      <c r="H155" s="13"/>
      <c r="I155" s="13"/>
      <c r="J155" s="14"/>
    </row>
    <row r="156" spans="1:10" ht="15" thickBot="1" x14ac:dyDescent="0.35">
      <c r="A156" s="12"/>
      <c r="B156" s="13"/>
      <c r="C156" s="13"/>
      <c r="D156" s="25"/>
      <c r="E156" s="13"/>
      <c r="F156" s="13"/>
      <c r="G156" s="13"/>
      <c r="H156" s="13"/>
      <c r="I156" s="13"/>
      <c r="J156" s="14"/>
    </row>
    <row r="157" spans="1:10" ht="26.4" thickBot="1" x14ac:dyDescent="0.55000000000000004">
      <c r="A157" s="31"/>
      <c r="B157" s="32"/>
      <c r="C157" s="34" t="s">
        <v>94</v>
      </c>
      <c r="D157" s="58">
        <f>SUM(I152+I148)</f>
        <v>0</v>
      </c>
      <c r="E157" s="32"/>
      <c r="F157" s="32"/>
      <c r="G157" s="32" t="s">
        <v>47</v>
      </c>
      <c r="H157" s="59">
        <f>D157/E144</f>
        <v>0</v>
      </c>
      <c r="I157" s="32"/>
      <c r="J157" s="33"/>
    </row>
    <row r="158" spans="1:10" x14ac:dyDescent="0.3">
      <c r="A158" s="12"/>
      <c r="B158" s="13"/>
      <c r="C158" s="13"/>
      <c r="D158" s="13"/>
      <c r="E158" s="13"/>
      <c r="F158" s="13"/>
      <c r="G158" s="13"/>
      <c r="H158" s="13"/>
      <c r="I158" s="13"/>
      <c r="J158" s="14"/>
    </row>
    <row r="159" spans="1:10" ht="15" thickBot="1" x14ac:dyDescent="0.35">
      <c r="A159" s="35"/>
      <c r="B159" s="36"/>
      <c r="C159" s="36"/>
      <c r="D159" s="36"/>
      <c r="E159" s="36"/>
      <c r="F159" s="36"/>
      <c r="G159" s="36"/>
      <c r="H159" s="36"/>
      <c r="I159" s="36"/>
      <c r="J159" s="37"/>
    </row>
    <row r="160" spans="1:10" ht="15" thickBot="1" x14ac:dyDescent="0.35"/>
    <row r="161" spans="1:10" ht="36.6" x14ac:dyDescent="0.7">
      <c r="A161" s="6"/>
      <c r="B161" s="7"/>
      <c r="C161" s="7" t="s">
        <v>95</v>
      </c>
      <c r="D161" s="7"/>
      <c r="E161" s="7"/>
      <c r="F161" s="7"/>
      <c r="G161" s="7"/>
      <c r="H161" s="7"/>
      <c r="I161" s="7"/>
      <c r="J161" s="8"/>
    </row>
    <row r="162" spans="1:10" x14ac:dyDescent="0.3">
      <c r="A162" s="9"/>
      <c r="B162" s="10"/>
      <c r="C162" s="10"/>
      <c r="D162" s="10"/>
      <c r="E162" s="10"/>
      <c r="F162" s="10"/>
      <c r="G162" s="10"/>
      <c r="H162" s="10"/>
      <c r="I162" s="10"/>
      <c r="J162" s="11"/>
    </row>
    <row r="163" spans="1:10" x14ac:dyDescent="0.3">
      <c r="A163" s="12"/>
      <c r="B163" s="13"/>
      <c r="C163" s="13"/>
      <c r="D163" s="13"/>
      <c r="E163" s="13"/>
      <c r="F163" s="13"/>
      <c r="G163" s="13"/>
      <c r="H163" s="13"/>
      <c r="I163" s="13"/>
      <c r="J163" s="14"/>
    </row>
    <row r="164" spans="1:10" x14ac:dyDescent="0.3">
      <c r="A164" s="12"/>
      <c r="B164" s="13"/>
      <c r="C164" s="15" t="s">
        <v>49</v>
      </c>
      <c r="D164" s="15"/>
      <c r="E164" s="15"/>
      <c r="F164" s="15"/>
      <c r="G164" s="13"/>
      <c r="H164" s="15"/>
      <c r="I164" s="13"/>
      <c r="J164" s="14"/>
    </row>
    <row r="165" spans="1:10" x14ac:dyDescent="0.3">
      <c r="A165" s="12"/>
      <c r="B165" s="13"/>
      <c r="C165" s="122" t="s">
        <v>96</v>
      </c>
      <c r="D165" s="120"/>
      <c r="E165" s="120"/>
      <c r="F165" s="120"/>
      <c r="G165" s="120"/>
      <c r="H165" s="120"/>
      <c r="I165" s="121"/>
      <c r="J165" s="14"/>
    </row>
    <row r="166" spans="1:10" x14ac:dyDescent="0.3">
      <c r="A166" s="12"/>
      <c r="B166" s="13"/>
      <c r="C166" s="110" t="s">
        <v>97</v>
      </c>
      <c r="D166" s="111"/>
      <c r="E166" s="111"/>
      <c r="F166" s="111"/>
      <c r="G166" s="111"/>
      <c r="H166" s="111"/>
      <c r="I166" s="112"/>
      <c r="J166" s="14"/>
    </row>
    <row r="167" spans="1:10" x14ac:dyDescent="0.3">
      <c r="A167" s="12"/>
      <c r="B167" s="13"/>
      <c r="C167" s="113"/>
      <c r="D167" s="114"/>
      <c r="E167" s="114"/>
      <c r="F167" s="114"/>
      <c r="G167" s="114"/>
      <c r="H167" s="114"/>
      <c r="I167" s="115"/>
      <c r="J167" s="14"/>
    </row>
    <row r="168" spans="1:10" x14ac:dyDescent="0.3">
      <c r="A168" s="12"/>
      <c r="B168" s="13"/>
      <c r="C168" s="113"/>
      <c r="D168" s="114"/>
      <c r="E168" s="114"/>
      <c r="F168" s="114"/>
      <c r="G168" s="114"/>
      <c r="H168" s="114"/>
      <c r="I168" s="115"/>
      <c r="J168" s="14"/>
    </row>
    <row r="169" spans="1:10" x14ac:dyDescent="0.3">
      <c r="A169" s="12"/>
      <c r="B169" s="13"/>
      <c r="C169" s="116"/>
      <c r="D169" s="117"/>
      <c r="E169" s="117"/>
      <c r="F169" s="117"/>
      <c r="G169" s="117"/>
      <c r="H169" s="117"/>
      <c r="I169" s="118"/>
      <c r="J169" s="14"/>
    </row>
    <row r="170" spans="1:10" x14ac:dyDescent="0.3">
      <c r="A170" s="12"/>
      <c r="B170" s="13"/>
      <c r="C170" s="13"/>
      <c r="D170" s="13"/>
      <c r="E170" s="13"/>
      <c r="F170" s="13"/>
      <c r="G170" s="13"/>
      <c r="H170" s="13"/>
      <c r="I170" s="13"/>
      <c r="J170" s="14"/>
    </row>
    <row r="171" spans="1:10" x14ac:dyDescent="0.3">
      <c r="A171" s="16" t="s">
        <v>28</v>
      </c>
      <c r="B171" s="13"/>
      <c r="C171" s="15" t="s">
        <v>29</v>
      </c>
      <c r="D171" s="15"/>
      <c r="E171" s="17" t="s">
        <v>52</v>
      </c>
      <c r="F171" s="17"/>
      <c r="G171" s="15" t="s">
        <v>53</v>
      </c>
      <c r="H171" s="15"/>
      <c r="I171" s="15" t="s">
        <v>32</v>
      </c>
      <c r="J171" s="14"/>
    </row>
    <row r="172" spans="1:10" x14ac:dyDescent="0.3">
      <c r="A172" s="12">
        <v>1</v>
      </c>
      <c r="B172" s="13"/>
      <c r="C172" s="13" t="s">
        <v>98</v>
      </c>
      <c r="D172" s="13"/>
      <c r="E172" s="20">
        <v>168</v>
      </c>
      <c r="F172" s="20" t="s">
        <v>34</v>
      </c>
      <c r="G172" s="49">
        <v>0</v>
      </c>
      <c r="H172" s="13"/>
      <c r="I172" s="61">
        <f>G172*E172</f>
        <v>0</v>
      </c>
      <c r="J172" s="14"/>
    </row>
    <row r="173" spans="1:10" x14ac:dyDescent="0.3">
      <c r="A173" s="12">
        <v>2</v>
      </c>
      <c r="B173" s="13"/>
      <c r="C173" s="13" t="s">
        <v>35</v>
      </c>
      <c r="D173" s="15"/>
      <c r="E173" s="21">
        <v>168</v>
      </c>
      <c r="F173" s="21" t="s">
        <v>34</v>
      </c>
      <c r="G173" s="50">
        <v>0</v>
      </c>
      <c r="H173" s="15"/>
      <c r="I173" s="61">
        <f t="shared" ref="I173:I177" si="4">G173*E173</f>
        <v>0</v>
      </c>
      <c r="J173" s="14"/>
    </row>
    <row r="174" spans="1:10" x14ac:dyDescent="0.3">
      <c r="A174" s="12">
        <v>3</v>
      </c>
      <c r="B174" s="13"/>
      <c r="C174" s="22" t="s">
        <v>36</v>
      </c>
      <c r="D174" s="23"/>
      <c r="E174" s="21">
        <v>168</v>
      </c>
      <c r="F174" s="21" t="s">
        <v>34</v>
      </c>
      <c r="G174" s="50">
        <v>0</v>
      </c>
      <c r="H174" s="24"/>
      <c r="I174" s="61">
        <f t="shared" si="4"/>
        <v>0</v>
      </c>
      <c r="J174" s="14"/>
    </row>
    <row r="175" spans="1:10" x14ac:dyDescent="0.3">
      <c r="A175" s="12">
        <v>4</v>
      </c>
      <c r="B175" s="13"/>
      <c r="C175" s="22" t="s">
        <v>99</v>
      </c>
      <c r="D175" s="25"/>
      <c r="E175" s="21">
        <v>180</v>
      </c>
      <c r="F175" s="21" t="s">
        <v>34</v>
      </c>
      <c r="G175" s="50">
        <v>0</v>
      </c>
      <c r="H175" s="24"/>
      <c r="I175" s="61">
        <f t="shared" si="4"/>
        <v>0</v>
      </c>
      <c r="J175" s="14"/>
    </row>
    <row r="176" spans="1:10" x14ac:dyDescent="0.3">
      <c r="A176" s="12">
        <v>5</v>
      </c>
      <c r="B176" s="13"/>
      <c r="C176" s="22" t="s">
        <v>100</v>
      </c>
      <c r="D176" s="25"/>
      <c r="E176" s="21">
        <v>168</v>
      </c>
      <c r="F176" s="21" t="s">
        <v>34</v>
      </c>
      <c r="G176" s="50">
        <v>0</v>
      </c>
      <c r="H176" s="13"/>
      <c r="I176" s="61">
        <f t="shared" si="4"/>
        <v>0</v>
      </c>
      <c r="J176" s="14"/>
    </row>
    <row r="177" spans="1:10" x14ac:dyDescent="0.3">
      <c r="A177" s="12">
        <v>7</v>
      </c>
      <c r="B177" s="13"/>
      <c r="C177" s="22" t="s">
        <v>41</v>
      </c>
      <c r="D177" s="25"/>
      <c r="E177" s="21">
        <v>90</v>
      </c>
      <c r="F177" s="21" t="s">
        <v>40</v>
      </c>
      <c r="G177" s="50">
        <v>0</v>
      </c>
      <c r="H177" s="13"/>
      <c r="I177" s="61">
        <f t="shared" si="4"/>
        <v>0</v>
      </c>
      <c r="J177" s="14"/>
    </row>
    <row r="178" spans="1:10" x14ac:dyDescent="0.3">
      <c r="A178" s="12"/>
      <c r="B178" s="13"/>
      <c r="C178" s="13"/>
      <c r="D178" s="42"/>
      <c r="E178" s="18"/>
      <c r="F178" s="18"/>
      <c r="G178" s="43"/>
      <c r="H178" s="15"/>
      <c r="I178" s="67">
        <f>SUM(I172:I177)</f>
        <v>0</v>
      </c>
      <c r="J178" s="14"/>
    </row>
    <row r="179" spans="1:10" x14ac:dyDescent="0.3">
      <c r="A179" s="12"/>
      <c r="B179" s="13"/>
      <c r="C179" s="26"/>
      <c r="D179" s="40"/>
      <c r="E179" s="40"/>
      <c r="F179" s="40"/>
      <c r="G179" s="26"/>
      <c r="H179" s="28"/>
      <c r="I179" s="44"/>
      <c r="J179" s="14"/>
    </row>
    <row r="180" spans="1:10" x14ac:dyDescent="0.3">
      <c r="A180" s="12"/>
      <c r="B180" s="13"/>
      <c r="C180" s="22" t="s">
        <v>73</v>
      </c>
      <c r="D180" s="69">
        <v>0</v>
      </c>
      <c r="E180" s="29" t="s">
        <v>59</v>
      </c>
      <c r="F180" s="13"/>
      <c r="G180" s="26"/>
      <c r="H180" s="28"/>
      <c r="I180" s="68">
        <f>D180*0.01*I175</f>
        <v>0</v>
      </c>
      <c r="J180" s="14"/>
    </row>
    <row r="181" spans="1:10" x14ac:dyDescent="0.3">
      <c r="A181" s="12"/>
      <c r="B181" s="13"/>
      <c r="C181" s="13" t="s">
        <v>74</v>
      </c>
      <c r="D181" s="64">
        <v>0</v>
      </c>
      <c r="E181" s="13" t="s">
        <v>59</v>
      </c>
      <c r="F181" s="13"/>
      <c r="G181" s="13"/>
      <c r="H181" s="13"/>
      <c r="I181" s="61">
        <f>D181*0.01*(I178+I180)</f>
        <v>0</v>
      </c>
      <c r="J181" s="14"/>
    </row>
    <row r="182" spans="1:10" x14ac:dyDescent="0.3">
      <c r="A182" s="12"/>
      <c r="B182" s="13"/>
      <c r="C182" s="13"/>
      <c r="D182" s="25"/>
      <c r="E182" s="13"/>
      <c r="F182" s="13"/>
      <c r="G182" s="13"/>
      <c r="H182" s="13"/>
      <c r="I182" s="60">
        <f>SUM(I180:I181)</f>
        <v>0</v>
      </c>
      <c r="J182" s="14"/>
    </row>
    <row r="183" spans="1:10" ht="15" thickBot="1" x14ac:dyDescent="0.35">
      <c r="A183" s="12"/>
      <c r="B183" s="13"/>
      <c r="C183" s="13"/>
      <c r="D183" s="25"/>
      <c r="E183" s="13"/>
      <c r="F183" s="13"/>
      <c r="G183" s="13"/>
      <c r="H183" s="13"/>
      <c r="I183" s="13"/>
      <c r="J183" s="14"/>
    </row>
    <row r="184" spans="1:10" ht="26.4" thickBot="1" x14ac:dyDescent="0.55000000000000004">
      <c r="A184" s="31"/>
      <c r="B184" s="32"/>
      <c r="C184" s="34" t="s">
        <v>101</v>
      </c>
      <c r="D184" s="58">
        <f>SUM(I178+I182)</f>
        <v>0</v>
      </c>
      <c r="E184" s="32"/>
      <c r="F184" s="32"/>
      <c r="G184" s="32" t="s">
        <v>47</v>
      </c>
      <c r="H184" s="59">
        <f>D184/E172</f>
        <v>0</v>
      </c>
      <c r="I184" s="32"/>
      <c r="J184" s="33"/>
    </row>
    <row r="185" spans="1:10" x14ac:dyDescent="0.3">
      <c r="A185" s="12"/>
      <c r="B185" s="13"/>
      <c r="C185" s="13"/>
      <c r="D185" s="13"/>
      <c r="E185" s="13"/>
      <c r="F185" s="13"/>
      <c r="G185" s="13"/>
      <c r="H185" s="13"/>
      <c r="I185" s="13"/>
      <c r="J185" s="14"/>
    </row>
    <row r="186" spans="1:10" ht="15" thickBot="1" x14ac:dyDescent="0.35">
      <c r="A186" s="35"/>
      <c r="B186" s="36"/>
      <c r="C186" s="36"/>
      <c r="D186" s="36"/>
      <c r="E186" s="36"/>
      <c r="F186" s="36"/>
      <c r="G186" s="36"/>
      <c r="H186" s="36"/>
      <c r="I186" s="36"/>
      <c r="J186" s="37"/>
    </row>
    <row r="187" spans="1:10" ht="15" thickBot="1" x14ac:dyDescent="0.35"/>
    <row r="188" spans="1:10" ht="27.75" customHeight="1" thickBot="1" x14ac:dyDescent="0.4">
      <c r="A188" s="73" t="s">
        <v>14</v>
      </c>
      <c r="B188" s="74"/>
      <c r="C188" s="75">
        <f>D29+D60+D92+D128+D157+D184</f>
        <v>0</v>
      </c>
    </row>
  </sheetData>
  <sheetProtection algorithmName="SHA-512" hashValue="odMvHplAiB9ziJhk+Iw2j+0LlHXYRAtfKJKkwW+wLqmVd0SKC/6gtx8t2beyGo8w3ut0H2Jhbor56V5EGNdtlQ==" saltValue="vFRQU9hSF1MrCwxxoQar9w==" spinCount="100000" sheet="1" objects="1" scenarios="1"/>
  <protectedRanges>
    <protectedRange algorithmName="SHA-512" hashValue="Q0Lsn2yMH1vlrflX4MClSMoRBcezmw8pOaOeRd2G+Qy/6zesBvjqlu3fJb8XRnxHsscqr79KYQVhiVqqMKO04A==" saltValue="Fts0wwAosK900XfT8dR1ig==" spinCount="100000" sqref="G13:G19 D24:D26 G44:G46 D49:D50 D84:D86 G113:G117 D120:D122 G143:G147 D150:D151 G75:G81 D178 D180:D181 G172:G178" name="Aanbesteding"/>
    <protectedRange algorithmName="SHA-512" hashValue="/R4uKv1J9tJzgVQRer5vCWOHN7iuSUbuVDAHg5bZYxdTFa+IP7VQ5wmtDO+On0xUak9EBVD2N7lKH2SN0175oQ==" saltValue="/ep5XKGqav4x/0f47MUvAw==" spinCount="100000" sqref="D53:H56 D87:H88 G85:H85 G22:H25 D22:F23 E86:H86 D123:H124 G121:H121 E122:H122 D152:H153 G151:H151 D179:H179 H178 F180:H180" name="Bereik3"/>
    <protectedRange algorithmName="SHA-512" hashValue="3meFFxipuZmwbpFZqQM8rKX/ag5wZHf2gOMMkYX+X0yKYyJcrhQIo0psYYDDrdwA/JKfQUmlOB+/4qcPT8e+2Q==" saltValue="+7FrFSapWdTZmxN7wHiocQ==" spinCount="100000" sqref="D48:H52 D57:H60 D83:H83 D89:H92 G84:H84 D84:F85 D24:F25 D26:H29 D20:H21 D15:D19 H15:H19 D46:D47 H46:H47 H77:H82 D77:D82 D86 D119:H119 D125:H128 G120:H120 D120:F121 D122 D115:D118 H115:H118 D149:H149 D154:H157 G150:H150 D150:F151 H145:H148 D145:D148 D182:H184 F181:H181 D180:E181 D174:D178 H174:H177" name="Bereik4"/>
  </protectedRanges>
  <mergeCells count="12">
    <mergeCell ref="C166:I169"/>
    <mergeCell ref="C5:I5"/>
    <mergeCell ref="C6:I9"/>
    <mergeCell ref="C37:I37"/>
    <mergeCell ref="C38:I41"/>
    <mergeCell ref="C69:I69"/>
    <mergeCell ref="C70:I72"/>
    <mergeCell ref="C101:I101"/>
    <mergeCell ref="C102:I110"/>
    <mergeCell ref="C136:I136"/>
    <mergeCell ref="C137:I140"/>
    <mergeCell ref="C165:I1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
  <sheetViews>
    <sheetView workbookViewId="0">
      <selection activeCell="A3" sqref="A3"/>
    </sheetView>
  </sheetViews>
  <sheetFormatPr defaultRowHeight="14.4" x14ac:dyDescent="0.3"/>
  <cols>
    <col min="1" max="1" width="16.6640625" customWidth="1"/>
    <col min="2" max="2" width="107" customWidth="1"/>
    <col min="3" max="3" width="24.109375" customWidth="1"/>
    <col min="6" max="6" width="21.44140625" customWidth="1"/>
    <col min="8" max="8" width="22.88671875" customWidth="1"/>
    <col min="9" max="9" width="24.88671875" customWidth="1"/>
  </cols>
  <sheetData>
    <row r="1" spans="1:9" ht="36.6" x14ac:dyDescent="0.7">
      <c r="A1" s="7"/>
      <c r="B1" s="7" t="s">
        <v>102</v>
      </c>
      <c r="C1" s="7"/>
      <c r="D1" s="7"/>
      <c r="E1" s="7"/>
      <c r="F1" s="7"/>
      <c r="G1" s="7"/>
      <c r="H1" s="7"/>
      <c r="I1" s="8"/>
    </row>
    <row r="2" spans="1:9" x14ac:dyDescent="0.3">
      <c r="A2" s="10"/>
      <c r="B2" s="10"/>
      <c r="C2" s="10"/>
      <c r="D2" s="10"/>
      <c r="E2" s="10"/>
      <c r="F2" s="10"/>
      <c r="G2" s="10"/>
      <c r="H2" s="10"/>
      <c r="I2" s="11"/>
    </row>
    <row r="3" spans="1:9" x14ac:dyDescent="0.3">
      <c r="A3" s="13"/>
      <c r="B3" s="13"/>
      <c r="C3" s="13"/>
      <c r="D3" s="13"/>
      <c r="E3" s="13"/>
      <c r="F3" s="13"/>
      <c r="G3" s="13"/>
      <c r="H3" s="13"/>
      <c r="I3" s="14"/>
    </row>
    <row r="4" spans="1:9" x14ac:dyDescent="0.3">
      <c r="A4" s="13"/>
      <c r="B4" s="15" t="s">
        <v>25</v>
      </c>
      <c r="C4" s="15"/>
      <c r="D4" s="15"/>
      <c r="E4" s="15"/>
      <c r="F4" s="13"/>
      <c r="G4" s="15"/>
      <c r="H4" s="13"/>
      <c r="I4" s="14"/>
    </row>
    <row r="5" spans="1:9" x14ac:dyDescent="0.3">
      <c r="A5" s="13"/>
      <c r="B5" s="119" t="s">
        <v>102</v>
      </c>
      <c r="C5" s="120"/>
      <c r="D5" s="120"/>
      <c r="E5" s="120"/>
      <c r="F5" s="120"/>
      <c r="G5" s="120"/>
      <c r="H5" s="121"/>
      <c r="I5" s="14"/>
    </row>
    <row r="6" spans="1:9" x14ac:dyDescent="0.3">
      <c r="A6" s="13"/>
      <c r="B6" s="110" t="s">
        <v>103</v>
      </c>
      <c r="C6" s="111"/>
      <c r="D6" s="111"/>
      <c r="E6" s="111"/>
      <c r="F6" s="111"/>
      <c r="G6" s="111"/>
      <c r="H6" s="112"/>
      <c r="I6" s="14"/>
    </row>
    <row r="7" spans="1:9" x14ac:dyDescent="0.3">
      <c r="A7" s="13"/>
      <c r="B7" s="113"/>
      <c r="C7" s="114"/>
      <c r="D7" s="114"/>
      <c r="E7" s="114"/>
      <c r="F7" s="114"/>
      <c r="G7" s="114"/>
      <c r="H7" s="115"/>
      <c r="I7" s="14"/>
    </row>
    <row r="8" spans="1:9" x14ac:dyDescent="0.3">
      <c r="A8" s="13"/>
      <c r="B8" s="113"/>
      <c r="C8" s="114"/>
      <c r="D8" s="114"/>
      <c r="E8" s="114"/>
      <c r="F8" s="114"/>
      <c r="G8" s="114"/>
      <c r="H8" s="115"/>
      <c r="I8" s="14"/>
    </row>
    <row r="9" spans="1:9" x14ac:dyDescent="0.3">
      <c r="A9" s="13"/>
      <c r="B9" s="113"/>
      <c r="C9" s="114"/>
      <c r="D9" s="114"/>
      <c r="E9" s="114"/>
      <c r="F9" s="114"/>
      <c r="G9" s="114"/>
      <c r="H9" s="115"/>
      <c r="I9" s="14"/>
    </row>
    <row r="10" spans="1:9" x14ac:dyDescent="0.3">
      <c r="A10" s="13"/>
      <c r="B10" s="13"/>
      <c r="C10" s="13"/>
      <c r="D10" s="13"/>
      <c r="E10" s="13"/>
      <c r="F10" s="13"/>
      <c r="G10" s="13"/>
      <c r="H10" s="13"/>
      <c r="I10" s="14"/>
    </row>
    <row r="11" spans="1:9" x14ac:dyDescent="0.3">
      <c r="A11" s="13"/>
      <c r="B11" s="13"/>
      <c r="C11" s="13"/>
      <c r="D11" s="13"/>
      <c r="E11" s="13"/>
      <c r="F11" s="13"/>
      <c r="G11" s="13"/>
      <c r="H11" s="13"/>
      <c r="I11" s="14"/>
    </row>
    <row r="12" spans="1:9" x14ac:dyDescent="0.3">
      <c r="A12" s="13"/>
      <c r="B12" s="15" t="s">
        <v>29</v>
      </c>
      <c r="C12" s="15"/>
      <c r="D12" s="17" t="s">
        <v>104</v>
      </c>
      <c r="E12" s="17"/>
      <c r="F12" s="15" t="s">
        <v>31</v>
      </c>
      <c r="G12" s="15"/>
      <c r="H12" s="15" t="s">
        <v>32</v>
      </c>
      <c r="I12" s="14"/>
    </row>
    <row r="13" spans="1:9" x14ac:dyDescent="0.3">
      <c r="A13" s="18">
        <v>1</v>
      </c>
      <c r="B13" s="13" t="s">
        <v>105</v>
      </c>
      <c r="C13" s="13"/>
      <c r="D13" s="20">
        <v>30000</v>
      </c>
      <c r="E13" s="20" t="s">
        <v>34</v>
      </c>
      <c r="F13" s="49"/>
      <c r="G13" s="13"/>
      <c r="H13" s="61">
        <f>F13*D13</f>
        <v>0</v>
      </c>
      <c r="I13" s="14"/>
    </row>
    <row r="14" spans="1:9" x14ac:dyDescent="0.3">
      <c r="A14" s="18">
        <v>2</v>
      </c>
      <c r="B14" s="13" t="s">
        <v>106</v>
      </c>
      <c r="C14" s="15"/>
      <c r="D14" s="21">
        <v>30000</v>
      </c>
      <c r="E14" s="21" t="s">
        <v>34</v>
      </c>
      <c r="F14" s="50">
        <v>0</v>
      </c>
      <c r="G14" s="15"/>
      <c r="H14" s="61">
        <f t="shared" ref="H14:H21" si="0">F14*D14</f>
        <v>0</v>
      </c>
      <c r="I14" s="14"/>
    </row>
    <row r="15" spans="1:9" x14ac:dyDescent="0.3">
      <c r="A15" s="18">
        <v>3</v>
      </c>
      <c r="B15" s="22" t="s">
        <v>107</v>
      </c>
      <c r="C15" s="23"/>
      <c r="D15" s="21">
        <v>30000</v>
      </c>
      <c r="E15" s="21" t="s">
        <v>34</v>
      </c>
      <c r="F15" s="50">
        <v>0</v>
      </c>
      <c r="G15" s="24"/>
      <c r="H15" s="61">
        <f t="shared" si="0"/>
        <v>0</v>
      </c>
      <c r="I15" s="14"/>
    </row>
    <row r="16" spans="1:9" x14ac:dyDescent="0.3">
      <c r="A16" s="18">
        <v>4</v>
      </c>
      <c r="B16" s="22" t="s">
        <v>108</v>
      </c>
      <c r="C16" s="23"/>
      <c r="D16" s="21">
        <v>5000</v>
      </c>
      <c r="E16" s="21" t="s">
        <v>34</v>
      </c>
      <c r="F16" s="50">
        <v>0</v>
      </c>
      <c r="G16" s="24"/>
      <c r="H16" s="61">
        <f t="shared" si="0"/>
        <v>0</v>
      </c>
      <c r="I16" s="14"/>
    </row>
    <row r="17" spans="1:9" x14ac:dyDescent="0.3">
      <c r="A17" s="18">
        <v>5</v>
      </c>
      <c r="B17" s="22" t="s">
        <v>109</v>
      </c>
      <c r="C17" s="25"/>
      <c r="D17" s="21">
        <v>7000</v>
      </c>
      <c r="E17" s="21" t="s">
        <v>34</v>
      </c>
      <c r="F17" s="50">
        <v>0</v>
      </c>
      <c r="G17" s="13"/>
      <c r="H17" s="61">
        <f t="shared" si="0"/>
        <v>0</v>
      </c>
      <c r="I17" s="14"/>
    </row>
    <row r="18" spans="1:9" x14ac:dyDescent="0.3">
      <c r="A18" s="18">
        <v>6</v>
      </c>
      <c r="B18" s="13" t="s">
        <v>110</v>
      </c>
      <c r="C18" s="25"/>
      <c r="D18" s="21">
        <v>3500</v>
      </c>
      <c r="E18" s="21" t="s">
        <v>34</v>
      </c>
      <c r="F18" s="50">
        <v>0</v>
      </c>
      <c r="G18" s="13"/>
      <c r="H18" s="61">
        <f t="shared" si="0"/>
        <v>0</v>
      </c>
      <c r="I18" s="14"/>
    </row>
    <row r="19" spans="1:9" x14ac:dyDescent="0.3">
      <c r="A19" s="18">
        <v>7</v>
      </c>
      <c r="B19" s="13" t="s">
        <v>111</v>
      </c>
      <c r="C19" s="15"/>
      <c r="D19" s="21">
        <v>14000</v>
      </c>
      <c r="E19" s="21" t="s">
        <v>34</v>
      </c>
      <c r="F19" s="50">
        <v>0</v>
      </c>
      <c r="G19" s="15"/>
      <c r="H19" s="67">
        <f t="shared" si="0"/>
        <v>0</v>
      </c>
      <c r="I19" s="14"/>
    </row>
    <row r="20" spans="1:9" x14ac:dyDescent="0.3">
      <c r="A20" s="18">
        <v>8</v>
      </c>
      <c r="B20" s="13" t="s">
        <v>112</v>
      </c>
      <c r="C20" s="15"/>
      <c r="D20" s="45">
        <v>1</v>
      </c>
      <c r="E20" s="45" t="s">
        <v>72</v>
      </c>
      <c r="F20" s="50">
        <v>0</v>
      </c>
      <c r="G20" s="15"/>
      <c r="H20" s="68">
        <f t="shared" si="0"/>
        <v>0</v>
      </c>
      <c r="I20" s="14"/>
    </row>
    <row r="21" spans="1:9" x14ac:dyDescent="0.3">
      <c r="A21" s="18">
        <v>9</v>
      </c>
      <c r="B21" s="13" t="s">
        <v>113</v>
      </c>
      <c r="C21" s="15"/>
      <c r="D21" s="76">
        <v>500</v>
      </c>
      <c r="E21" s="46" t="s">
        <v>34</v>
      </c>
      <c r="F21" s="51">
        <v>0</v>
      </c>
      <c r="G21" s="15"/>
      <c r="H21" s="60">
        <f t="shared" si="0"/>
        <v>0</v>
      </c>
      <c r="I21" s="14"/>
    </row>
    <row r="22" spans="1:9" x14ac:dyDescent="0.3">
      <c r="A22" s="13"/>
      <c r="B22" s="13"/>
      <c r="C22" s="15"/>
      <c r="D22" s="15"/>
      <c r="E22" s="15"/>
      <c r="F22" s="13"/>
      <c r="G22" s="15"/>
      <c r="H22" s="26"/>
      <c r="I22" s="14"/>
    </row>
    <row r="23" spans="1:9" x14ac:dyDescent="0.3">
      <c r="A23" s="13"/>
      <c r="B23" s="26"/>
      <c r="C23" s="27"/>
      <c r="D23" s="27"/>
      <c r="E23" s="27"/>
      <c r="F23" s="26"/>
      <c r="G23" s="28"/>
      <c r="H23" s="13"/>
      <c r="I23" s="14"/>
    </row>
    <row r="24" spans="1:9" x14ac:dyDescent="0.3">
      <c r="A24" s="13"/>
      <c r="B24" s="13"/>
      <c r="C24" s="42"/>
      <c r="D24" s="13"/>
      <c r="E24" s="13"/>
      <c r="F24" s="26"/>
      <c r="G24" s="28"/>
      <c r="H24" s="44"/>
      <c r="I24" s="14"/>
    </row>
    <row r="25" spans="1:9" x14ac:dyDescent="0.3">
      <c r="A25" s="13"/>
      <c r="B25" s="13"/>
      <c r="C25" s="47"/>
      <c r="D25" s="30"/>
      <c r="E25" s="13"/>
      <c r="F25" s="13"/>
      <c r="G25" s="13"/>
      <c r="H25" s="44"/>
      <c r="I25" s="14"/>
    </row>
    <row r="26" spans="1:9" x14ac:dyDescent="0.3">
      <c r="A26" s="13"/>
      <c r="B26" s="13"/>
      <c r="C26" s="25"/>
      <c r="D26" s="13"/>
      <c r="E26" s="13"/>
      <c r="F26" s="13"/>
      <c r="G26" s="13"/>
      <c r="H26" s="13"/>
      <c r="I26" s="14"/>
    </row>
    <row r="27" spans="1:9" ht="26.4" thickBot="1" x14ac:dyDescent="0.55000000000000004">
      <c r="A27" s="32"/>
      <c r="B27" s="13"/>
      <c r="C27" s="25"/>
      <c r="D27" s="13"/>
      <c r="E27" s="13"/>
      <c r="F27" s="13"/>
      <c r="G27" s="13"/>
      <c r="H27" s="13"/>
      <c r="I27" s="33"/>
    </row>
    <row r="28" spans="1:9" ht="26.4" thickBot="1" x14ac:dyDescent="0.55000000000000004">
      <c r="A28" s="13"/>
      <c r="B28" s="34" t="s">
        <v>114</v>
      </c>
      <c r="C28" s="58">
        <f>SUM(H13:H21)</f>
        <v>0</v>
      </c>
      <c r="D28" s="32"/>
      <c r="E28" s="32"/>
      <c r="F28" s="32"/>
      <c r="G28" s="48"/>
      <c r="H28" s="32"/>
      <c r="I28" s="14"/>
    </row>
    <row r="29" spans="1:9" ht="15" thickBot="1" x14ac:dyDescent="0.35">
      <c r="A29" s="36"/>
      <c r="B29" s="36"/>
      <c r="C29" s="36"/>
      <c r="D29" s="36"/>
      <c r="E29" s="36"/>
      <c r="F29" s="36"/>
      <c r="G29" s="36"/>
      <c r="H29" s="36"/>
      <c r="I29" s="37"/>
    </row>
  </sheetData>
  <sheetProtection algorithmName="SHA-512" hashValue="hyo+oQHoKlbHecqeYXQWPhKJ1Rp8m+Qebrg7adDAyjpx/D0SklBVzZfFskmG2uWonpNhsgwejmZarvbzEUkz2Q==" saltValue="MUV7s07epdYCkABHGqan5w==" spinCount="100000" sheet="1" objects="1" scenarios="1"/>
  <protectedRanges>
    <protectedRange algorithmName="SHA-512" hashValue="Q0Lsn2yMH1vlrflX4MClSMoRBcezmw8pOaOeRd2G+Qy/6zesBvjqlu3fJb8XRnxHsscqr79KYQVhiVqqMKO04A==" saltValue="Fts0wwAosK900XfT8dR1ig==" spinCount="100000" sqref="C24:C25 F13:F21" name="Aanbesteding"/>
    <protectedRange algorithmName="SHA-512" hashValue="/R4uKv1J9tJzgVQRer5vCWOHN7iuSUbuVDAHg5bZYxdTFa+IP7VQ5wmtDO+On0xUak9EBVD2N7lKH2SN0175oQ==" saltValue="/ep5XKGqav4x/0f47MUvAw==" spinCount="100000" sqref="F24:G24 C22:G23 G19:G21 C19:C21" name="Bereik3"/>
    <protectedRange algorithmName="SHA-512" hashValue="3meFFxipuZmwbpFZqQM8rKX/ag5wZHf2gOMMkYX+X0yKYyJcrhQIo0psYYDDrdwA/JKfQUmlOB+/4qcPT8e+2Q==" saltValue="+7FrFSapWdTZmxN7wHiocQ==" spinCount="100000" sqref="C24:E24 C25:G28 C15:C18 G15:G18" name="Bereik4"/>
  </protectedRanges>
  <mergeCells count="2">
    <mergeCell ref="B5:H5"/>
    <mergeCell ref="B6:H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96C8-EE73-4D55-8E1C-B871A792F65E}">
  <dimension ref="A1:I21"/>
  <sheetViews>
    <sheetView workbookViewId="0">
      <selection activeCell="B19" sqref="B19"/>
    </sheetView>
  </sheetViews>
  <sheetFormatPr defaultRowHeight="14.4" x14ac:dyDescent="0.3"/>
  <cols>
    <col min="1" max="1" width="15.33203125" customWidth="1"/>
    <col min="2" max="2" width="99.88671875" customWidth="1"/>
    <col min="3" max="3" width="16.88671875" customWidth="1"/>
    <col min="4" max="4" width="15.88671875" customWidth="1"/>
    <col min="6" max="6" width="13.6640625" customWidth="1"/>
    <col min="7" max="7" width="21.6640625" customWidth="1"/>
    <col min="8" max="8" width="19.88671875" customWidth="1"/>
    <col min="9" max="9" width="18.5546875" customWidth="1"/>
  </cols>
  <sheetData>
    <row r="1" spans="1:9" ht="36.6" x14ac:dyDescent="0.7">
      <c r="A1" s="7"/>
      <c r="B1" s="7" t="s">
        <v>115</v>
      </c>
      <c r="C1" s="7"/>
      <c r="D1" s="7"/>
      <c r="E1" s="7"/>
      <c r="F1" s="7"/>
      <c r="G1" s="7"/>
      <c r="H1" s="7"/>
      <c r="I1" s="8"/>
    </row>
    <row r="2" spans="1:9" x14ac:dyDescent="0.3">
      <c r="A2" s="10"/>
      <c r="B2" s="10"/>
      <c r="C2" s="10"/>
      <c r="D2" s="10"/>
      <c r="E2" s="10"/>
      <c r="F2" s="10"/>
      <c r="G2" s="10"/>
      <c r="H2" s="10"/>
      <c r="I2" s="11"/>
    </row>
    <row r="3" spans="1:9" x14ac:dyDescent="0.3">
      <c r="A3" s="13"/>
      <c r="B3" s="13"/>
      <c r="C3" s="13"/>
      <c r="D3" s="13"/>
      <c r="E3" s="13"/>
      <c r="F3" s="13"/>
      <c r="G3" s="13"/>
      <c r="H3" s="13"/>
      <c r="I3" s="14"/>
    </row>
    <row r="4" spans="1:9" x14ac:dyDescent="0.3">
      <c r="A4" s="13"/>
      <c r="B4" s="15" t="s">
        <v>25</v>
      </c>
      <c r="C4" s="15"/>
      <c r="D4" s="15"/>
      <c r="E4" s="15"/>
      <c r="F4" s="13"/>
      <c r="G4" s="15"/>
      <c r="H4" s="13"/>
      <c r="I4" s="14"/>
    </row>
    <row r="5" spans="1:9" x14ac:dyDescent="0.3">
      <c r="A5" s="13"/>
      <c r="B5" s="119" t="s">
        <v>115</v>
      </c>
      <c r="C5" s="120"/>
      <c r="D5" s="120"/>
      <c r="E5" s="120"/>
      <c r="F5" s="120"/>
      <c r="G5" s="120"/>
      <c r="H5" s="121"/>
      <c r="I5" s="14"/>
    </row>
    <row r="6" spans="1:9" x14ac:dyDescent="0.3">
      <c r="A6" s="13"/>
      <c r="B6" s="110" t="s">
        <v>119</v>
      </c>
      <c r="C6" s="111"/>
      <c r="D6" s="111"/>
      <c r="E6" s="111"/>
      <c r="F6" s="111"/>
      <c r="G6" s="111"/>
      <c r="H6" s="112"/>
      <c r="I6" s="14"/>
    </row>
    <row r="7" spans="1:9" x14ac:dyDescent="0.3">
      <c r="A7" s="13"/>
      <c r="B7" s="113"/>
      <c r="C7" s="114"/>
      <c r="D7" s="114"/>
      <c r="E7" s="114"/>
      <c r="F7" s="114"/>
      <c r="G7" s="114"/>
      <c r="H7" s="115"/>
      <c r="I7" s="14"/>
    </row>
    <row r="8" spans="1:9" x14ac:dyDescent="0.3">
      <c r="A8" s="13"/>
      <c r="B8" s="113"/>
      <c r="C8" s="114"/>
      <c r="D8" s="114"/>
      <c r="E8" s="114"/>
      <c r="F8" s="114"/>
      <c r="G8" s="114"/>
      <c r="H8" s="115"/>
      <c r="I8" s="14"/>
    </row>
    <row r="9" spans="1:9" x14ac:dyDescent="0.3">
      <c r="A9" s="13"/>
      <c r="B9" s="113"/>
      <c r="C9" s="114"/>
      <c r="D9" s="114"/>
      <c r="E9" s="114"/>
      <c r="F9" s="114"/>
      <c r="G9" s="114"/>
      <c r="H9" s="115"/>
      <c r="I9" s="14"/>
    </row>
    <row r="10" spans="1:9" x14ac:dyDescent="0.3">
      <c r="A10" s="13"/>
      <c r="B10" s="13"/>
      <c r="C10" s="13"/>
      <c r="D10" s="13"/>
      <c r="E10" s="13"/>
      <c r="F10" s="13"/>
      <c r="G10" s="13"/>
      <c r="H10" s="13"/>
      <c r="I10" s="14"/>
    </row>
    <row r="11" spans="1:9" x14ac:dyDescent="0.3">
      <c r="A11" s="13"/>
      <c r="B11" s="13"/>
      <c r="C11" s="13"/>
      <c r="D11" s="13"/>
      <c r="E11" s="13"/>
      <c r="F11" s="13"/>
      <c r="G11" s="13"/>
      <c r="H11" s="13"/>
      <c r="I11" s="14"/>
    </row>
    <row r="12" spans="1:9" x14ac:dyDescent="0.3">
      <c r="A12" s="13"/>
      <c r="B12" s="15" t="s">
        <v>29</v>
      </c>
      <c r="C12" s="15"/>
      <c r="D12" s="17" t="s">
        <v>104</v>
      </c>
      <c r="E12" s="17"/>
      <c r="F12" s="15" t="s">
        <v>31</v>
      </c>
      <c r="G12" s="15"/>
      <c r="H12" s="15" t="s">
        <v>32</v>
      </c>
      <c r="I12" s="14"/>
    </row>
    <row r="13" spans="1:9" x14ac:dyDescent="0.3">
      <c r="A13" s="18">
        <v>1</v>
      </c>
      <c r="B13" s="13" t="s">
        <v>116</v>
      </c>
      <c r="C13" s="13"/>
      <c r="D13" s="19">
        <v>40000</v>
      </c>
      <c r="E13" s="20" t="s">
        <v>34</v>
      </c>
      <c r="F13" s="49">
        <v>0</v>
      </c>
      <c r="G13" s="13"/>
      <c r="H13" s="61">
        <f>F13*D13</f>
        <v>0</v>
      </c>
      <c r="I13" s="14"/>
    </row>
    <row r="14" spans="1:9" x14ac:dyDescent="0.3">
      <c r="A14" s="18">
        <v>2</v>
      </c>
      <c r="B14" s="13" t="s">
        <v>118</v>
      </c>
      <c r="C14" s="15"/>
      <c r="D14" s="19">
        <v>40000</v>
      </c>
      <c r="E14" s="20" t="s">
        <v>34</v>
      </c>
      <c r="F14" s="49">
        <v>0</v>
      </c>
      <c r="G14" s="15"/>
      <c r="H14" s="60">
        <f>F14*D14</f>
        <v>0</v>
      </c>
      <c r="I14" s="14"/>
    </row>
    <row r="15" spans="1:9" x14ac:dyDescent="0.3">
      <c r="A15" s="13"/>
      <c r="B15" s="26"/>
      <c r="C15" s="27"/>
      <c r="D15" s="27"/>
      <c r="E15" s="27"/>
      <c r="F15" s="26"/>
      <c r="G15" s="28"/>
      <c r="H15" s="13"/>
      <c r="I15" s="14"/>
    </row>
    <row r="16" spans="1:9" x14ac:dyDescent="0.3">
      <c r="A16" s="13"/>
      <c r="B16" s="13"/>
      <c r="C16" s="42"/>
      <c r="D16" s="13"/>
      <c r="E16" s="13"/>
      <c r="F16" s="26"/>
      <c r="G16" s="28"/>
      <c r="H16" s="44"/>
      <c r="I16" s="14"/>
    </row>
    <row r="17" spans="1:9" x14ac:dyDescent="0.3">
      <c r="A17" s="13"/>
      <c r="B17" s="13"/>
      <c r="C17" s="47"/>
      <c r="D17" s="30"/>
      <c r="E17" s="13"/>
      <c r="F17" s="13"/>
      <c r="G17" s="13"/>
      <c r="H17" s="44"/>
      <c r="I17" s="14"/>
    </row>
    <row r="18" spans="1:9" x14ac:dyDescent="0.3">
      <c r="A18" s="13"/>
      <c r="B18" s="13"/>
      <c r="C18" s="25"/>
      <c r="D18" s="13"/>
      <c r="E18" s="13"/>
      <c r="F18" s="13"/>
      <c r="G18" s="13"/>
      <c r="H18" s="13"/>
      <c r="I18" s="14"/>
    </row>
    <row r="19" spans="1:9" ht="26.4" thickBot="1" x14ac:dyDescent="0.55000000000000004">
      <c r="A19" s="32"/>
      <c r="B19" s="13"/>
      <c r="C19" s="25"/>
      <c r="D19" s="13"/>
      <c r="E19" s="13"/>
      <c r="F19" s="13"/>
      <c r="G19" s="13"/>
      <c r="H19" s="13"/>
      <c r="I19" s="33"/>
    </row>
    <row r="20" spans="1:9" ht="26.4" thickBot="1" x14ac:dyDescent="0.55000000000000004">
      <c r="A20" s="13"/>
      <c r="B20" s="34" t="s">
        <v>117</v>
      </c>
      <c r="C20" s="58">
        <f>SUM(H13:H14)</f>
        <v>0</v>
      </c>
      <c r="D20" s="32"/>
      <c r="E20" s="32"/>
      <c r="F20" s="32"/>
      <c r="G20" s="48"/>
      <c r="H20" s="32"/>
      <c r="I20" s="14"/>
    </row>
    <row r="21" spans="1:9" ht="15" thickBot="1" x14ac:dyDescent="0.35">
      <c r="A21" s="36"/>
      <c r="B21" s="36"/>
      <c r="C21" s="36"/>
      <c r="D21" s="36"/>
      <c r="E21" s="36"/>
      <c r="F21" s="36"/>
      <c r="G21" s="36"/>
      <c r="H21" s="36"/>
      <c r="I21" s="37"/>
    </row>
  </sheetData>
  <sheetProtection algorithmName="SHA-512" hashValue="EXcJPg2dFYYAaW0k0y1QDpIsJ5dnKD3hQeCi9YXRspI4Q+fxm+xPyrwWso5uUXL43PXlzA5IYpthKIHsptJ65Q==" saltValue="CdxLpARaycal19HbUrOV2A==" spinCount="100000" sheet="1" objects="1" scenarios="1"/>
  <protectedRanges>
    <protectedRange algorithmName="SHA-512" hashValue="Q0Lsn2yMH1vlrflX4MClSMoRBcezmw8pOaOeRd2G+Qy/6zesBvjqlu3fJb8XRnxHsscqr79KYQVhiVqqMKO04A==" saltValue="Fts0wwAosK900XfT8dR1ig==" spinCount="100000" sqref="C16:C17 F13:F14" name="Aanbesteding"/>
    <protectedRange algorithmName="SHA-512" hashValue="/R4uKv1J9tJzgVQRer5vCWOHN7iuSUbuVDAHg5bZYxdTFa+IP7VQ5wmtDO+On0xUak9EBVD2N7lKH2SN0175oQ==" saltValue="/ep5XKGqav4x/0f47MUvAw==" spinCount="100000" sqref="F16:G16 C15:G15 C14 G14" name="Bereik3"/>
    <protectedRange algorithmName="SHA-512" hashValue="3meFFxipuZmwbpFZqQM8rKX/ag5wZHf2gOMMkYX+X0yKYyJcrhQIo0psYYDDrdwA/JKfQUmlOB+/4qcPT8e+2Q==" saltValue="+7FrFSapWdTZmxN7wHiocQ==" spinCount="100000" sqref="C16:E16 C17:G20" name="Bereik4"/>
  </protectedRanges>
  <mergeCells count="2">
    <mergeCell ref="B5:H5"/>
    <mergeCell ref="B6:H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C12DF79B61A429FEBB6902EDFBB1B" ma:contentTypeVersion="19" ma:contentTypeDescription="Een nieuw document maken." ma:contentTypeScope="" ma:versionID="ff038bf7c955963930e5b508019bb744">
  <xsd:schema xmlns:xsd="http://www.w3.org/2001/XMLSchema" xmlns:xs="http://www.w3.org/2001/XMLSchema" xmlns:p="http://schemas.microsoft.com/office/2006/metadata/properties" xmlns:ns2="8d12b3c7-a07f-4994-91c1-be26c655567e" xmlns:ns3="2c436634-4710-4155-ba7f-f531dc088f01" targetNamespace="http://schemas.microsoft.com/office/2006/metadata/properties" ma:root="true" ma:fieldsID="d44dea9e9f0a63756d584b2c1607b360" ns2:_="" ns3:_="">
    <xsd:import namespace="8d12b3c7-a07f-4994-91c1-be26c655567e"/>
    <xsd:import namespace="2c436634-4710-4155-ba7f-f531dc088f0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2b3c7-a07f-4994-91c1-be26c6555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d77313d-61a7-44bf-9570-cccb0de756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436634-4710-4155-ba7f-f531dc088f01"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10e71d74-f456-47d9-a4c6-57957b6e6129}" ma:internalName="TaxCatchAll" ma:showField="CatchAllData" ma:web="2c436634-4710-4155-ba7f-f531dc088f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12b3c7-a07f-4994-91c1-be26c655567e">
      <Terms xmlns="http://schemas.microsoft.com/office/infopath/2007/PartnerControls"/>
    </lcf76f155ced4ddcb4097134ff3c332f>
    <TaxCatchAll xmlns="2c436634-4710-4155-ba7f-f531dc088f0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AA05AB-E12D-4F24-97CE-7A2384C4E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2b3c7-a07f-4994-91c1-be26c655567e"/>
    <ds:schemaRef ds:uri="2c436634-4710-4155-ba7f-f531dc088f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A8EB62-1808-4030-91B0-0CF95B916EF7}">
  <ds:schemaRefs>
    <ds:schemaRef ds:uri="http://purl.org/dc/elements/1.1/"/>
    <ds:schemaRef ds:uri="http://schemas.microsoft.com/office/2006/documentManagement/types"/>
    <ds:schemaRef ds:uri="2c436634-4710-4155-ba7f-f531dc088f01"/>
    <ds:schemaRef ds:uri="8d12b3c7-a07f-4994-91c1-be26c655567e"/>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1078320E-2E30-4DF1-BC77-098C34D54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Cases (vloerbedekking)</vt:lpstr>
      <vt:lpstr>Onderhoud</vt:lpstr>
      <vt:lpstr>In- en uitruimen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 Bervoets</dc:creator>
  <cp:keywords/>
  <dc:description/>
  <cp:lastModifiedBy>Britt Bervoets</cp:lastModifiedBy>
  <cp:revision/>
  <dcterms:created xsi:type="dcterms:W3CDTF">2024-03-19T10:56:57Z</dcterms:created>
  <dcterms:modified xsi:type="dcterms:W3CDTF">2024-06-19T08:49:52Z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0x0101004DFC12DF79B61A429FEBB6902EDFBB1B</vt:lpwstr>
  </property>
  <property fmtid="{D5CDD505-2E9C-101B-9397-08002B2CF9AE}" pid="3" name="MediaServiceImageTags">
    <vt:lpwstr/>
  </property>
</Properties>
</file>