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hetkadaster.sharepoint.com/sites/IMS-pilotarchitecten/Shared Documents/OD Klantinteractie services/CIAM/11. Aanbesteding/1. Projectbestek/"/>
    </mc:Choice>
  </mc:AlternateContent>
  <xr:revisionPtr revIDLastSave="159" documentId="13_ncr:1_{6126389D-CA3C-8044-9B0A-35424FC1C933}" xr6:coauthVersionLast="47" xr6:coauthVersionMax="47" xr10:uidLastSave="{E818165E-3EA5-4B05-BAF4-1572A88689E1}"/>
  <bookViews>
    <workbookView xWindow="57480" yWindow="-120" windowWidth="29040" windowHeight="15840" activeTab="1" xr2:uid="{00000000-000D-0000-FFFF-FFFF00000000}"/>
  </bookViews>
  <sheets>
    <sheet name="Voorblad" sheetId="3" r:id="rId1"/>
    <sheet name="Instructie" sheetId="4" r:id="rId2"/>
    <sheet name="Prijzenblad CIAM" sheetId="1" r:id="rId3"/>
    <sheet name="Implementatie" sheetId="5" r:id="rId4"/>
  </sheets>
  <definedNames>
    <definedName name="_xlnm.Print_Area" localSheetId="2">'Prijzenblad CIAM'!$A$1:$F$90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G20" i="1"/>
  <c r="G19" i="1"/>
  <c r="G15" i="1"/>
  <c r="G12" i="1"/>
  <c r="G13" i="1"/>
  <c r="G14" i="1"/>
  <c r="G11" i="1"/>
  <c r="K79" i="1"/>
  <c r="K29" i="1" l="1"/>
  <c r="K30" i="1"/>
  <c r="K31" i="1"/>
  <c r="K32" i="1"/>
  <c r="K33" i="1"/>
  <c r="K34" i="1"/>
  <c r="K35" i="1"/>
  <c r="K28" i="1"/>
  <c r="I20" i="1"/>
  <c r="K20" i="1" s="1"/>
  <c r="I21" i="1"/>
  <c r="K21" i="1" s="1"/>
  <c r="I19" i="1"/>
  <c r="K19" i="1" s="1"/>
  <c r="I15" i="1"/>
  <c r="K15" i="1" s="1"/>
  <c r="I14" i="1"/>
  <c r="K14" i="1" s="1"/>
  <c r="I13" i="1"/>
  <c r="K13" i="1" s="1"/>
  <c r="I12" i="1"/>
  <c r="K12" i="1" s="1"/>
  <c r="I11" i="1"/>
  <c r="K11" i="1" s="1"/>
  <c r="K54" i="1"/>
  <c r="K46" i="1"/>
  <c r="K41" i="1"/>
  <c r="K71" i="1"/>
  <c r="K63" i="1"/>
  <c r="K81" i="1" s="1"/>
  <c r="C6" i="1" l="1"/>
  <c r="B5" i="1"/>
  <c r="B4" i="1"/>
  <c r="B3" i="1"/>
  <c r="B3" i="4"/>
  <c r="K22" i="1" l="1"/>
  <c r="K16" i="1" l="1"/>
  <c r="K24" i="1" s="1"/>
  <c r="K36" i="1" l="1"/>
  <c r="K56" i="1" s="1"/>
  <c r="K83" i="1" s="1"/>
</calcChain>
</file>

<file path=xl/sharedStrings.xml><?xml version="1.0" encoding="utf-8"?>
<sst xmlns="http://schemas.openxmlformats.org/spreadsheetml/2006/main" count="129" uniqueCount="113">
  <si>
    <t>Naam Inschrijver</t>
  </si>
  <si>
    <t>Datum</t>
  </si>
  <si>
    <t>Naam ondertekeningsbevoegde</t>
  </si>
  <si>
    <t>Functie ondertekeningsbevoegde</t>
  </si>
  <si>
    <t>Handtekening</t>
  </si>
  <si>
    <t>Staffel 1</t>
  </si>
  <si>
    <t>Staffel 3</t>
  </si>
  <si>
    <t>Staffel 5</t>
  </si>
  <si>
    <t>van</t>
  </si>
  <si>
    <t>t/m</t>
  </si>
  <si>
    <t>Staffel 2</t>
  </si>
  <si>
    <t>Staffel 4</t>
  </si>
  <si>
    <t>Gewogen prijs</t>
  </si>
  <si>
    <t>≥ 600001</t>
  </si>
  <si>
    <t>Weging</t>
  </si>
  <si>
    <t>Tabblad: Voorblad</t>
  </si>
  <si>
    <t>Naam Inschrijver:</t>
  </si>
  <si>
    <t>Invullen op 'voorblad'</t>
  </si>
  <si>
    <t>Europese openbare aanbesteding "Customer Identity and Access Management (CIAM)"</t>
  </si>
  <si>
    <t>Tabblad: Instructie</t>
  </si>
  <si>
    <t>Nr.</t>
  </si>
  <si>
    <t>Invulinstructie</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</si>
  <si>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</si>
  <si>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</si>
  <si>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t>De opgegeven prijzen dienen op maximaal twee cijfers achter de komma te worden afgerond.</t>
  </si>
  <si>
    <t>Abnormaal lage prijzen kunnen door Opdrachtgever gecontroleerd/nagevraagd worden, conform artikel 2.116 Aw kan de Inschrijving ongeldig worden verklaard.</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</si>
  <si>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</si>
  <si>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</si>
  <si>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</si>
  <si>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</si>
  <si>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</si>
  <si>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r>
      <t xml:space="preserve">Inschrijver dient uitsluitend de </t>
    </r>
    <r>
      <rPr>
        <b/>
        <sz val="9"/>
        <color theme="1"/>
        <rFont val="Calibri"/>
        <family val="2"/>
      </rPr>
      <t xml:space="preserve"> "lichtblauwe" cellen</t>
    </r>
    <r>
      <rPr>
        <sz val="9"/>
        <color theme="1"/>
        <rFont val="Calibri"/>
        <family val="2"/>
      </rPr>
      <t xml:space="preserve"> te voorzien van de gevraagde informatie. Om de werking van het prijzenblad te laten zien staat er nu fictief 1,00 euro of het getal 1 in. Dit kan Inschrijver zelf aanpassen.</t>
    </r>
  </si>
  <si>
    <t>De in te vullen bedragen zijn gebaseerd op de in het Beschrijvend Document en bijlagen vermelde informatie.</t>
  </si>
  <si>
    <r>
      <t xml:space="preserve">Inschrijvers dienen </t>
    </r>
    <r>
      <rPr>
        <b/>
        <sz val="9"/>
        <color theme="1"/>
        <rFont val="Calibri"/>
        <family val="2"/>
      </rPr>
      <t>alle gevraagde prijzen volledig in te vullen</t>
    </r>
    <r>
      <rPr>
        <sz val="9"/>
        <color theme="1"/>
        <rFont val="Calibri"/>
        <family val="2"/>
      </rPr>
      <t xml:space="preserve"> met gebruikmaking van dit prijzenblad. Tabblad [Prijzenblad CIAM] dient Inschrijver rechtsgeldig te ondertekenen en separaat in te dienen (naast een excel-versie).</t>
    </r>
  </si>
  <si>
    <t>Het verkeerd interpreteren van het prijzenblad komt voor verantwoordelijkheid van Inschrijver. Vragen omtrent dit prijzenblad kunnen gesteld worden, conform de mogelijkheden die staan beschreven in het Beschrijvend Document.</t>
  </si>
  <si>
    <t>Tabblad Eenmalige kosten</t>
  </si>
  <si>
    <t xml:space="preserve">Naam Inschrijver: </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</si>
  <si>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</si>
  <si>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Prijsaspect 2 SME uren per jaar</t>
  </si>
  <si>
    <t>Staffel</t>
  </si>
  <si>
    <t>Uurtarief
 excl. BTW</t>
  </si>
  <si>
    <t>2b. CIAM Architect</t>
  </si>
  <si>
    <t>2c. Uurtarief CIAM functioneel beheerder</t>
  </si>
  <si>
    <t>2e. Implementatie specialist Senior</t>
  </si>
  <si>
    <t>2f. Tester</t>
  </si>
  <si>
    <t>2h. CIAM  Ontwikkelaar</t>
  </si>
  <si>
    <t xml:space="preserve">2g. Trainer </t>
  </si>
  <si>
    <t>2d. Implementatie specialist Medior</t>
  </si>
  <si>
    <t>Subtotaal prijsaspect 1</t>
  </si>
  <si>
    <t>Subtotaal prijsaspect 2</t>
  </si>
  <si>
    <t>Subtotaal prijsaspect 3</t>
  </si>
  <si>
    <t>Prijs excl. BTW</t>
  </si>
  <si>
    <t>Subtotaal prijsaspect 4</t>
  </si>
  <si>
    <t>Subtotaal prijsaspect 5</t>
  </si>
  <si>
    <t>Subtotaal prijsaspect 6</t>
  </si>
  <si>
    <t>Subtotaal prijsaspect 7</t>
  </si>
  <si>
    <t>Prijsaspect 3 Testomgevingen</t>
  </si>
  <si>
    <t>Prijsaspect 4 Acceptatie omgeving</t>
  </si>
  <si>
    <t>Prijsaspect 5 Overige Jaarlijkse kosten</t>
  </si>
  <si>
    <t>Totaal Jaarlijkse kosten (Prijsaspecten 1 t/m 5)</t>
  </si>
  <si>
    <t>Jaarlijkse kosten (Prijsaspecten 1 t/m 5)</t>
  </si>
  <si>
    <t>Prijsaspect 6 Implementatie</t>
  </si>
  <si>
    <t>onbeperkt</t>
  </si>
  <si>
    <t>onbperkt</t>
  </si>
  <si>
    <t>Aantal jaar</t>
  </si>
  <si>
    <t>Bedrag  excl. BTW</t>
  </si>
  <si>
    <t>Gewogen bedrag excl. BTW</t>
  </si>
  <si>
    <t>Subtotaal prijsaspect 1a</t>
  </si>
  <si>
    <t>Subtotaal prijsaspect 1b</t>
  </si>
  <si>
    <t>Prijs per maand per identiteit excl. BTW</t>
  </si>
  <si>
    <t>Aantal fictieve uren per jaar</t>
  </si>
  <si>
    <t xml:space="preserve">2a. CIAM Business consultant / analist </t>
  </si>
  <si>
    <t>3a. Testomgevingen (2 stuks)</t>
  </si>
  <si>
    <r>
      <t xml:space="preserve">Toelichting:
</t>
    </r>
    <r>
      <rPr>
        <sz val="10"/>
        <color theme="1"/>
        <rFont val="Calibri"/>
        <family val="2"/>
      </rPr>
      <t>Zie paragraaf 2.5.2 [Omvang van de opdracht] van het Beschrijvend document.</t>
    </r>
  </si>
  <si>
    <t xml:space="preserve">Prijsaspect 7 Trainingskosten </t>
  </si>
  <si>
    <t>Prijsaspect 8 Overige Eenmalige kosten</t>
  </si>
  <si>
    <t>Eenmalige kosten (Prijsaspecten 6 t/m 8)</t>
  </si>
  <si>
    <t>TOTAAL TCO KOSTEN LOOPTIJD 10 JAAR EXCL. BTW 
(Optelsom van subtotaal prijsitem 1 t/m subtotaal prijsitem 8).</t>
  </si>
  <si>
    <t>5a. Omschrijving in te vullen door de Inschrijver (dit weghalen, evt zelf regels toevoegen)</t>
  </si>
  <si>
    <r>
      <t xml:space="preserve">Toelichting:
</t>
    </r>
    <r>
      <rPr>
        <sz val="9"/>
        <rFont val="Calibri (Hoofdtekst)"/>
      </rPr>
      <t>Deze kosten zijn incl. software/licenties en beheer en onderhoud van de Oplossing (incl. support, hostingskosten, beheer en onderhoud van de koppelingen).</t>
    </r>
  </si>
  <si>
    <r>
      <t xml:space="preserve">Toelichting:
</t>
    </r>
    <r>
      <rPr>
        <sz val="9"/>
        <rFont val="Calibri (Hoofdtekst)"/>
      </rPr>
      <t xml:space="preserve">Bij elke functie gaat het om senior functieprofielen (meer dan 5 jaar relevante werkervaring). Alleen in het geval van een "Implementatie specialist Medior wordt een medior (3-5 jaar relevante werkervaring) uitgevraagd. Onderstaande uurtarieven zijn van toepassing op mogelijk toekomstig meerwerk voor bijvoorbeeld koppelingen welke op termijn gerealiseerd dienen te worden/ verdere Doorontwikkeling. Het aantal fictieve uren </t>
    </r>
    <r>
      <rPr>
        <sz val="9"/>
        <color theme="1"/>
        <rFont val="Calibri (Hoofdtekst)"/>
      </rPr>
      <t>zijn zoals het woord al zegt 'fictief, het aantal uur kan meer of minder worden (werken als wegingsfactor voor de TCO-berekening voor de looptijd van 120</t>
    </r>
    <r>
      <rPr>
        <sz val="9"/>
        <rFont val="Calibri (Hoofdtekst)"/>
      </rPr>
      <t xml:space="preserve"> maanden) . </t>
    </r>
    <r>
      <rPr>
        <u/>
        <sz val="9"/>
        <rFont val="Calibri (Hoofdtekst)"/>
      </rPr>
      <t xml:space="preserve">
</t>
    </r>
  </si>
  <si>
    <r>
      <t xml:space="preserve">Toelichting:
</t>
    </r>
    <r>
      <rPr>
        <sz val="9"/>
        <color theme="1"/>
        <rFont val="Calibri (Hoofdtekst)"/>
      </rPr>
      <t>Zie paragraaf 2.5.2 [Omvang van de opdracht] van het Beschrijvend document.</t>
    </r>
  </si>
  <si>
    <t>Prijs per maand excl. BTW per actieve gebruiker</t>
  </si>
  <si>
    <t>Subtotaal prijsaspect 8</t>
  </si>
  <si>
    <t>Totaal Eenmalige kosten (Prijsaspecten 6 t/m 8)</t>
  </si>
  <si>
    <t>&lt; - - Hier wordt op gegund</t>
  </si>
  <si>
    <t>Prijs per jaar excl. BTW per actieve gebruiker</t>
  </si>
  <si>
    <t>Prijs per jaar excl. BTW per identiteit</t>
  </si>
  <si>
    <t>Bedrag excl. BTW</t>
  </si>
  <si>
    <t>Inschrijver vermeld hier een specificatie van de eenmalige kosten: [Prijsaspect Implementatie].</t>
  </si>
  <si>
    <t>5b. Omschrijving in te vullen door de Inschrijver (dit weghalen, evt zelf regels toevoegen)</t>
  </si>
  <si>
    <t>5c. Omschrijving in te vullen door de Inschrijver (dit weghalen, evt zelf regels toevoegen)</t>
  </si>
  <si>
    <t>5d. Omschrijving in te vullen door de Inschrijver (dit weghalen, evt zelf regels toevoegen)</t>
  </si>
  <si>
    <r>
      <t xml:space="preserve">Toelichting:
</t>
    </r>
    <r>
      <rPr>
        <sz val="9"/>
        <color theme="1"/>
        <rFont val="Calibri (Hoofdtekst)"/>
      </rPr>
      <t>Indien er sprake is van overige jaarlijkse kosten dan dient Inschrijver onderstaande regels daarvoor te gebruiken. Inschrijver mag zelf regels toevoegen en is er zelf voor verantwoordelijk dat de optelsom van dit prijsaspect kloppend is.</t>
    </r>
  </si>
  <si>
    <r>
      <t xml:space="preserve">Toelichting:
</t>
    </r>
    <r>
      <rPr>
        <sz val="9"/>
        <color theme="1"/>
        <rFont val="Calibri (Hoofdtekst)"/>
      </rPr>
      <t>Indien er sprake is van overige eenmalige kosten dan dient Inschrijver onderstaande regels daarvoor te gebruiken. Inschrijver mag zelf regels toevoegen en is er zelf voor verantwoordelijk dat de optelsom van dit prijsaspect kloppend is.</t>
    </r>
  </si>
  <si>
    <t>8a. Omschrijving in te vullen door de Inschrijver (dit weghalen, evt zelf regels toevoegen)</t>
  </si>
  <si>
    <t>8b. Omschrijving in te vullen door de Inschrijver (dit weghalen, evt zelf regels toevoegen)</t>
  </si>
  <si>
    <t>8c. Omschrijving in te vullen door de Inschrijver (dit weghalen, evt zelf regels toevoegen)</t>
  </si>
  <si>
    <t>8d. Omschrijving in te vullen door de Inschrijver (dit weghalen, evt zelf regels toevoegen)</t>
  </si>
  <si>
    <r>
      <t xml:space="preserve">1a. Zakelijk - aantal maandelijks actieve gebruikers (logins / Authenticaties)
Toelichting: </t>
    </r>
    <r>
      <rPr>
        <sz val="9"/>
        <rFont val="Calibri (Hoofdtekst)"/>
      </rPr>
      <t xml:space="preserve">De staffels werken als volgt: Indien er sprake is van </t>
    </r>
    <r>
      <rPr>
        <sz val="9"/>
        <rFont val="Calibri"/>
        <family val="2"/>
        <scheme val="minor"/>
      </rPr>
      <t>bijvoorbeeld 160.000 gebruikers, dan betaalt Opdrachtgever de 150.000 gebruikers tegen de prijs van staffel 1 en de resterende 10.000 gebruikers tegen de prijs van staffel 2.</t>
    </r>
  </si>
  <si>
    <t>Prijsaspect 1 Maandelijkse gebruikers kosten</t>
  </si>
  <si>
    <t>≥ 8.000.001</t>
  </si>
  <si>
    <r>
      <t xml:space="preserve">1b. niet Zakelijk - aantal gebruikers per maand(optioneel af te nemen)
Toelichting: </t>
    </r>
    <r>
      <rPr>
        <sz val="9"/>
        <rFont val="Calibri (Hoofdtekst)"/>
      </rPr>
      <t>De staffels werken als volgt: Indien er sprake is van bijvoorbeeld 6.000.000 gebruikers, dan betaalt Opdrachtgever de 4.000.000 gebruikers tegen de prijs van staffel 1 en de resterende 2.000.000 gebruikers tegen de prijs van staffel 2.</t>
    </r>
  </si>
  <si>
    <r>
      <t xml:space="preserve">Het indienen van negatieve prijzen, prijzen onder de </t>
    </r>
    <r>
      <rPr>
        <b/>
        <sz val="9"/>
        <color theme="1"/>
        <rFont val="Calibri"/>
        <family val="2"/>
      </rPr>
      <t xml:space="preserve">onderdrempel of boven de bovendrempel </t>
    </r>
    <r>
      <rPr>
        <sz val="9"/>
        <color theme="1"/>
        <rFont val="Calibri"/>
        <family val="2"/>
      </rPr>
      <t xml:space="preserve">(per prijsaspect) (indien van toepassing), of het indienen van prijzen met als doel de gehanteerde formule te frustreren is niet toegestaan op straffe van uitsluiting. </t>
    </r>
  </si>
  <si>
    <r>
      <t xml:space="preserve">Toelichting:
</t>
    </r>
    <r>
      <rPr>
        <sz val="10"/>
        <rFont val="Calibri"/>
        <family val="2"/>
      </rPr>
      <t>De eenmalige implementatiekosten bestaan uit het gebruiksklaar opleveren van de CIAM-oplossing. Dit betekent op hoofdlijnen:
de aanschaf en implementatie van de CIAM-oplossing. Inschrijver dient dit af te prijzen met inachtneming van de gestelde eisen, wensen en voorwaarden van het Beschrijvend document incl. Bijlagen.
Inschrijver vermeld hiernaast de totaalprijs van de implementatiekosten en neemt in tabblad [Implementatie] een specificatie van alle implementatie prijsaspecten en bijbehorende prijzen op.</t>
    </r>
  </si>
  <si>
    <r>
      <t xml:space="preserve">Kenmerk: </t>
    </r>
    <r>
      <rPr>
        <b/>
        <sz val="14"/>
        <rFont val="Calibri (Hoofdtekst)"/>
      </rPr>
      <t>A24-103908</t>
    </r>
    <r>
      <rPr>
        <b/>
        <sz val="14"/>
        <rFont val="Calibri"/>
        <family val="2"/>
        <scheme val="minor"/>
      </rPr>
      <t>/ TenderNed kenmerk:</t>
    </r>
    <r>
      <rPr>
        <b/>
        <sz val="14"/>
        <rFont val="Calibri (Hoofdtekst)"/>
      </rPr>
      <t xml:space="preserve"> 456266</t>
    </r>
  </si>
  <si>
    <r>
      <t>Datum:</t>
    </r>
    <r>
      <rPr>
        <b/>
        <sz val="14"/>
        <rFont val="Calibri"/>
        <family val="2"/>
        <scheme val="minor"/>
      </rPr>
      <t xml:space="preserve"> </t>
    </r>
    <r>
      <rPr>
        <b/>
        <sz val="14"/>
        <rFont val="Calibri (Hoofdtekst)"/>
      </rPr>
      <t>12-03</t>
    </r>
    <r>
      <rPr>
        <b/>
        <sz val="14"/>
        <color theme="1"/>
        <rFont val="Calibri"/>
        <family val="2"/>
        <scheme val="minor"/>
      </rPr>
      <t>-2024/ Versie: 1.0</t>
    </r>
  </si>
  <si>
    <t>4a. Acceptatieomgeving (1 stuk)</t>
  </si>
  <si>
    <t>7a. Productgerichte training functioneel beheerders (4 personen)</t>
  </si>
  <si>
    <t>7b. Servicedesk training (10 personen)</t>
  </si>
  <si>
    <t>7c. Awareness training voor Kadaster personeel  (25 personen)</t>
  </si>
  <si>
    <t>7d. Training Kadaster architecten (4 personen)</t>
  </si>
  <si>
    <t>Tabblad [Prijzenblad CIAM: in dit tabblad zijn de eenmalige kosten opgenomen + de jaarlijkse kosten + uurtarieven
Toelichting:
1) Prijsaspect 2 SME uren per jaar: in dit prijsaspect zijn verschillende functieprofielen opgenomen, waarbij de Inschrijver per functieprofiel een uurtarief dient op te geven. De uurtarieven gaan uit van een fictief aantal uren (voor de weging). Inschrijver kan hier geen rechten aan ontlenen. 
2) De kosten worden in dit tabblad doorgerekend naar de maximale looptijd van de overeenkomst, te weten 10 jaar.
3) Niet-zakelijke gebruikers: De verwachting is dat in de toekomst andere doelgroepen zullen worden toegevoegd. Denk daarbij aan particulieren (burgers) en ontwikkelaars die gebruik willen maken van de API’s van Kadaster. Het is een mogelijk scenario om een mijnOmgeving voor particulieren te maken zodat alle rechthebbenden (iemand die betrokken is bij de rechtssituatie van een perceel) een account bij het Kadaster gaat krijgen. Verwacht aantal rechthebbenden die toegang krijgt tot zo’n mijnOmgeving zit in de range van 4.000.000 - 8.000.000. Zie ook 2.5.1.1 van het Beschrijvend document.
4) Eenmalige implementatiekosten. 
De eenmalige implementatiekosten bestaan uit gebruiksklaar opleveren van de CIAM-oplossing. Dit betekent op hoofdlijnen:
de aanschaf en implementatie van de CIAM-oplossing. Inschrijver dient dit af te prijzen met inachtneming van de gestelde eisen, wensen en voorwaarden van het Beschrijvend document incl. Bijlagen.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</si>
</sst>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quot;€&quot;\ * #,##0.00_-;_-&quot;€&quot;\ * #,##0.00\-;_-&quot;€&quot;\ * &quot;-&quot;??_-;_-@_-"/>
  </numFmts>
  <fonts count="53">
    <font>
      <sz val="10"/>
      <color theme="1"/>
      <name val="arial"/>
      <family val="2"/>
    </font>
    <font>
      <sz val="10"/>
      <name val="Arial"/>
      <family val="2"/>
    </font>
    <font>
      <sz val="10"/>
      <name val="Calibri"/>
      <family val="2"/>
      <scheme val="minor"/>
    </font>
    <font>
      <b/>
      <sz val="10"/>
      <name val="Calibri"/>
      <family val="2"/>
      <scheme val="minor"/>
    </font>
    <font>
      <i/>
      <sz val="10"/>
      <name val="Calibri"/>
      <family val="2"/>
      <scheme val="minor"/>
    </font>
    <font>
      <u/>
      <sz val="10"/>
      <name val="Calibri"/>
      <family val="2"/>
      <scheme val="minor"/>
    </font>
    <font>
      <sz val="10"/>
      <color theme="0"/>
      <name val="Calibri"/>
      <family val="2"/>
      <scheme val="minor"/>
    </font>
    <font>
      <u/>
      <sz val="10"/>
      <name val="Calibri"/>
      <family val="2"/>
    </font>
    <font>
      <b/>
      <u/>
      <sz val="10"/>
      <name val="Calibri"/>
      <family val="2"/>
      <scheme val="minor"/>
    </font>
    <font>
      <sz val="10"/>
      <name val="Calibri"/>
      <family val="2"/>
    </font>
    <font>
      <sz val="8"/>
      <name val="arial"/>
      <family val="2"/>
    </font>
    <font>
      <b/>
      <sz val="12"/>
      <color theme="0"/>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b/>
      <sz val="18"/>
      <color theme="1"/>
      <name val="Arial"/>
      <family val="2"/>
    </font>
    <font>
      <sz val="18"/>
      <color theme="1"/>
      <name val="Arial"/>
      <family val="2"/>
    </font>
    <font>
      <b/>
      <sz val="14"/>
      <color theme="1"/>
      <name val="Calibri"/>
      <family val="2"/>
      <scheme val="minor"/>
    </font>
    <font>
      <b/>
      <sz val="11"/>
      <color theme="1"/>
      <name val="Arial"/>
      <family val="2"/>
    </font>
    <font>
      <b/>
      <sz val="14"/>
      <color theme="1"/>
      <name val="Arial"/>
      <family val="2"/>
    </font>
    <font>
      <i/>
      <sz val="11"/>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u/>
      <sz val="10"/>
      <color theme="1"/>
      <name val="Calibri (Hoofdtekst)"/>
    </font>
    <font>
      <sz val="10"/>
      <color theme="1"/>
      <name val="Calibri (Hoofdtekst)"/>
    </font>
    <font>
      <b/>
      <sz val="11"/>
      <color rgb="FF000000"/>
      <name val="Calibri"/>
      <family val="2"/>
      <scheme val="minor"/>
    </font>
    <font>
      <sz val="12"/>
      <name val="Calibri"/>
      <family val="2"/>
      <scheme val="minor"/>
    </font>
    <font>
      <sz val="10"/>
      <color theme="1"/>
      <name val="Calibri"/>
      <family val="2"/>
    </font>
    <font>
      <b/>
      <sz val="13"/>
      <color theme="1"/>
      <name val="Calibri"/>
      <family val="2"/>
      <scheme val="minor"/>
    </font>
    <font>
      <b/>
      <sz val="9"/>
      <color theme="0"/>
      <name val="Calibri"/>
      <family val="2"/>
      <scheme val="minor"/>
    </font>
    <font>
      <sz val="9"/>
      <name val="Calibri"/>
      <family val="2"/>
      <scheme val="minor"/>
    </font>
    <font>
      <u/>
      <sz val="9"/>
      <name val="Calibri"/>
      <family val="2"/>
      <scheme val="minor"/>
    </font>
    <font>
      <sz val="9"/>
      <name val="Calibri (Hoofdtekst)"/>
    </font>
    <font>
      <b/>
      <sz val="10"/>
      <color theme="0"/>
      <name val="Calibri"/>
      <family val="2"/>
      <scheme val="minor"/>
    </font>
    <font>
      <sz val="9"/>
      <color theme="1"/>
      <name val="Calibri"/>
      <family val="2"/>
      <scheme val="minor"/>
    </font>
    <font>
      <b/>
      <sz val="9"/>
      <color theme="1"/>
      <name val="Calibri"/>
      <family val="2"/>
      <scheme val="minor"/>
    </font>
    <font>
      <b/>
      <sz val="9"/>
      <name val="Calibri"/>
      <family val="2"/>
      <scheme val="minor"/>
    </font>
    <font>
      <b/>
      <sz val="10"/>
      <color rgb="FF000000"/>
      <name val="Calibri"/>
      <family val="2"/>
      <scheme val="minor"/>
    </font>
    <font>
      <b/>
      <sz val="9"/>
      <color theme="0"/>
      <name val="Calibri (Hoofdtekst)"/>
    </font>
    <font>
      <u/>
      <sz val="9"/>
      <name val="Calibri (Hoofdtekst)"/>
    </font>
    <font>
      <sz val="9"/>
      <color theme="1"/>
      <name val="Calibri (Hoofdtekst)"/>
    </font>
    <font>
      <b/>
      <sz val="11"/>
      <color indexed="8"/>
      <name val="Calibri"/>
      <family val="2"/>
    </font>
    <font>
      <b/>
      <sz val="14"/>
      <name val="Calibri"/>
      <family val="2"/>
      <scheme val="minor"/>
    </font>
    <font>
      <b/>
      <sz val="14"/>
      <name val="Calibri (Hoofdtekst)"/>
    </font>
  </fonts>
  <fills count="1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FF"/>
        <bgColor rgb="FF000000"/>
      </patternFill>
    </fill>
    <fill>
      <patternFill patternType="solid">
        <fgColor rgb="FFCCFFFF"/>
        <bgColor indexed="64"/>
      </patternFill>
    </fill>
    <fill>
      <patternFill patternType="solid">
        <fgColor theme="0"/>
        <bgColor indexed="64"/>
      </patternFill>
    </fill>
    <fill>
      <patternFill patternType="solid">
        <fgColor theme="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bgColor indexed="64"/>
      </patternFill>
    </fill>
    <fill>
      <patternFill patternType="solid">
        <fgColor theme="6"/>
        <bgColor rgb="FF000000"/>
      </patternFill>
    </fill>
    <fill>
      <patternFill patternType="solid">
        <fgColor rgb="FF92D050"/>
        <bgColor rgb="FF000000"/>
      </patternFill>
    </fill>
    <fill>
      <patternFill patternType="solid">
        <fgColor rgb="FF0070C0"/>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right/>
      <top style="thin">
        <color rgb="FFFF0000"/>
      </top>
      <bottom style="thin">
        <color indexed="64"/>
      </bottom>
      <diagonal/>
    </border>
    <border>
      <left style="thin">
        <color indexed="64"/>
      </left>
      <right/>
      <top style="thin">
        <color rgb="FFFF0000"/>
      </top>
      <bottom/>
      <diagonal/>
    </border>
    <border>
      <left style="thin">
        <color indexed="64"/>
      </left>
      <right style="thin">
        <color indexed="64"/>
      </right>
      <top style="thin">
        <color indexed="64"/>
      </top>
      <bottom style="thin">
        <color rgb="FFFF0000"/>
      </bottom>
      <diagonal/>
    </border>
    <border>
      <left style="thin">
        <color rgb="FFFF0000"/>
      </left>
      <right style="thin">
        <color rgb="FFFF0000"/>
      </right>
      <top style="thin">
        <color rgb="FFFF0000"/>
      </top>
      <bottom/>
      <diagonal/>
    </border>
    <border>
      <left/>
      <right/>
      <top style="thin">
        <color rgb="FFFF0000"/>
      </top>
      <bottom/>
      <diagonal/>
    </border>
    <border>
      <left/>
      <right/>
      <top style="double">
        <color rgb="FFFF0000"/>
      </top>
      <bottom/>
      <diagonal/>
    </border>
    <border>
      <left/>
      <right style="double">
        <color rgb="FFFF0000"/>
      </right>
      <top style="double">
        <color rgb="FFFF0000"/>
      </top>
      <bottom/>
      <diagonal/>
    </border>
    <border>
      <left/>
      <right/>
      <top style="double">
        <color rgb="FFFF0000"/>
      </top>
      <bottom style="double">
        <color rgb="FFFF0000"/>
      </bottom>
      <diagonal/>
    </border>
    <border>
      <left/>
      <right style="double">
        <color rgb="FFFF0000"/>
      </right>
      <top/>
      <bottom/>
      <diagonal/>
    </border>
    <border>
      <left style="double">
        <color rgb="FFFF0000"/>
      </left>
      <right/>
      <top/>
      <bottom/>
      <diagonal/>
    </border>
    <border>
      <left/>
      <right/>
      <top/>
      <bottom style="double">
        <color rgb="FFFF0000"/>
      </bottom>
      <diagonal/>
    </border>
    <border>
      <left/>
      <right/>
      <top/>
      <bottom style="thick">
        <color rgb="FFFF0000"/>
      </bottom>
      <diagonal/>
    </border>
    <border>
      <left style="thick">
        <color rgb="FFFF0000"/>
      </left>
      <right/>
      <top/>
      <bottom/>
      <diagonal/>
    </border>
    <border>
      <left/>
      <right/>
      <top style="thick">
        <color rgb="FFFF0000"/>
      </top>
      <bottom/>
      <diagonal/>
    </border>
    <border>
      <left/>
      <right/>
      <top style="thick">
        <color rgb="FFFF0000"/>
      </top>
      <bottom style="thick">
        <color rgb="FFFF0000"/>
      </bottom>
      <diagonal/>
    </border>
    <border>
      <left/>
      <right/>
      <top style="thick">
        <color rgb="FFFF0000"/>
      </top>
      <bottom style="thin">
        <color auto="1"/>
      </bottom>
      <diagonal/>
    </border>
    <border>
      <left style="thick">
        <color rgb="FFFF0000"/>
      </left>
      <right/>
      <top style="thick">
        <color rgb="FFFF0000"/>
      </top>
      <bottom style="thick">
        <color rgb="FFFF0000"/>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theme="1"/>
      </top>
      <bottom/>
      <diagonal/>
    </border>
    <border>
      <left/>
      <right style="thin">
        <color rgb="FFFF0000"/>
      </right>
      <top style="thin">
        <color theme="1"/>
      </top>
      <bottom/>
      <diagonal/>
    </border>
    <border>
      <left/>
      <right/>
      <top style="thin">
        <color theme="1"/>
      </top>
      <bottom/>
      <diagonal/>
    </border>
    <border>
      <left style="thin">
        <color theme="1"/>
      </left>
      <right style="thin">
        <color indexed="64"/>
      </right>
      <top style="thin">
        <color indexed="64"/>
      </top>
      <bottom style="thin">
        <color rgb="FFFF0000"/>
      </bottom>
      <diagonal/>
    </border>
    <border>
      <left/>
      <right style="thin">
        <color theme="1"/>
      </right>
      <top/>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thin">
        <color indexed="64"/>
      </top>
      <bottom style="thin">
        <color indexed="64"/>
      </bottom>
      <diagonal/>
    </border>
    <border>
      <left/>
      <right style="medium">
        <color theme="1"/>
      </right>
      <top/>
      <bottom/>
      <diagonal/>
    </border>
    <border>
      <left style="medium">
        <color theme="1"/>
      </left>
      <right/>
      <top style="thin">
        <color indexed="64"/>
      </top>
      <bottom style="medium">
        <color theme="1"/>
      </bottom>
      <diagonal/>
    </border>
    <border>
      <left style="thin">
        <color indexed="64"/>
      </left>
      <right style="thin">
        <color indexed="64"/>
      </right>
      <top style="thin">
        <color indexed="64"/>
      </top>
      <bottom style="medium">
        <color theme="1"/>
      </bottom>
      <diagonal/>
    </border>
    <border>
      <left/>
      <right/>
      <top/>
      <bottom style="medium">
        <color theme="1"/>
      </bottom>
      <diagonal/>
    </border>
    <border>
      <left/>
      <right style="medium">
        <color theme="1"/>
      </right>
      <top/>
      <bottom style="medium">
        <color theme="1"/>
      </bottom>
      <diagonal/>
    </border>
  </borders>
  <cellStyleXfs count="4">
    <xf numFmtId="0" fontId="0" fillId="0" borderId="0"/>
    <xf numFmtId="0" fontId="1" fillId="0" borderId="0"/>
    <xf numFmtId="165" fontId="1" fillId="0" borderId="0" applyFont="0" applyFill="0" applyBorder="0" applyAlignment="0" applyProtection="0"/>
    <xf numFmtId="0" fontId="14" fillId="0" borderId="0"/>
  </cellStyleXfs>
  <cellXfs count="183">
    <xf numFmtId="0" fontId="0" fillId="0" borderId="0" xfId="0"/>
    <xf numFmtId="0" fontId="2" fillId="2" borderId="0" xfId="1" applyFont="1" applyFill="1" applyAlignment="1" applyProtection="1">
      <alignment vertical="top"/>
      <protection locked="0"/>
    </xf>
    <xf numFmtId="0" fontId="2" fillId="2" borderId="0" xfId="1" applyFont="1" applyFill="1" applyAlignment="1" applyProtection="1">
      <alignment horizontal="left" vertical="top"/>
      <protection locked="0"/>
    </xf>
    <xf numFmtId="0" fontId="3" fillId="2" borderId="0" xfId="1" applyFont="1" applyFill="1" applyAlignment="1" applyProtection="1">
      <alignment horizontal="left" vertical="top"/>
      <protection locked="0"/>
    </xf>
    <xf numFmtId="0" fontId="4" fillId="2" borderId="0" xfId="1" applyFont="1" applyFill="1" applyAlignment="1" applyProtection="1">
      <alignment horizontal="left" vertical="top"/>
      <protection locked="0"/>
    </xf>
    <xf numFmtId="0" fontId="3" fillId="2" borderId="0" xfId="1" applyFont="1" applyFill="1" applyAlignment="1" applyProtection="1">
      <alignment vertical="top"/>
      <protection locked="0"/>
    </xf>
    <xf numFmtId="0" fontId="5" fillId="2" borderId="0" xfId="1" applyFont="1" applyFill="1" applyAlignment="1" applyProtection="1">
      <alignment horizontal="left" vertical="top"/>
      <protection locked="0"/>
    </xf>
    <xf numFmtId="0" fontId="4" fillId="2" borderId="0" xfId="1" applyFont="1" applyFill="1" applyAlignment="1" applyProtection="1">
      <alignment horizontal="left" vertical="top" wrapText="1"/>
      <protection locked="0"/>
    </xf>
    <xf numFmtId="0" fontId="4" fillId="2" borderId="0" xfId="1" applyFont="1" applyFill="1" applyAlignment="1" applyProtection="1">
      <alignment vertical="top" wrapText="1"/>
      <protection locked="0"/>
    </xf>
    <xf numFmtId="0" fontId="6" fillId="2" borderId="0" xfId="1" applyFont="1" applyFill="1" applyAlignment="1" applyProtection="1">
      <alignment vertical="top"/>
      <protection locked="0"/>
    </xf>
    <xf numFmtId="165" fontId="2" fillId="2" borderId="0" xfId="1" applyNumberFormat="1" applyFont="1" applyFill="1" applyAlignment="1" applyProtection="1">
      <alignment vertical="top"/>
      <protection locked="0"/>
    </xf>
    <xf numFmtId="0" fontId="2" fillId="2" borderId="4" xfId="1" applyFont="1" applyFill="1" applyBorder="1" applyAlignment="1" applyProtection="1">
      <alignment horizontal="left" vertical="top"/>
      <protection locked="0"/>
    </xf>
    <xf numFmtId="165" fontId="2" fillId="0" borderId="0" xfId="2" applyFont="1" applyFill="1" applyBorder="1" applyAlignment="1" applyProtection="1">
      <alignment horizontal="left" vertical="top"/>
      <protection locked="0"/>
    </xf>
    <xf numFmtId="0" fontId="9" fillId="4" borderId="0" xfId="0" applyFont="1" applyFill="1"/>
    <xf numFmtId="0" fontId="8" fillId="2" borderId="0" xfId="1" applyFont="1" applyFill="1" applyAlignment="1" applyProtection="1">
      <alignment horizontal="left" vertical="top"/>
      <protection locked="0"/>
    </xf>
    <xf numFmtId="44" fontId="2" fillId="2" borderId="0" xfId="1" applyNumberFormat="1" applyFont="1" applyFill="1" applyAlignment="1" applyProtection="1">
      <alignment vertical="top"/>
      <protection locked="0"/>
    </xf>
    <xf numFmtId="9" fontId="2" fillId="2" borderId="0" xfId="1" applyNumberFormat="1" applyFont="1" applyFill="1" applyAlignment="1" applyProtection="1">
      <alignment horizontal="center" vertical="center"/>
      <protection locked="0"/>
    </xf>
    <xf numFmtId="0" fontId="2" fillId="2" borderId="0" xfId="1" applyFont="1" applyFill="1" applyAlignment="1" applyProtection="1">
      <alignment horizontal="center" vertical="top"/>
      <protection locked="0"/>
    </xf>
    <xf numFmtId="0" fontId="0" fillId="6" borderId="0" xfId="0" applyFill="1"/>
    <xf numFmtId="0" fontId="14" fillId="6" borderId="0" xfId="3" applyFill="1" applyProtection="1">
      <protection locked="0"/>
    </xf>
    <xf numFmtId="0" fontId="18" fillId="6" borderId="3" xfId="3" applyFont="1" applyFill="1" applyBorder="1" applyProtection="1">
      <protection locked="0"/>
    </xf>
    <xf numFmtId="0" fontId="21" fillId="6" borderId="0" xfId="3" applyFont="1" applyFill="1"/>
    <xf numFmtId="0" fontId="22" fillId="6" borderId="16" xfId="3" applyFont="1" applyFill="1" applyBorder="1" applyAlignment="1">
      <alignment vertical="center"/>
    </xf>
    <xf numFmtId="0" fontId="22" fillId="6" borderId="17" xfId="3" applyFont="1" applyFill="1" applyBorder="1" applyAlignment="1">
      <alignment vertical="center"/>
    </xf>
    <xf numFmtId="0" fontId="22" fillId="6" borderId="10" xfId="3" applyFont="1" applyFill="1" applyBorder="1" applyAlignment="1">
      <alignment vertical="center"/>
    </xf>
    <xf numFmtId="0" fontId="23" fillId="6" borderId="11" xfId="3" applyFont="1" applyFill="1" applyBorder="1" applyAlignment="1">
      <alignment vertical="center"/>
    </xf>
    <xf numFmtId="0" fontId="24" fillId="6" borderId="18" xfId="3" applyFont="1" applyFill="1" applyBorder="1" applyAlignment="1">
      <alignment vertical="center"/>
    </xf>
    <xf numFmtId="0" fontId="24" fillId="6" borderId="4" xfId="3" applyFont="1" applyFill="1" applyBorder="1" applyAlignment="1">
      <alignment vertical="center"/>
    </xf>
    <xf numFmtId="0" fontId="23" fillId="6" borderId="13" xfId="3" applyFont="1" applyFill="1" applyBorder="1" applyAlignment="1">
      <alignment vertical="center"/>
    </xf>
    <xf numFmtId="0" fontId="25" fillId="7" borderId="19" xfId="3" applyFont="1" applyFill="1" applyBorder="1"/>
    <xf numFmtId="0" fontId="26" fillId="6" borderId="18" xfId="3" applyFont="1" applyFill="1" applyBorder="1" applyAlignment="1">
      <alignment horizontal="center" vertical="top" wrapText="1"/>
    </xf>
    <xf numFmtId="0" fontId="26" fillId="6" borderId="23" xfId="3" applyFont="1" applyFill="1" applyBorder="1" applyAlignment="1">
      <alignment horizontal="center" vertical="top" wrapText="1"/>
    </xf>
    <xf numFmtId="0" fontId="26" fillId="6" borderId="0" xfId="3" applyFont="1" applyFill="1"/>
    <xf numFmtId="0" fontId="28" fillId="6" borderId="9" xfId="0" applyFont="1" applyFill="1" applyBorder="1"/>
    <xf numFmtId="0" fontId="0" fillId="6" borderId="11" xfId="0" applyFill="1" applyBorder="1"/>
    <xf numFmtId="0" fontId="29" fillId="6" borderId="27" xfId="0" applyFont="1" applyFill="1" applyBorder="1"/>
    <xf numFmtId="0" fontId="0" fillId="6" borderId="13" xfId="0" applyFill="1" applyBorder="1"/>
    <xf numFmtId="0" fontId="29" fillId="6" borderId="28" xfId="0" applyFont="1" applyFill="1" applyBorder="1"/>
    <xf numFmtId="0" fontId="0" fillId="6" borderId="15" xfId="0" applyFill="1" applyBorder="1"/>
    <xf numFmtId="0" fontId="0" fillId="6" borderId="10" xfId="0" applyFill="1" applyBorder="1"/>
    <xf numFmtId="0" fontId="0" fillId="6" borderId="14" xfId="0" applyFill="1" applyBorder="1"/>
    <xf numFmtId="165" fontId="2" fillId="6" borderId="0" xfId="2" applyFont="1" applyFill="1" applyBorder="1" applyAlignment="1" applyProtection="1">
      <alignment horizontal="left" vertical="top"/>
      <protection locked="0"/>
    </xf>
    <xf numFmtId="0" fontId="2" fillId="6" borderId="0" xfId="1" applyFont="1" applyFill="1" applyAlignment="1" applyProtection="1">
      <alignment vertical="top"/>
      <protection locked="0"/>
    </xf>
    <xf numFmtId="0" fontId="5" fillId="6" borderId="0" xfId="1" applyFont="1" applyFill="1" applyAlignment="1" applyProtection="1">
      <alignment vertical="top"/>
      <protection locked="0"/>
    </xf>
    <xf numFmtId="0" fontId="31" fillId="6" borderId="0" xfId="0" applyFont="1" applyFill="1" applyAlignment="1">
      <alignment horizontal="right"/>
    </xf>
    <xf numFmtId="0" fontId="30" fillId="9" borderId="3" xfId="0" applyFont="1" applyFill="1" applyBorder="1" applyAlignment="1">
      <alignment horizontal="left" vertical="top" wrapText="1"/>
    </xf>
    <xf numFmtId="164" fontId="34" fillId="4" borderId="0" xfId="0" applyNumberFormat="1" applyFont="1" applyFill="1" applyAlignment="1">
      <alignment horizontal="center" vertical="center"/>
    </xf>
    <xf numFmtId="0" fontId="14" fillId="6" borderId="0" xfId="3" applyFill="1" applyAlignment="1" applyProtection="1">
      <alignment horizontal="center" vertical="center"/>
      <protection locked="0"/>
    </xf>
    <xf numFmtId="3" fontId="2" fillId="2" borderId="0" xfId="1" applyNumberFormat="1" applyFont="1" applyFill="1" applyAlignment="1" applyProtection="1">
      <alignment horizontal="center" vertical="top"/>
      <protection locked="0"/>
    </xf>
    <xf numFmtId="0" fontId="22" fillId="6" borderId="0" xfId="3" applyFont="1" applyFill="1" applyAlignment="1">
      <alignment vertical="center"/>
    </xf>
    <xf numFmtId="0" fontId="14" fillId="6" borderId="0" xfId="0" applyFont="1" applyFill="1"/>
    <xf numFmtId="0" fontId="2" fillId="2" borderId="34" xfId="1" applyFont="1" applyFill="1" applyBorder="1" applyAlignment="1" applyProtection="1">
      <alignment vertical="top"/>
      <protection locked="0"/>
    </xf>
    <xf numFmtId="44" fontId="2" fillId="2" borderId="35" xfId="1" applyNumberFormat="1" applyFont="1" applyFill="1" applyBorder="1" applyAlignment="1" applyProtection="1">
      <alignment vertical="top"/>
      <protection locked="0"/>
    </xf>
    <xf numFmtId="164" fontId="34" fillId="4" borderId="36" xfId="0" applyNumberFormat="1" applyFont="1" applyFill="1" applyBorder="1" applyAlignment="1">
      <alignment horizontal="center" vertical="center"/>
    </xf>
    <xf numFmtId="164" fontId="34" fillId="4" borderId="33" xfId="0" applyNumberFormat="1" applyFont="1" applyFill="1" applyBorder="1" applyAlignment="1">
      <alignment horizontal="center" vertical="center"/>
    </xf>
    <xf numFmtId="165" fontId="2" fillId="3" borderId="6" xfId="2" applyFont="1" applyFill="1" applyBorder="1" applyAlignment="1" applyProtection="1">
      <alignment horizontal="left" vertical="top"/>
      <protection locked="0"/>
    </xf>
    <xf numFmtId="0" fontId="2" fillId="2" borderId="35" xfId="1" applyFont="1" applyFill="1" applyBorder="1" applyAlignment="1" applyProtection="1">
      <alignment vertical="top"/>
      <protection locked="0"/>
    </xf>
    <xf numFmtId="165" fontId="2" fillId="3" borderId="37" xfId="2" applyFont="1" applyFill="1" applyBorder="1" applyAlignment="1" applyProtection="1">
      <alignment horizontal="left" vertical="top"/>
      <protection locked="0"/>
    </xf>
    <xf numFmtId="164" fontId="34" fillId="4" borderId="38" xfId="0" applyNumberFormat="1" applyFont="1" applyFill="1" applyBorder="1" applyAlignment="1">
      <alignment horizontal="center" vertical="center"/>
    </xf>
    <xf numFmtId="164" fontId="34" fillId="4" borderId="39" xfId="0" applyNumberFormat="1" applyFont="1" applyFill="1" applyBorder="1" applyAlignment="1">
      <alignment horizontal="center" vertical="center"/>
    </xf>
    <xf numFmtId="164" fontId="11" fillId="12" borderId="41" xfId="0" applyNumberFormat="1" applyFont="1" applyFill="1" applyBorder="1" applyAlignment="1">
      <alignment horizontal="center" vertical="center"/>
    </xf>
    <xf numFmtId="0" fontId="5" fillId="2" borderId="43" xfId="1" applyFont="1" applyFill="1" applyBorder="1" applyAlignment="1" applyProtection="1">
      <alignment horizontal="left" vertical="top"/>
      <protection locked="0"/>
    </xf>
    <xf numFmtId="165" fontId="13" fillId="11" borderId="44" xfId="2" applyFont="1" applyFill="1" applyBorder="1" applyAlignment="1" applyProtection="1">
      <alignment horizontal="left" vertical="top"/>
      <protection locked="0"/>
    </xf>
    <xf numFmtId="165" fontId="2" fillId="6" borderId="45" xfId="2" applyFont="1" applyFill="1" applyBorder="1" applyAlignment="1" applyProtection="1">
      <alignment horizontal="left" vertical="top"/>
      <protection locked="0"/>
    </xf>
    <xf numFmtId="165" fontId="13" fillId="11" borderId="40" xfId="2" applyFont="1" applyFill="1" applyBorder="1" applyAlignment="1" applyProtection="1">
      <alignment horizontal="left" vertical="top"/>
      <protection locked="0"/>
    </xf>
    <xf numFmtId="0" fontId="2" fillId="6" borderId="40" xfId="1" applyFont="1" applyFill="1" applyBorder="1" applyAlignment="1" applyProtection="1">
      <alignment vertical="top"/>
      <protection locked="0"/>
    </xf>
    <xf numFmtId="165" fontId="13" fillId="11" borderId="42" xfId="2" applyFont="1" applyFill="1" applyBorder="1" applyAlignment="1" applyProtection="1">
      <alignment horizontal="left" vertical="top"/>
      <protection locked="0"/>
    </xf>
    <xf numFmtId="0" fontId="11" fillId="11" borderId="42" xfId="0" applyFont="1" applyFill="1" applyBorder="1" applyAlignment="1">
      <alignment horizontal="right"/>
    </xf>
    <xf numFmtId="164" fontId="11" fillId="12" borderId="42" xfId="0" applyNumberFormat="1" applyFont="1" applyFill="1" applyBorder="1" applyAlignment="1">
      <alignment horizontal="center" vertical="center"/>
    </xf>
    <xf numFmtId="0" fontId="2" fillId="2" borderId="44" xfId="1" applyFont="1" applyFill="1" applyBorder="1" applyAlignment="1" applyProtection="1">
      <alignment vertical="top"/>
      <protection locked="0"/>
    </xf>
    <xf numFmtId="0" fontId="4" fillId="2" borderId="46" xfId="1" applyFont="1" applyFill="1" applyBorder="1" applyAlignment="1" applyProtection="1">
      <alignment horizontal="left" vertical="top" wrapText="1"/>
      <protection locked="0"/>
    </xf>
    <xf numFmtId="0" fontId="2" fillId="2" borderId="40" xfId="1" applyFont="1" applyFill="1" applyBorder="1" applyAlignment="1" applyProtection="1">
      <alignment vertical="top"/>
      <protection locked="0"/>
    </xf>
    <xf numFmtId="164" fontId="11" fillId="13" borderId="48" xfId="0" applyNumberFormat="1" applyFont="1" applyFill="1" applyBorder="1" applyAlignment="1">
      <alignment horizontal="center" vertical="center"/>
    </xf>
    <xf numFmtId="0" fontId="3" fillId="2" borderId="48" xfId="1" applyFont="1" applyFill="1" applyBorder="1" applyAlignment="1" applyProtection="1">
      <alignment vertical="top"/>
      <protection locked="0"/>
    </xf>
    <xf numFmtId="0" fontId="31" fillId="6" borderId="48" xfId="0" applyFont="1" applyFill="1" applyBorder="1"/>
    <xf numFmtId="0" fontId="3" fillId="2" borderId="48" xfId="1" applyFont="1" applyFill="1" applyBorder="1" applyAlignment="1" applyProtection="1">
      <alignment vertical="top" wrapText="1"/>
      <protection locked="0"/>
    </xf>
    <xf numFmtId="0" fontId="31" fillId="6" borderId="0" xfId="0" applyFont="1" applyFill="1"/>
    <xf numFmtId="0" fontId="3" fillId="2" borderId="48" xfId="1" applyFont="1" applyFill="1" applyBorder="1" applyAlignment="1" applyProtection="1">
      <alignment horizontal="left" vertical="top"/>
      <protection locked="0"/>
    </xf>
    <xf numFmtId="0" fontId="31" fillId="6" borderId="49" xfId="0" applyFont="1" applyFill="1" applyBorder="1"/>
    <xf numFmtId="0" fontId="3" fillId="2" borderId="50" xfId="1" applyFont="1" applyFill="1" applyBorder="1" applyAlignment="1" applyProtection="1">
      <alignment horizontal="left" vertical="top"/>
      <protection locked="0"/>
    </xf>
    <xf numFmtId="0" fontId="37" fillId="6" borderId="51" xfId="0" applyFont="1" applyFill="1" applyBorder="1" applyAlignment="1">
      <alignment wrapText="1"/>
    </xf>
    <xf numFmtId="0" fontId="2" fillId="6" borderId="0" xfId="1" applyFont="1" applyFill="1" applyAlignment="1" applyProtection="1">
      <alignment horizontal="left" vertical="top"/>
      <protection locked="0"/>
    </xf>
    <xf numFmtId="0" fontId="38" fillId="9" borderId="4" xfId="0" applyFont="1" applyFill="1" applyBorder="1" applyAlignment="1">
      <alignment horizontal="left" vertical="top" wrapText="1"/>
    </xf>
    <xf numFmtId="0" fontId="39" fillId="2" borderId="4" xfId="1" applyFont="1" applyFill="1" applyBorder="1" applyAlignment="1" applyProtection="1">
      <alignment horizontal="left" vertical="top"/>
      <protection locked="0"/>
    </xf>
    <xf numFmtId="0" fontId="39" fillId="2" borderId="4" xfId="1" applyFont="1" applyFill="1" applyBorder="1" applyAlignment="1" applyProtection="1">
      <alignment horizontal="center" vertical="top"/>
      <protection locked="0"/>
    </xf>
    <xf numFmtId="3" fontId="39" fillId="2" borderId="4" xfId="1" applyNumberFormat="1" applyFont="1" applyFill="1" applyBorder="1" applyAlignment="1" applyProtection="1">
      <alignment horizontal="center" vertical="top"/>
      <protection locked="0"/>
    </xf>
    <xf numFmtId="165" fontId="39" fillId="5" borderId="4" xfId="2" applyFont="1" applyFill="1" applyBorder="1" applyAlignment="1" applyProtection="1">
      <alignment horizontal="left" vertical="top"/>
      <protection locked="0"/>
    </xf>
    <xf numFmtId="44" fontId="39" fillId="2" borderId="4" xfId="1" applyNumberFormat="1" applyFont="1" applyFill="1" applyBorder="1" applyAlignment="1" applyProtection="1">
      <alignment vertical="top"/>
      <protection locked="0"/>
    </xf>
    <xf numFmtId="9" fontId="39" fillId="2" borderId="4" xfId="1" applyNumberFormat="1" applyFont="1" applyFill="1" applyBorder="1" applyAlignment="1" applyProtection="1">
      <alignment horizontal="center" vertical="top"/>
      <protection locked="0"/>
    </xf>
    <xf numFmtId="44" fontId="3" fillId="2" borderId="4" xfId="1" applyNumberFormat="1" applyFont="1" applyFill="1" applyBorder="1" applyAlignment="1" applyProtection="1">
      <alignment vertical="top"/>
      <protection locked="0"/>
    </xf>
    <xf numFmtId="0" fontId="40" fillId="2" borderId="4" xfId="1" applyFont="1" applyFill="1" applyBorder="1" applyAlignment="1" applyProtection="1">
      <alignment horizontal="left" vertical="top" wrapText="1"/>
      <protection locked="0"/>
    </xf>
    <xf numFmtId="0" fontId="40" fillId="2" borderId="0" xfId="1" applyFont="1" applyFill="1" applyAlignment="1" applyProtection="1">
      <alignment horizontal="left" vertical="top"/>
      <protection locked="0"/>
    </xf>
    <xf numFmtId="3" fontId="43" fillId="2" borderId="4" xfId="1" applyNumberFormat="1" applyFont="1" applyFill="1" applyBorder="1" applyAlignment="1" applyProtection="1">
      <alignment horizontal="center" vertical="top"/>
      <protection locked="0"/>
    </xf>
    <xf numFmtId="0" fontId="39" fillId="2" borderId="0" xfId="1" applyFont="1" applyFill="1" applyAlignment="1" applyProtection="1">
      <alignment horizontal="left" vertical="top"/>
      <protection locked="0"/>
    </xf>
    <xf numFmtId="0" fontId="39" fillId="2" borderId="0" xfId="1" applyFont="1" applyFill="1" applyAlignment="1" applyProtection="1">
      <alignment horizontal="center" vertical="top"/>
      <protection locked="0"/>
    </xf>
    <xf numFmtId="165" fontId="39" fillId="6" borderId="0" xfId="2" applyFont="1" applyFill="1" applyBorder="1" applyAlignment="1" applyProtection="1">
      <alignment horizontal="left" vertical="top"/>
      <protection locked="0"/>
    </xf>
    <xf numFmtId="44" fontId="45" fillId="2" borderId="4" xfId="1" applyNumberFormat="1" applyFont="1" applyFill="1" applyBorder="1" applyAlignment="1" applyProtection="1">
      <alignment vertical="top"/>
      <protection locked="0"/>
    </xf>
    <xf numFmtId="165" fontId="39" fillId="0" borderId="0" xfId="2" applyFont="1" applyFill="1" applyBorder="1" applyAlignment="1" applyProtection="1">
      <alignment horizontal="left" vertical="top"/>
      <protection locked="0"/>
    </xf>
    <xf numFmtId="0" fontId="39" fillId="2" borderId="0" xfId="1" applyFont="1" applyFill="1" applyAlignment="1" applyProtection="1">
      <alignment vertical="top"/>
      <protection locked="0"/>
    </xf>
    <xf numFmtId="164" fontId="46" fillId="4" borderId="33" xfId="0" applyNumberFormat="1" applyFont="1" applyFill="1" applyBorder="1" applyAlignment="1">
      <alignment horizontal="center" vertical="center"/>
    </xf>
    <xf numFmtId="0" fontId="47" fillId="9" borderId="8" xfId="0" applyFont="1" applyFill="1" applyBorder="1" applyAlignment="1">
      <alignment horizontal="left" vertical="top" wrapText="1"/>
    </xf>
    <xf numFmtId="0" fontId="47" fillId="9" borderId="29" xfId="0" applyFont="1" applyFill="1" applyBorder="1" applyAlignment="1">
      <alignment horizontal="left" vertical="top" wrapText="1"/>
    </xf>
    <xf numFmtId="0" fontId="47" fillId="7" borderId="52" xfId="0" applyFont="1" applyFill="1" applyBorder="1" applyAlignment="1">
      <alignment horizontal="left" vertical="top" wrapText="1"/>
    </xf>
    <xf numFmtId="0" fontId="47" fillId="7" borderId="56" xfId="0" applyFont="1" applyFill="1" applyBorder="1" applyAlignment="1">
      <alignment horizontal="left" vertical="top" wrapText="1"/>
    </xf>
    <xf numFmtId="0" fontId="47" fillId="9" borderId="32" xfId="0" applyFont="1" applyFill="1" applyBorder="1" applyAlignment="1">
      <alignment horizontal="left" vertical="top" wrapText="1"/>
    </xf>
    <xf numFmtId="165" fontId="41" fillId="3" borderId="4" xfId="2" applyFont="1" applyFill="1" applyBorder="1" applyAlignment="1" applyProtection="1">
      <alignment horizontal="left" vertical="top"/>
      <protection locked="0"/>
    </xf>
    <xf numFmtId="0" fontId="41" fillId="4" borderId="1" xfId="0" applyFont="1" applyFill="1" applyBorder="1" applyAlignment="1">
      <alignment horizontal="center"/>
    </xf>
    <xf numFmtId="0" fontId="41" fillId="2" borderId="1" xfId="1" applyFont="1" applyFill="1" applyBorder="1" applyAlignment="1" applyProtection="1">
      <alignment horizontal="center" vertical="top"/>
      <protection locked="0"/>
    </xf>
    <xf numFmtId="0" fontId="41" fillId="7" borderId="0" xfId="1" applyFont="1" applyFill="1" applyAlignment="1" applyProtection="1">
      <alignment vertical="top"/>
      <protection locked="0"/>
    </xf>
    <xf numFmtId="165" fontId="41" fillId="0" borderId="61" xfId="2" applyFont="1" applyFill="1" applyBorder="1" applyAlignment="1" applyProtection="1">
      <alignment horizontal="left" vertical="top"/>
      <protection locked="0"/>
    </xf>
    <xf numFmtId="0" fontId="41" fillId="2" borderId="31" xfId="1" applyFont="1" applyFill="1" applyBorder="1" applyAlignment="1" applyProtection="1">
      <alignment horizontal="center" vertical="top"/>
      <protection locked="0"/>
    </xf>
    <xf numFmtId="0" fontId="41" fillId="2" borderId="62" xfId="1" applyFont="1" applyFill="1" applyBorder="1" applyAlignment="1" applyProtection="1">
      <alignment horizontal="center" vertical="top"/>
      <protection locked="0"/>
    </xf>
    <xf numFmtId="0" fontId="47" fillId="7" borderId="0" xfId="0" applyFont="1" applyFill="1" applyAlignment="1">
      <alignment horizontal="left" vertical="top" wrapText="1"/>
    </xf>
    <xf numFmtId="0" fontId="41" fillId="7" borderId="60" xfId="1" applyFont="1" applyFill="1" applyBorder="1" applyAlignment="1" applyProtection="1">
      <alignment vertical="top"/>
      <protection locked="0"/>
    </xf>
    <xf numFmtId="165" fontId="41" fillId="0" borderId="3" xfId="2" applyFont="1" applyFill="1" applyBorder="1" applyAlignment="1" applyProtection="1">
      <alignment horizontal="left" vertical="top"/>
      <protection locked="0"/>
    </xf>
    <xf numFmtId="0" fontId="41" fillId="2" borderId="29" xfId="1" applyFont="1" applyFill="1" applyBorder="1" applyAlignment="1" applyProtection="1">
      <alignment horizontal="center" vertical="top"/>
      <protection locked="0"/>
    </xf>
    <xf numFmtId="165" fontId="41" fillId="0" borderId="59" xfId="2" applyFont="1" applyFill="1" applyBorder="1" applyAlignment="1" applyProtection="1">
      <alignment horizontal="left" vertical="top"/>
      <protection locked="0"/>
    </xf>
    <xf numFmtId="0" fontId="47" fillId="9" borderId="3" xfId="0" applyFont="1" applyFill="1" applyBorder="1" applyAlignment="1">
      <alignment horizontal="left" vertical="top" wrapText="1"/>
    </xf>
    <xf numFmtId="165" fontId="41" fillId="3" borderId="6" xfId="2" applyFont="1" applyFill="1" applyBorder="1" applyAlignment="1" applyProtection="1">
      <alignment horizontal="left" vertical="top"/>
      <protection locked="0"/>
    </xf>
    <xf numFmtId="0" fontId="50" fillId="6" borderId="47" xfId="0" applyFont="1" applyFill="1" applyBorder="1" applyAlignment="1">
      <alignment vertical="center"/>
    </xf>
    <xf numFmtId="0" fontId="15" fillId="6" borderId="63" xfId="3" applyFont="1" applyFill="1" applyBorder="1" applyAlignment="1" applyProtection="1">
      <alignment vertical="center"/>
      <protection locked="0"/>
    </xf>
    <xf numFmtId="0" fontId="15" fillId="6" borderId="64" xfId="3" applyFont="1" applyFill="1" applyBorder="1" applyAlignment="1" applyProtection="1">
      <alignment vertical="center"/>
      <protection locked="0"/>
    </xf>
    <xf numFmtId="0" fontId="16" fillId="6" borderId="65" xfId="3" applyFont="1" applyFill="1" applyBorder="1" applyAlignment="1" applyProtection="1">
      <alignment vertical="center"/>
      <protection locked="0"/>
    </xf>
    <xf numFmtId="0" fontId="17" fillId="6" borderId="66" xfId="3" applyFont="1" applyFill="1" applyBorder="1" applyAlignment="1">
      <alignment vertical="center"/>
    </xf>
    <xf numFmtId="0" fontId="18" fillId="6" borderId="0" xfId="3" applyFont="1" applyFill="1" applyProtection="1">
      <protection locked="0"/>
    </xf>
    <xf numFmtId="0" fontId="18" fillId="6" borderId="67" xfId="3" applyFont="1" applyFill="1" applyBorder="1" applyProtection="1">
      <protection locked="0"/>
    </xf>
    <xf numFmtId="0" fontId="19" fillId="6" borderId="68" xfId="3" applyFont="1" applyFill="1" applyBorder="1" applyAlignment="1" applyProtection="1">
      <alignment vertical="center"/>
      <protection locked="0"/>
    </xf>
    <xf numFmtId="165" fontId="35" fillId="5" borderId="69" xfId="2" applyFont="1" applyFill="1" applyBorder="1" applyAlignment="1" applyProtection="1">
      <alignment horizontal="left" vertical="center"/>
      <protection locked="0"/>
    </xf>
    <xf numFmtId="0" fontId="20" fillId="6" borderId="70" xfId="3" applyFont="1" applyFill="1" applyBorder="1" applyProtection="1">
      <protection locked="0"/>
    </xf>
    <xf numFmtId="0" fontId="20" fillId="6" borderId="71" xfId="3" applyFont="1" applyFill="1" applyBorder="1" applyProtection="1">
      <protection locked="0"/>
    </xf>
    <xf numFmtId="0" fontId="51" fillId="6" borderId="66" xfId="3" applyFont="1" applyFill="1" applyBorder="1" applyAlignment="1">
      <alignment vertical="center"/>
    </xf>
    <xf numFmtId="0" fontId="25" fillId="7" borderId="12" xfId="3" applyFont="1" applyFill="1" applyBorder="1" applyAlignment="1">
      <alignment horizontal="left" vertical="top" wrapText="1"/>
    </xf>
    <xf numFmtId="0" fontId="25" fillId="7" borderId="2" xfId="3" applyFont="1" applyFill="1" applyBorder="1" applyAlignment="1">
      <alignment horizontal="left" vertical="top" wrapText="1"/>
    </xf>
    <xf numFmtId="0" fontId="25" fillId="7" borderId="22" xfId="3" applyFont="1" applyFill="1" applyBorder="1" applyAlignment="1">
      <alignment horizontal="left" vertical="top" wrapText="1"/>
    </xf>
    <xf numFmtId="0" fontId="26" fillId="6" borderId="4" xfId="3" applyFont="1" applyFill="1" applyBorder="1" applyAlignment="1">
      <alignment horizontal="left" vertical="top" wrapText="1"/>
    </xf>
    <xf numFmtId="0" fontId="26" fillId="6" borderId="21" xfId="3" applyFont="1" applyFill="1" applyBorder="1" applyAlignment="1">
      <alignment horizontal="left" vertical="top" wrapText="1"/>
    </xf>
    <xf numFmtId="0" fontId="26" fillId="0" borderId="24" xfId="3" applyFont="1" applyBorder="1" applyAlignment="1">
      <alignment horizontal="left" vertical="top" wrapText="1"/>
    </xf>
    <xf numFmtId="0" fontId="26" fillId="0" borderId="25" xfId="3" applyFont="1" applyBorder="1" applyAlignment="1">
      <alignment horizontal="left" vertical="top" wrapText="1"/>
    </xf>
    <xf numFmtId="0" fontId="26" fillId="0" borderId="26" xfId="3" applyFont="1" applyBorder="1" applyAlignment="1">
      <alignment horizontal="left" vertical="top" wrapText="1"/>
    </xf>
    <xf numFmtId="0" fontId="25" fillId="7" borderId="8" xfId="3" applyFont="1" applyFill="1" applyBorder="1" applyAlignment="1">
      <alignment horizontal="left"/>
    </xf>
    <xf numFmtId="0" fontId="25" fillId="7" borderId="20" xfId="3" applyFont="1" applyFill="1" applyBorder="1" applyAlignment="1">
      <alignment horizontal="left"/>
    </xf>
    <xf numFmtId="0" fontId="29" fillId="6" borderId="0" xfId="0" applyFont="1" applyFill="1" applyAlignment="1">
      <alignment horizontal="right"/>
    </xf>
    <xf numFmtId="0" fontId="42" fillId="9" borderId="1" xfId="0" applyFont="1" applyFill="1" applyBorder="1" applyAlignment="1">
      <alignment horizontal="left"/>
    </xf>
    <xf numFmtId="0" fontId="42" fillId="9" borderId="2" xfId="0" applyFont="1" applyFill="1" applyBorder="1" applyAlignment="1">
      <alignment horizontal="left"/>
    </xf>
    <xf numFmtId="0" fontId="42" fillId="9" borderId="3" xfId="0" applyFont="1" applyFill="1" applyBorder="1" applyAlignment="1">
      <alignment horizontal="left"/>
    </xf>
    <xf numFmtId="0" fontId="7" fillId="4" borderId="4" xfId="0" applyFont="1" applyFill="1" applyBorder="1" applyAlignment="1">
      <alignment horizontal="left" vertical="top" wrapText="1"/>
    </xf>
    <xf numFmtId="0" fontId="42" fillId="9" borderId="53" xfId="0" applyFont="1" applyFill="1" applyBorder="1" applyAlignment="1">
      <alignment horizontal="left"/>
    </xf>
    <xf numFmtId="0" fontId="42" fillId="9" borderId="54" xfId="0" applyFont="1" applyFill="1" applyBorder="1" applyAlignment="1">
      <alignment horizontal="left"/>
    </xf>
    <xf numFmtId="0" fontId="42" fillId="9" borderId="55" xfId="0" applyFont="1" applyFill="1" applyBorder="1" applyAlignment="1">
      <alignment horizontal="left"/>
    </xf>
    <xf numFmtId="0" fontId="2" fillId="0" borderId="0" xfId="1" applyFont="1" applyAlignment="1" applyProtection="1">
      <alignment horizontal="left" vertical="top" wrapText="1"/>
      <protection locked="0"/>
    </xf>
    <xf numFmtId="0" fontId="48" fillId="4" borderId="29" xfId="0" applyFont="1" applyFill="1" applyBorder="1" applyAlignment="1">
      <alignment horizontal="left" vertical="top" wrapText="1"/>
    </xf>
    <xf numFmtId="0" fontId="48" fillId="4" borderId="30" xfId="0" applyFont="1" applyFill="1" applyBorder="1" applyAlignment="1">
      <alignment horizontal="left" vertical="top" wrapText="1"/>
    </xf>
    <xf numFmtId="0" fontId="48" fillId="4" borderId="32" xfId="0" applyFont="1" applyFill="1" applyBorder="1" applyAlignment="1">
      <alignment horizontal="left" vertical="top" wrapText="1"/>
    </xf>
    <xf numFmtId="0" fontId="41" fillId="4" borderId="1" xfId="0" applyFont="1" applyFill="1" applyBorder="1" applyAlignment="1">
      <alignment horizontal="left"/>
    </xf>
    <xf numFmtId="0" fontId="41" fillId="4" borderId="2" xfId="0" applyFont="1" applyFill="1" applyBorder="1" applyAlignment="1">
      <alignment horizontal="left"/>
    </xf>
    <xf numFmtId="0" fontId="41" fillId="4" borderId="3" xfId="0" applyFont="1" applyFill="1" applyBorder="1" applyAlignment="1">
      <alignment horizontal="left"/>
    </xf>
    <xf numFmtId="0" fontId="29" fillId="6" borderId="58" xfId="0" applyFont="1" applyFill="1" applyBorder="1" applyAlignment="1">
      <alignment horizontal="right"/>
    </xf>
    <xf numFmtId="0" fontId="29" fillId="6" borderId="57" xfId="0" applyFont="1" applyFill="1" applyBorder="1" applyAlignment="1">
      <alignment horizontal="right"/>
    </xf>
    <xf numFmtId="0" fontId="2" fillId="2" borderId="4" xfId="1" applyFont="1" applyFill="1" applyBorder="1" applyAlignment="1" applyProtection="1">
      <alignment horizontal="left" vertical="top"/>
      <protection locked="0"/>
    </xf>
    <xf numFmtId="0" fontId="12" fillId="8" borderId="5" xfId="0" applyFont="1" applyFill="1" applyBorder="1" applyAlignment="1">
      <alignment horizontal="center" vertical="top" wrapText="1"/>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2" xfId="0" applyFont="1" applyFill="1" applyBorder="1" applyAlignment="1">
      <alignment horizontal="left"/>
    </xf>
    <xf numFmtId="44" fontId="2" fillId="5" borderId="1" xfId="2" applyNumberFormat="1" applyFont="1" applyFill="1" applyBorder="1" applyAlignment="1" applyProtection="1">
      <alignment horizontal="center" vertical="top"/>
      <protection locked="0"/>
    </xf>
    <xf numFmtId="44" fontId="2" fillId="5" borderId="3" xfId="2" applyNumberFormat="1" applyFont="1" applyFill="1" applyBorder="1" applyAlignment="1" applyProtection="1">
      <alignment horizontal="center" vertical="top"/>
      <protection locked="0"/>
    </xf>
    <xf numFmtId="0" fontId="31" fillId="10" borderId="1" xfId="0" applyFont="1" applyFill="1" applyBorder="1" applyAlignment="1">
      <alignment horizontal="left" wrapText="1"/>
    </xf>
    <xf numFmtId="0" fontId="31" fillId="10" borderId="2" xfId="0" applyFont="1" applyFill="1" applyBorder="1" applyAlignment="1">
      <alignment horizontal="left" wrapText="1"/>
    </xf>
    <xf numFmtId="0" fontId="31" fillId="10" borderId="3" xfId="0" applyFont="1" applyFill="1" applyBorder="1" applyAlignment="1">
      <alignment horizontal="left" wrapText="1"/>
    </xf>
    <xf numFmtId="0" fontId="48" fillId="4" borderId="4" xfId="0" applyFont="1" applyFill="1" applyBorder="1" applyAlignment="1">
      <alignment horizontal="left" vertical="top" wrapText="1"/>
    </xf>
    <xf numFmtId="0" fontId="41" fillId="5" borderId="1" xfId="1" applyFont="1" applyFill="1" applyBorder="1" applyAlignment="1" applyProtection="1">
      <alignment horizontal="left" vertical="top" wrapText="1"/>
      <protection locked="0"/>
    </xf>
    <xf numFmtId="0" fontId="41" fillId="5" borderId="2" xfId="1" applyFont="1" applyFill="1" applyBorder="1" applyAlignment="1" applyProtection="1">
      <alignment horizontal="left" vertical="top" wrapText="1"/>
      <protection locked="0"/>
    </xf>
    <xf numFmtId="0" fontId="41" fillId="5" borderId="3" xfId="1" applyFont="1" applyFill="1" applyBorder="1" applyAlignment="1" applyProtection="1">
      <alignment horizontal="left" vertical="top" wrapText="1"/>
      <protection locked="0"/>
    </xf>
    <xf numFmtId="0" fontId="13" fillId="14" borderId="62" xfId="1" applyFont="1" applyFill="1" applyBorder="1" applyAlignment="1" applyProtection="1">
      <alignment horizontal="left" vertical="top"/>
      <protection locked="0"/>
    </xf>
    <xf numFmtId="0" fontId="44" fillId="6" borderId="0" xfId="0" applyFont="1" applyFill="1" applyAlignment="1">
      <alignment horizontal="right"/>
    </xf>
    <xf numFmtId="0" fontId="40" fillId="2" borderId="6" xfId="1" applyFont="1" applyFill="1" applyBorder="1" applyAlignment="1" applyProtection="1">
      <alignment horizontal="left" vertical="top" wrapText="1"/>
      <protection locked="0"/>
    </xf>
    <xf numFmtId="0" fontId="40" fillId="2" borderId="7" xfId="1" applyFont="1" applyFill="1" applyBorder="1" applyAlignment="1" applyProtection="1">
      <alignment horizontal="left" vertical="top"/>
      <protection locked="0"/>
    </xf>
    <xf numFmtId="0" fontId="40" fillId="2" borderId="8" xfId="1" applyFont="1" applyFill="1" applyBorder="1" applyAlignment="1" applyProtection="1">
      <alignment horizontal="left" vertical="top"/>
      <protection locked="0"/>
    </xf>
    <xf numFmtId="0" fontId="2" fillId="2" borderId="0" xfId="1" applyFont="1" applyFill="1" applyAlignment="1" applyProtection="1">
      <alignment horizontal="center" vertical="top"/>
      <protection locked="0"/>
    </xf>
    <xf numFmtId="0" fontId="39" fillId="2" borderId="0" xfId="1" applyFont="1" applyFill="1" applyAlignment="1" applyProtection="1">
      <alignment horizontal="center" vertical="top"/>
      <protection locked="0"/>
    </xf>
    <xf numFmtId="0" fontId="13" fillId="14" borderId="0" xfId="1" applyFont="1" applyFill="1" applyAlignment="1" applyProtection="1">
      <alignment horizontal="left" vertical="top"/>
      <protection locked="0"/>
    </xf>
    <xf numFmtId="0" fontId="31" fillId="6" borderId="0" xfId="0" applyFont="1" applyFill="1" applyAlignment="1">
      <alignment horizontal="right"/>
    </xf>
    <xf numFmtId="0" fontId="41" fillId="2" borderId="4" xfId="1" applyFont="1" applyFill="1" applyBorder="1" applyAlignment="1" applyProtection="1">
      <alignment horizontal="left" vertical="top"/>
      <protection locked="0"/>
    </xf>
    <xf numFmtId="0" fontId="11" fillId="11" borderId="42" xfId="0" applyFont="1" applyFill="1" applyBorder="1" applyAlignment="1">
      <alignment horizontal="left" vertical="top"/>
    </xf>
  </cellXfs>
  <cellStyles count="4">
    <cellStyle name="Euro" xfId="2" xr:uid="{00000000-0005-0000-0000-000000000000}"/>
    <cellStyle name="Standaard" xfId="0" builtinId="0"/>
    <cellStyle name="Standaard 2" xfId="1" xr:uid="{00000000-0005-0000-0000-000002000000}"/>
    <cellStyle name="Standaard 2 2" xfId="3" xr:uid="{63D16764-BD59-6140-94F7-BAD612F0FCDC}"/>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286775</xdr:colOff>
      <xdr:row>1</xdr:row>
      <xdr:rowOff>194596</xdr:rowOff>
    </xdr:from>
    <xdr:to>
      <xdr:col>5</xdr:col>
      <xdr:colOff>493663</xdr:colOff>
      <xdr:row>4</xdr:row>
      <xdr:rowOff>254102</xdr:rowOff>
    </xdr:to>
    <xdr:pic>
      <xdr:nvPicPr>
        <xdr:cNvPr id="3" name="Picture 2" descr="Kadaster beeldmerk wimpel RGB 2kleur">
          <a:extLst>
            <a:ext uri="{FF2B5EF4-FFF2-40B4-BE49-F238E27FC236}">
              <a16:creationId xmlns:a16="http://schemas.microsoft.com/office/drawing/2014/main" id="{EF623D22-CAE3-7827-E5F5-D1ED9BED72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2420" y="399435"/>
          <a:ext cx="1333500" cy="11144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585721</xdr:colOff>
      <xdr:row>1</xdr:row>
      <xdr:rowOff>39328</xdr:rowOff>
    </xdr:from>
    <xdr:to>
      <xdr:col>5</xdr:col>
      <xdr:colOff>558800</xdr:colOff>
      <xdr:row>2</xdr:row>
      <xdr:rowOff>205942</xdr:rowOff>
    </xdr:to>
    <xdr:pic>
      <xdr:nvPicPr>
        <xdr:cNvPr id="3" name="Picture 2" descr="Kadaster beeldmerk wimpel RGB 2kleur">
          <a:extLst>
            <a:ext uri="{FF2B5EF4-FFF2-40B4-BE49-F238E27FC236}">
              <a16:creationId xmlns:a16="http://schemas.microsoft.com/office/drawing/2014/main" id="{22B6DF83-C26C-4D48-9E8D-8CE5783543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6578" y="126414"/>
          <a:ext cx="669765" cy="55849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50800</xdr:colOff>
      <xdr:row>1</xdr:row>
      <xdr:rowOff>60960</xdr:rowOff>
    </xdr:from>
    <xdr:to>
      <xdr:col>10</xdr:col>
      <xdr:colOff>919315</xdr:colOff>
      <xdr:row>4</xdr:row>
      <xdr:rowOff>118962</xdr:rowOff>
    </xdr:to>
    <xdr:pic>
      <xdr:nvPicPr>
        <xdr:cNvPr id="3" name="Picture 2" descr="Kadaster beeldmerk wimpel RGB 2kleur">
          <a:extLst>
            <a:ext uri="{FF2B5EF4-FFF2-40B4-BE49-F238E27FC236}">
              <a16:creationId xmlns:a16="http://schemas.microsoft.com/office/drawing/2014/main" id="{3FEC72A5-7606-904F-AE29-0101D35B98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8240" y="254000"/>
          <a:ext cx="868515" cy="728562"/>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1CE66-0FF1-4D45-A3F1-4230ECF4242B}">
  <sheetPr>
    <pageSetUpPr fitToPage="1"/>
  </sheetPr>
  <dimension ref="B1:F15"/>
  <sheetViews>
    <sheetView zoomScale="111" zoomScaleNormal="120" workbookViewId="0">
      <selection activeCell="B8" sqref="B8"/>
    </sheetView>
  </sheetViews>
  <sheetFormatPr defaultColWidth="9.140625" defaultRowHeight="15"/>
  <cols>
    <col min="1" max="1" width="3.42578125" style="19" customWidth="1"/>
    <col min="2" max="2" width="34.140625" style="19" customWidth="1"/>
    <col min="3" max="3" width="64.140625" style="19" customWidth="1"/>
    <col min="4" max="4" width="5.7109375" style="19" customWidth="1"/>
    <col min="5" max="16384" width="9.140625" style="19"/>
  </cols>
  <sheetData>
    <row r="1" spans="2:6" ht="15.75" thickBot="1"/>
    <row r="2" spans="2:6" ht="33" customHeight="1">
      <c r="B2" s="120" t="s">
        <v>15</v>
      </c>
      <c r="C2" s="121"/>
      <c r="D2" s="121"/>
      <c r="E2" s="121"/>
      <c r="F2" s="122"/>
    </row>
    <row r="3" spans="2:6" ht="27" customHeight="1">
      <c r="B3" s="123" t="s">
        <v>18</v>
      </c>
      <c r="C3" s="20"/>
      <c r="D3" s="124"/>
      <c r="E3" s="124"/>
      <c r="F3" s="125"/>
    </row>
    <row r="4" spans="2:6" ht="23.1" customHeight="1">
      <c r="B4" s="130" t="s">
        <v>105</v>
      </c>
      <c r="C4" s="20"/>
      <c r="D4" s="124"/>
      <c r="E4" s="124"/>
      <c r="F4" s="125"/>
    </row>
    <row r="5" spans="2:6" ht="24" customHeight="1">
      <c r="B5" s="123" t="s">
        <v>106</v>
      </c>
      <c r="C5" s="20"/>
      <c r="D5" s="124"/>
      <c r="E5" s="124"/>
      <c r="F5" s="125"/>
    </row>
    <row r="6" spans="2:6" ht="35.1" customHeight="1" thickBot="1">
      <c r="B6" s="126" t="s">
        <v>16</v>
      </c>
      <c r="C6" s="127" t="s">
        <v>17</v>
      </c>
      <c r="D6" s="128"/>
      <c r="E6" s="128"/>
      <c r="F6" s="129"/>
    </row>
    <row r="12" spans="2:6" ht="30.75" customHeight="1">
      <c r="C12" s="47"/>
    </row>
    <row r="13" spans="2:6" ht="30" customHeight="1"/>
    <row r="14" spans="2:6" ht="31.5" customHeight="1"/>
    <row r="15" spans="2:6" ht="27" customHeight="1"/>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10BE2-F171-774E-8F94-EB7694489295}">
  <sheetPr>
    <pageSetUpPr fitToPage="1"/>
  </sheetPr>
  <dimension ref="B1:F20"/>
  <sheetViews>
    <sheetView tabSelected="1" zoomScale="130" zoomScaleNormal="130" workbookViewId="0">
      <selection activeCell="C19" sqref="C19:F19"/>
    </sheetView>
  </sheetViews>
  <sheetFormatPr defaultColWidth="9.140625" defaultRowHeight="15"/>
  <cols>
    <col min="1" max="1" width="1" style="21" customWidth="1"/>
    <col min="2" max="2" width="4.7109375" style="21" customWidth="1"/>
    <col min="3" max="3" width="82.7109375" style="21" customWidth="1"/>
    <col min="4" max="4" width="23" style="21" customWidth="1"/>
    <col min="5" max="6" width="9.140625" style="21"/>
    <col min="7" max="7" width="4.42578125" style="21" customWidth="1"/>
    <col min="8" max="16384" width="9.140625" style="21"/>
  </cols>
  <sheetData>
    <row r="1" spans="2:6" ht="6.95" customHeight="1" thickBot="1"/>
    <row r="2" spans="2:6" ht="30.95" customHeight="1">
      <c r="B2" s="22" t="s">
        <v>19</v>
      </c>
      <c r="C2" s="23"/>
      <c r="D2" s="24"/>
      <c r="E2" s="24"/>
      <c r="F2" s="25"/>
    </row>
    <row r="3" spans="2:6" ht="21.95" customHeight="1">
      <c r="B3" s="26" t="str">
        <f>Voorblad!$B$3</f>
        <v>Europese openbare aanbesteding "Customer Identity and Access Management (CIAM)"</v>
      </c>
      <c r="C3" s="27"/>
      <c r="D3" s="49"/>
      <c r="E3" s="49"/>
      <c r="F3" s="28"/>
    </row>
    <row r="4" spans="2:6">
      <c r="B4" s="29" t="s">
        <v>20</v>
      </c>
      <c r="C4" s="139" t="s">
        <v>21</v>
      </c>
      <c r="D4" s="139"/>
      <c r="E4" s="139"/>
      <c r="F4" s="140"/>
    </row>
    <row r="5" spans="2:6" ht="28.5" customHeight="1">
      <c r="B5" s="30">
        <v>1</v>
      </c>
      <c r="C5" s="134" t="s">
        <v>31</v>
      </c>
      <c r="D5" s="134"/>
      <c r="E5" s="134"/>
      <c r="F5" s="135"/>
    </row>
    <row r="6" spans="2:6">
      <c r="B6" s="30">
        <v>2</v>
      </c>
      <c r="C6" s="134" t="s">
        <v>32</v>
      </c>
      <c r="D6" s="134"/>
      <c r="E6" s="134"/>
      <c r="F6" s="135"/>
    </row>
    <row r="7" spans="2:6" ht="26.1" customHeight="1">
      <c r="B7" s="30">
        <v>3</v>
      </c>
      <c r="C7" s="134" t="s">
        <v>33</v>
      </c>
      <c r="D7" s="134"/>
      <c r="E7" s="134"/>
      <c r="F7" s="135"/>
    </row>
    <row r="8" spans="2:6" ht="31.5" customHeight="1">
      <c r="B8" s="30">
        <v>4</v>
      </c>
      <c r="C8" s="134" t="s">
        <v>22</v>
      </c>
      <c r="D8" s="134"/>
      <c r="E8" s="134"/>
      <c r="F8" s="135"/>
    </row>
    <row r="9" spans="2:6">
      <c r="B9" s="30">
        <v>5</v>
      </c>
      <c r="C9" s="134" t="s">
        <v>23</v>
      </c>
      <c r="D9" s="134"/>
      <c r="E9" s="134"/>
      <c r="F9" s="135"/>
    </row>
    <row r="10" spans="2:6" ht="28.5" customHeight="1">
      <c r="B10" s="30">
        <v>6</v>
      </c>
      <c r="C10" s="134" t="s">
        <v>103</v>
      </c>
      <c r="D10" s="134"/>
      <c r="E10" s="134"/>
      <c r="F10" s="135"/>
    </row>
    <row r="11" spans="2:6">
      <c r="B11" s="30">
        <v>7</v>
      </c>
      <c r="C11" s="134" t="s">
        <v>24</v>
      </c>
      <c r="D11" s="134"/>
      <c r="E11" s="134"/>
      <c r="F11" s="135"/>
    </row>
    <row r="12" spans="2:6">
      <c r="B12" s="30">
        <v>8</v>
      </c>
      <c r="C12" s="134" t="s">
        <v>25</v>
      </c>
      <c r="D12" s="134"/>
      <c r="E12" s="134"/>
      <c r="F12" s="135"/>
    </row>
    <row r="13" spans="2:6" ht="24.95" customHeight="1">
      <c r="B13" s="30">
        <v>9</v>
      </c>
      <c r="C13" s="134" t="s">
        <v>34</v>
      </c>
      <c r="D13" s="134"/>
      <c r="E13" s="134"/>
      <c r="F13" s="135"/>
    </row>
    <row r="14" spans="2:6" ht="24" customHeight="1">
      <c r="B14" s="30">
        <v>10</v>
      </c>
      <c r="C14" s="134" t="s">
        <v>26</v>
      </c>
      <c r="D14" s="134"/>
      <c r="E14" s="134"/>
      <c r="F14" s="135"/>
    </row>
    <row r="15" spans="2:6">
      <c r="B15" s="30">
        <v>11</v>
      </c>
      <c r="C15" s="134" t="s">
        <v>27</v>
      </c>
      <c r="D15" s="134"/>
      <c r="E15" s="134"/>
      <c r="F15" s="135"/>
    </row>
    <row r="16" spans="2:6">
      <c r="B16" s="131" t="s">
        <v>28</v>
      </c>
      <c r="C16" s="132"/>
      <c r="D16" s="132"/>
      <c r="E16" s="132"/>
      <c r="F16" s="133"/>
    </row>
    <row r="17" spans="2:6">
      <c r="B17" s="30">
        <v>12</v>
      </c>
      <c r="C17" s="134" t="s">
        <v>29</v>
      </c>
      <c r="D17" s="134"/>
      <c r="E17" s="134"/>
      <c r="F17" s="135"/>
    </row>
    <row r="18" spans="2:6">
      <c r="B18" s="30">
        <v>13</v>
      </c>
      <c r="C18" s="134" t="s">
        <v>30</v>
      </c>
      <c r="D18" s="134"/>
      <c r="E18" s="134"/>
      <c r="F18" s="135"/>
    </row>
    <row r="19" spans="2:6" ht="170.25" customHeight="1" thickBot="1">
      <c r="B19" s="31">
        <v>14</v>
      </c>
      <c r="C19" s="136" t="s">
        <v>112</v>
      </c>
      <c r="D19" s="137"/>
      <c r="E19" s="137"/>
      <c r="F19" s="138"/>
    </row>
    <row r="20" spans="2:6">
      <c r="B20" s="32"/>
      <c r="C20" s="32"/>
      <c r="D20" s="32"/>
      <c r="E20" s="32"/>
      <c r="F20" s="32"/>
    </row>
  </sheetData>
  <sheetProtection selectLockedCells="1"/>
  <mergeCells count="16">
    <mergeCell ref="C9:F9"/>
    <mergeCell ref="C4:F4"/>
    <mergeCell ref="C5:F5"/>
    <mergeCell ref="C6:F6"/>
    <mergeCell ref="C7:F7"/>
    <mergeCell ref="C8:F8"/>
    <mergeCell ref="B16:F16"/>
    <mergeCell ref="C17:F17"/>
    <mergeCell ref="C18:F18"/>
    <mergeCell ref="C19:F19"/>
    <mergeCell ref="C10:F10"/>
    <mergeCell ref="C11:F11"/>
    <mergeCell ref="C12:F12"/>
    <mergeCell ref="C13:F13"/>
    <mergeCell ref="C14:F14"/>
    <mergeCell ref="C15:F15"/>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90"/>
  <sheetViews>
    <sheetView topLeftCell="A61" zoomScaleNormal="100" workbookViewId="0">
      <selection activeCell="B71" sqref="B71"/>
    </sheetView>
  </sheetViews>
  <sheetFormatPr defaultColWidth="9.140625" defaultRowHeight="12.75"/>
  <cols>
    <col min="1" max="1" width="1" style="1" customWidth="1"/>
    <col min="2" max="2" width="67" style="2" bestFit="1" customWidth="1"/>
    <col min="3" max="3" width="9" style="2" bestFit="1" customWidth="1"/>
    <col min="4" max="4" width="10.42578125" style="2" customWidth="1"/>
    <col min="5" max="5" width="10.28515625" style="2" customWidth="1"/>
    <col min="6" max="6" width="13.28515625" style="1" customWidth="1"/>
    <col min="7" max="7" width="15.140625" style="1" customWidth="1"/>
    <col min="8" max="8" width="7.85546875" style="1" customWidth="1"/>
    <col min="9" max="9" width="47.42578125" style="1" bestFit="1" customWidth="1"/>
    <col min="10" max="10" width="8" style="1" customWidth="1"/>
    <col min="11" max="11" width="25" style="1" customWidth="1"/>
    <col min="12" max="13" width="9.140625" style="1"/>
    <col min="14" max="14" width="12.140625" style="1" bestFit="1" customWidth="1"/>
    <col min="15" max="16384" width="9.140625" style="1"/>
  </cols>
  <sheetData>
    <row r="1" spans="2:11" ht="6" customHeight="1" thickBot="1"/>
    <row r="2" spans="2:11" s="18" customFormat="1" ht="23.25">
      <c r="B2" s="33" t="s">
        <v>35</v>
      </c>
      <c r="C2" s="39"/>
      <c r="D2" s="39"/>
      <c r="E2" s="39"/>
      <c r="F2" s="39"/>
      <c r="G2" s="39"/>
      <c r="H2" s="39"/>
      <c r="I2" s="39"/>
      <c r="J2" s="39"/>
      <c r="K2" s="34"/>
    </row>
    <row r="3" spans="2:11" s="18" customFormat="1">
      <c r="B3" s="35" t="str">
        <f>Voorblad!$B$3</f>
        <v>Europese openbare aanbesteding "Customer Identity and Access Management (CIAM)"</v>
      </c>
      <c r="K3" s="36"/>
    </row>
    <row r="4" spans="2:11" s="18" customFormat="1">
      <c r="B4" s="35" t="str">
        <f>Voorblad!$B$4</f>
        <v>Kenmerk: A24-103908/ TenderNed kenmerk: 456266</v>
      </c>
      <c r="K4" s="36"/>
    </row>
    <row r="5" spans="2:11" s="18" customFormat="1" ht="13.5" thickBot="1">
      <c r="B5" s="37" t="str">
        <f>Voorblad!$B$5</f>
        <v>Datum: 12-03-2024/ Versie: 1.0</v>
      </c>
      <c r="C5" s="40"/>
      <c r="D5" s="40"/>
      <c r="E5" s="40"/>
      <c r="F5" s="40"/>
      <c r="G5" s="40"/>
      <c r="H5" s="40"/>
      <c r="I5" s="40"/>
      <c r="J5" s="40"/>
      <c r="K5" s="38"/>
    </row>
    <row r="6" spans="2:11" s="18" customFormat="1" ht="21.95" customHeight="1" thickBot="1">
      <c r="B6" s="37" t="s">
        <v>36</v>
      </c>
      <c r="C6" s="159" t="str">
        <f>Voorblad!$C$6</f>
        <v>Invullen op 'voorblad'</v>
      </c>
      <c r="D6" s="159"/>
      <c r="E6" s="159"/>
      <c r="F6" s="40"/>
      <c r="G6" s="40"/>
      <c r="H6" s="40"/>
      <c r="I6" s="40"/>
      <c r="J6" s="40"/>
      <c r="K6" s="38"/>
    </row>
    <row r="7" spans="2:11" ht="6.95" customHeight="1"/>
    <row r="8" spans="2:11" ht="18.95" customHeight="1">
      <c r="B8" s="172" t="s">
        <v>60</v>
      </c>
      <c r="C8" s="172"/>
      <c r="D8" s="172"/>
      <c r="E8" s="172"/>
      <c r="F8" s="172"/>
      <c r="G8" s="172"/>
      <c r="H8" s="172"/>
      <c r="I8" s="172"/>
      <c r="J8" s="172"/>
      <c r="K8" s="172"/>
    </row>
    <row r="9" spans="2:11">
      <c r="B9" s="160" t="s">
        <v>100</v>
      </c>
      <c r="C9" s="161"/>
      <c r="D9" s="161"/>
      <c r="E9" s="161"/>
      <c r="F9" s="161"/>
      <c r="G9" s="161"/>
      <c r="H9" s="161"/>
      <c r="I9" s="161"/>
      <c r="J9" s="161"/>
      <c r="K9" s="162"/>
    </row>
    <row r="10" spans="2:11" ht="45.75" customHeight="1">
      <c r="B10" s="90" t="s">
        <v>79</v>
      </c>
      <c r="C10" s="82" t="s">
        <v>39</v>
      </c>
      <c r="D10" s="82" t="s">
        <v>8</v>
      </c>
      <c r="E10" s="82" t="s">
        <v>9</v>
      </c>
      <c r="F10" s="82" t="s">
        <v>82</v>
      </c>
      <c r="G10" s="82" t="s">
        <v>86</v>
      </c>
      <c r="H10" s="82" t="s">
        <v>64</v>
      </c>
      <c r="I10" s="82" t="s">
        <v>65</v>
      </c>
      <c r="J10" s="82" t="s">
        <v>14</v>
      </c>
      <c r="K10" s="82" t="s">
        <v>66</v>
      </c>
    </row>
    <row r="11" spans="2:11">
      <c r="B11" s="174" t="s">
        <v>99</v>
      </c>
      <c r="C11" s="83" t="s">
        <v>5</v>
      </c>
      <c r="D11" s="84">
        <v>0</v>
      </c>
      <c r="E11" s="85">
        <v>150000</v>
      </c>
      <c r="F11" s="86">
        <v>1</v>
      </c>
      <c r="G11" s="87">
        <f>F11*(E11-D11)*12</f>
        <v>1800000</v>
      </c>
      <c r="H11" s="84">
        <v>10</v>
      </c>
      <c r="I11" s="87">
        <f>G11*H11</f>
        <v>18000000</v>
      </c>
      <c r="J11" s="88">
        <v>0.4</v>
      </c>
      <c r="K11" s="87">
        <f>I11*J11</f>
        <v>7200000</v>
      </c>
    </row>
    <row r="12" spans="2:11">
      <c r="B12" s="175"/>
      <c r="C12" s="83" t="s">
        <v>10</v>
      </c>
      <c r="D12" s="85">
        <v>150001</v>
      </c>
      <c r="E12" s="85">
        <v>300000</v>
      </c>
      <c r="F12" s="86">
        <v>1</v>
      </c>
      <c r="G12" s="87">
        <f t="shared" ref="G12:G14" si="0">F12*(E12-D12)*12</f>
        <v>1799988</v>
      </c>
      <c r="H12" s="84">
        <v>10</v>
      </c>
      <c r="I12" s="87">
        <f t="shared" ref="I12:I15" si="1">G12*H12</f>
        <v>17999880</v>
      </c>
      <c r="J12" s="88">
        <v>0.3</v>
      </c>
      <c r="K12" s="87">
        <f t="shared" ref="K12:K15" si="2">I12*J12</f>
        <v>5399964</v>
      </c>
    </row>
    <row r="13" spans="2:11">
      <c r="B13" s="175"/>
      <c r="C13" s="83" t="s">
        <v>6</v>
      </c>
      <c r="D13" s="85">
        <v>300001</v>
      </c>
      <c r="E13" s="85">
        <v>450000</v>
      </c>
      <c r="F13" s="86">
        <v>1</v>
      </c>
      <c r="G13" s="87">
        <f t="shared" si="0"/>
        <v>1799988</v>
      </c>
      <c r="H13" s="84">
        <v>10</v>
      </c>
      <c r="I13" s="87">
        <f t="shared" si="1"/>
        <v>17999880</v>
      </c>
      <c r="J13" s="88">
        <v>0.2</v>
      </c>
      <c r="K13" s="87">
        <f t="shared" si="2"/>
        <v>3599976</v>
      </c>
    </row>
    <row r="14" spans="2:11">
      <c r="B14" s="175"/>
      <c r="C14" s="83" t="s">
        <v>11</v>
      </c>
      <c r="D14" s="85">
        <v>450001</v>
      </c>
      <c r="E14" s="85">
        <v>600000</v>
      </c>
      <c r="F14" s="86">
        <v>1</v>
      </c>
      <c r="G14" s="87">
        <f t="shared" si="0"/>
        <v>1799988</v>
      </c>
      <c r="H14" s="84">
        <v>10</v>
      </c>
      <c r="I14" s="87">
        <f t="shared" si="1"/>
        <v>17999880</v>
      </c>
      <c r="J14" s="88">
        <v>0.05</v>
      </c>
      <c r="K14" s="87">
        <f t="shared" si="2"/>
        <v>899994</v>
      </c>
    </row>
    <row r="15" spans="2:11">
      <c r="B15" s="176"/>
      <c r="C15" s="83" t="s">
        <v>7</v>
      </c>
      <c r="D15" s="85" t="s">
        <v>13</v>
      </c>
      <c r="E15" s="84" t="s">
        <v>62</v>
      </c>
      <c r="F15" s="86">
        <v>1</v>
      </c>
      <c r="G15" s="87">
        <f>F15*(150000)*12</f>
        <v>1800000</v>
      </c>
      <c r="H15" s="84">
        <v>10</v>
      </c>
      <c r="I15" s="87">
        <f t="shared" si="1"/>
        <v>18000000</v>
      </c>
      <c r="J15" s="88">
        <v>0.05</v>
      </c>
      <c r="K15" s="87">
        <f t="shared" si="2"/>
        <v>900000</v>
      </c>
    </row>
    <row r="16" spans="2:11" ht="15">
      <c r="B16" s="91"/>
      <c r="D16" s="48"/>
      <c r="E16" s="17"/>
      <c r="F16" s="17"/>
      <c r="G16" s="15"/>
      <c r="H16" s="17"/>
      <c r="I16" s="173" t="s">
        <v>67</v>
      </c>
      <c r="J16" s="180"/>
      <c r="K16" s="89">
        <f>SUM(K11:K15)</f>
        <v>17999934</v>
      </c>
    </row>
    <row r="17" spans="2:25" ht="6" customHeight="1">
      <c r="B17" s="91"/>
      <c r="D17" s="177"/>
      <c r="E17" s="177"/>
      <c r="F17" s="12"/>
      <c r="G17" s="12"/>
      <c r="H17" s="12"/>
      <c r="I17" s="15"/>
      <c r="K17" s="15"/>
    </row>
    <row r="18" spans="2:25" ht="36">
      <c r="B18" s="174" t="s">
        <v>102</v>
      </c>
      <c r="C18" s="82" t="s">
        <v>39</v>
      </c>
      <c r="D18" s="82" t="s">
        <v>8</v>
      </c>
      <c r="E18" s="82" t="s">
        <v>9</v>
      </c>
      <c r="F18" s="82" t="s">
        <v>69</v>
      </c>
      <c r="G18" s="82" t="s">
        <v>87</v>
      </c>
      <c r="H18" s="82" t="s">
        <v>64</v>
      </c>
      <c r="I18" s="82" t="s">
        <v>65</v>
      </c>
      <c r="J18" s="82" t="s">
        <v>14</v>
      </c>
      <c r="K18" s="82" t="s">
        <v>12</v>
      </c>
    </row>
    <row r="19" spans="2:25">
      <c r="B19" s="175"/>
      <c r="C19" s="83" t="s">
        <v>5</v>
      </c>
      <c r="D19" s="92">
        <v>0</v>
      </c>
      <c r="E19" s="92">
        <v>4000000</v>
      </c>
      <c r="F19" s="86">
        <v>1</v>
      </c>
      <c r="G19" s="87">
        <f>F19*(E19-D19)*12</f>
        <v>48000000</v>
      </c>
      <c r="H19" s="84">
        <v>10</v>
      </c>
      <c r="I19" s="87">
        <f>G19*H19</f>
        <v>480000000</v>
      </c>
      <c r="J19" s="88">
        <v>0.5</v>
      </c>
      <c r="K19" s="87">
        <f>I19*J19</f>
        <v>240000000</v>
      </c>
    </row>
    <row r="20" spans="2:25">
      <c r="B20" s="175"/>
      <c r="C20" s="83" t="s">
        <v>10</v>
      </c>
      <c r="D20" s="92">
        <v>4000000</v>
      </c>
      <c r="E20" s="92">
        <v>8000000</v>
      </c>
      <c r="F20" s="86">
        <v>1</v>
      </c>
      <c r="G20" s="87">
        <f t="shared" ref="G20" si="3">F20*(E20-D20)*12</f>
        <v>48000000</v>
      </c>
      <c r="H20" s="84">
        <v>10</v>
      </c>
      <c r="I20" s="87">
        <f t="shared" ref="I20:I21" si="4">G20*H20</f>
        <v>480000000</v>
      </c>
      <c r="J20" s="88">
        <v>0.3</v>
      </c>
      <c r="K20" s="87">
        <f t="shared" ref="K20:K21" si="5">I20*J20</f>
        <v>144000000</v>
      </c>
    </row>
    <row r="21" spans="2:25">
      <c r="B21" s="176"/>
      <c r="C21" s="83" t="s">
        <v>6</v>
      </c>
      <c r="D21" s="92" t="s">
        <v>101</v>
      </c>
      <c r="E21" s="92" t="s">
        <v>63</v>
      </c>
      <c r="F21" s="86">
        <v>1</v>
      </c>
      <c r="G21" s="87">
        <f>F21*(4000000)*12</f>
        <v>48000000</v>
      </c>
      <c r="H21" s="84">
        <v>10</v>
      </c>
      <c r="I21" s="87">
        <f t="shared" si="4"/>
        <v>480000000</v>
      </c>
      <c r="J21" s="88">
        <v>0.2</v>
      </c>
      <c r="K21" s="87">
        <f t="shared" si="5"/>
        <v>96000000</v>
      </c>
    </row>
    <row r="22" spans="2:25">
      <c r="B22" s="6"/>
      <c r="C22" s="93"/>
      <c r="D22" s="94"/>
      <c r="E22" s="94"/>
      <c r="F22" s="95"/>
      <c r="G22" s="95"/>
      <c r="H22" s="95"/>
      <c r="I22" s="173" t="s">
        <v>68</v>
      </c>
      <c r="J22" s="173"/>
      <c r="K22" s="96">
        <f>SUM(K19:K21)</f>
        <v>480000000</v>
      </c>
      <c r="L22" s="51"/>
    </row>
    <row r="23" spans="2:25" ht="5.0999999999999996" customHeight="1">
      <c r="B23" s="6"/>
      <c r="C23" s="93"/>
      <c r="D23" s="178"/>
      <c r="E23" s="178"/>
      <c r="F23" s="97"/>
      <c r="G23" s="97"/>
      <c r="H23" s="97"/>
      <c r="I23" s="98"/>
      <c r="J23" s="98"/>
      <c r="K23" s="98"/>
    </row>
    <row r="24" spans="2:25">
      <c r="B24" s="6"/>
      <c r="C24" s="93"/>
      <c r="D24" s="94"/>
      <c r="E24" s="94"/>
      <c r="F24" s="95"/>
      <c r="G24" s="95"/>
      <c r="H24" s="95"/>
      <c r="I24" s="141" t="s">
        <v>48</v>
      </c>
      <c r="J24" s="141"/>
      <c r="K24" s="99">
        <f>K16+K22</f>
        <v>497999934</v>
      </c>
    </row>
    <row r="25" spans="2:25" ht="3.95" customHeight="1">
      <c r="B25"/>
      <c r="F25" s="41"/>
      <c r="G25" s="41"/>
      <c r="H25" s="41"/>
      <c r="J25" s="16"/>
      <c r="K25" s="52"/>
    </row>
    <row r="26" spans="2:25">
      <c r="B26" s="146" t="s">
        <v>38</v>
      </c>
      <c r="C26" s="147"/>
      <c r="D26" s="147"/>
      <c r="E26" s="147"/>
      <c r="F26" s="147"/>
      <c r="G26" s="147"/>
      <c r="H26" s="147"/>
      <c r="I26" s="147"/>
      <c r="J26" s="147"/>
      <c r="K26" s="148"/>
      <c r="M26" s="149"/>
      <c r="N26" s="149"/>
      <c r="O26" s="149"/>
      <c r="P26" s="149"/>
      <c r="Q26" s="149"/>
      <c r="R26" s="149"/>
      <c r="S26" s="149"/>
      <c r="T26" s="149"/>
      <c r="U26" s="149"/>
      <c r="V26" s="149"/>
      <c r="W26" s="149"/>
      <c r="X26" s="149"/>
      <c r="Y26" s="149"/>
    </row>
    <row r="27" spans="2:25" ht="73.5" customHeight="1">
      <c r="B27" s="150" t="s">
        <v>80</v>
      </c>
      <c r="C27" s="151"/>
      <c r="D27" s="151"/>
      <c r="E27" s="152"/>
      <c r="F27" s="100" t="s">
        <v>40</v>
      </c>
      <c r="G27" s="101" t="s">
        <v>70</v>
      </c>
      <c r="H27" s="101" t="s">
        <v>64</v>
      </c>
      <c r="I27" s="102"/>
      <c r="J27" s="103"/>
      <c r="K27" s="104" t="s">
        <v>65</v>
      </c>
      <c r="M27" s="149"/>
      <c r="N27" s="149"/>
      <c r="O27" s="149"/>
      <c r="P27" s="149"/>
      <c r="Q27" s="149"/>
      <c r="R27" s="149"/>
      <c r="S27" s="149"/>
      <c r="T27" s="149"/>
      <c r="U27" s="149"/>
      <c r="V27" s="149"/>
      <c r="W27" s="149"/>
      <c r="X27" s="149"/>
      <c r="Y27" s="149"/>
    </row>
    <row r="28" spans="2:25">
      <c r="B28" s="153" t="s">
        <v>71</v>
      </c>
      <c r="C28" s="154"/>
      <c r="D28" s="154"/>
      <c r="E28" s="155"/>
      <c r="F28" s="105">
        <v>1</v>
      </c>
      <c r="G28" s="106">
        <v>400</v>
      </c>
      <c r="H28" s="107">
        <v>10</v>
      </c>
      <c r="I28" s="102"/>
      <c r="J28" s="108"/>
      <c r="K28" s="109">
        <f>F28*G28*H28</f>
        <v>4000</v>
      </c>
      <c r="M28" s="149"/>
      <c r="N28" s="149"/>
      <c r="O28" s="149"/>
      <c r="P28" s="149"/>
      <c r="Q28" s="149"/>
      <c r="R28" s="149"/>
      <c r="S28" s="149"/>
      <c r="T28" s="149"/>
      <c r="U28" s="149"/>
      <c r="V28" s="149"/>
      <c r="W28" s="149"/>
      <c r="X28" s="149"/>
      <c r="Y28" s="149"/>
    </row>
    <row r="29" spans="2:25">
      <c r="B29" s="153" t="s">
        <v>41</v>
      </c>
      <c r="C29" s="154"/>
      <c r="D29" s="154"/>
      <c r="E29" s="155"/>
      <c r="F29" s="105">
        <v>1</v>
      </c>
      <c r="G29" s="106">
        <v>200</v>
      </c>
      <c r="H29" s="110">
        <v>10</v>
      </c>
      <c r="I29" s="102"/>
      <c r="J29" s="108"/>
      <c r="K29" s="109">
        <f t="shared" ref="K29:K35" si="6">F29*G29*H29</f>
        <v>2000</v>
      </c>
      <c r="M29" s="149"/>
      <c r="N29" s="149"/>
      <c r="O29" s="149"/>
      <c r="P29" s="149"/>
      <c r="Q29" s="149"/>
      <c r="R29" s="149"/>
      <c r="S29" s="149"/>
      <c r="T29" s="149"/>
      <c r="U29" s="149"/>
      <c r="V29" s="149"/>
      <c r="W29" s="149"/>
      <c r="X29" s="149"/>
      <c r="Y29" s="149"/>
    </row>
    <row r="30" spans="2:25">
      <c r="B30" s="153" t="s">
        <v>42</v>
      </c>
      <c r="C30" s="154"/>
      <c r="D30" s="154"/>
      <c r="E30" s="155"/>
      <c r="F30" s="105">
        <v>1</v>
      </c>
      <c r="G30" s="106">
        <v>1000</v>
      </c>
      <c r="H30" s="111">
        <v>10</v>
      </c>
      <c r="I30" s="112"/>
      <c r="J30" s="108"/>
      <c r="K30" s="109">
        <f t="shared" si="6"/>
        <v>10000</v>
      </c>
      <c r="M30" s="149"/>
      <c r="N30" s="149"/>
      <c r="O30" s="149"/>
      <c r="P30" s="149"/>
      <c r="Q30" s="149"/>
      <c r="R30" s="149"/>
      <c r="S30" s="149"/>
      <c r="T30" s="149"/>
      <c r="U30" s="149"/>
      <c r="V30" s="149"/>
      <c r="W30" s="149"/>
      <c r="X30" s="149"/>
      <c r="Y30" s="149"/>
    </row>
    <row r="31" spans="2:25">
      <c r="B31" s="153" t="s">
        <v>47</v>
      </c>
      <c r="C31" s="154"/>
      <c r="D31" s="154"/>
      <c r="E31" s="155"/>
      <c r="F31" s="105">
        <v>1</v>
      </c>
      <c r="G31" s="106">
        <v>200</v>
      </c>
      <c r="H31" s="111">
        <v>10</v>
      </c>
      <c r="I31" s="112"/>
      <c r="J31" s="113"/>
      <c r="K31" s="114">
        <f t="shared" si="6"/>
        <v>2000</v>
      </c>
    </row>
    <row r="32" spans="2:25">
      <c r="B32" s="153" t="s">
        <v>43</v>
      </c>
      <c r="C32" s="154"/>
      <c r="D32" s="154"/>
      <c r="E32" s="155"/>
      <c r="F32" s="105">
        <v>1</v>
      </c>
      <c r="G32" s="106">
        <v>200</v>
      </c>
      <c r="H32" s="115">
        <v>10</v>
      </c>
      <c r="I32" s="102"/>
      <c r="J32" s="108"/>
      <c r="K32" s="109">
        <f t="shared" si="6"/>
        <v>2000</v>
      </c>
    </row>
    <row r="33" spans="2:14">
      <c r="B33" s="153" t="s">
        <v>44</v>
      </c>
      <c r="C33" s="154"/>
      <c r="D33" s="154"/>
      <c r="E33" s="155"/>
      <c r="F33" s="105">
        <v>1</v>
      </c>
      <c r="G33" s="106">
        <v>50</v>
      </c>
      <c r="H33" s="107">
        <v>10</v>
      </c>
      <c r="I33" s="102"/>
      <c r="J33" s="108"/>
      <c r="K33" s="109">
        <f t="shared" si="6"/>
        <v>500</v>
      </c>
    </row>
    <row r="34" spans="2:14">
      <c r="B34" s="153" t="s">
        <v>46</v>
      </c>
      <c r="C34" s="154"/>
      <c r="D34" s="154"/>
      <c r="E34" s="155"/>
      <c r="F34" s="105">
        <v>1</v>
      </c>
      <c r="G34" s="106">
        <v>50</v>
      </c>
      <c r="H34" s="107">
        <v>10</v>
      </c>
      <c r="I34" s="102"/>
      <c r="J34" s="113"/>
      <c r="K34" s="114">
        <f t="shared" si="6"/>
        <v>500</v>
      </c>
    </row>
    <row r="35" spans="2:14">
      <c r="B35" s="153" t="s">
        <v>45</v>
      </c>
      <c r="C35" s="154"/>
      <c r="D35" s="154"/>
      <c r="E35" s="155"/>
      <c r="F35" s="105">
        <v>1</v>
      </c>
      <c r="G35" s="106">
        <v>300</v>
      </c>
      <c r="H35" s="107">
        <v>10</v>
      </c>
      <c r="I35" s="102"/>
      <c r="J35" s="108"/>
      <c r="K35" s="116">
        <f t="shared" si="6"/>
        <v>3000</v>
      </c>
    </row>
    <row r="36" spans="2:14">
      <c r="B36"/>
      <c r="D36" s="81"/>
      <c r="E36" s="13"/>
      <c r="F36" s="41"/>
      <c r="G36" s="41"/>
      <c r="H36" s="41"/>
      <c r="I36" s="156" t="s">
        <v>49</v>
      </c>
      <c r="J36" s="157"/>
      <c r="K36" s="99">
        <f>SUM(K28:K35)</f>
        <v>24000</v>
      </c>
      <c r="L36" s="51"/>
    </row>
    <row r="37" spans="2:14">
      <c r="F37" s="41"/>
      <c r="G37" s="41"/>
      <c r="H37" s="41"/>
      <c r="J37" s="16"/>
      <c r="K37" s="52"/>
      <c r="N37" s="15"/>
    </row>
    <row r="38" spans="2:14" ht="15.95" customHeight="1">
      <c r="B38" s="142" t="s">
        <v>56</v>
      </c>
      <c r="C38" s="143"/>
      <c r="D38" s="143"/>
      <c r="E38" s="143"/>
      <c r="F38" s="143"/>
      <c r="G38" s="143"/>
      <c r="H38" s="143"/>
      <c r="I38" s="143"/>
      <c r="J38" s="143"/>
      <c r="K38" s="144"/>
    </row>
    <row r="39" spans="2:14" ht="33" customHeight="1">
      <c r="B39" s="145" t="s">
        <v>73</v>
      </c>
      <c r="C39" s="145"/>
      <c r="D39" s="145"/>
      <c r="E39" s="145"/>
      <c r="F39" s="145"/>
      <c r="G39" s="145"/>
      <c r="H39" s="145"/>
      <c r="I39" s="145"/>
      <c r="J39" s="145"/>
      <c r="K39" s="45" t="s">
        <v>51</v>
      </c>
    </row>
    <row r="40" spans="2:14" ht="12" customHeight="1">
      <c r="B40" s="158" t="s">
        <v>72</v>
      </c>
      <c r="C40" s="158"/>
      <c r="D40" s="158"/>
      <c r="E40" s="158"/>
      <c r="F40" s="158"/>
      <c r="G40" s="158"/>
      <c r="H40" s="158"/>
      <c r="I40" s="158"/>
      <c r="J40" s="158"/>
      <c r="K40" s="55">
        <v>1</v>
      </c>
    </row>
    <row r="41" spans="2:14" ht="12" customHeight="1">
      <c r="B41" s="14"/>
      <c r="C41" s="6"/>
      <c r="D41" s="6"/>
      <c r="E41" s="6"/>
      <c r="F41" s="41"/>
      <c r="G41" s="41"/>
      <c r="H41" s="41"/>
      <c r="I41" s="141" t="s">
        <v>50</v>
      </c>
      <c r="J41" s="141"/>
      <c r="K41" s="99">
        <f>K40</f>
        <v>1</v>
      </c>
    </row>
    <row r="42" spans="2:14" ht="9" customHeight="1">
      <c r="B42" s="6"/>
      <c r="F42" s="42"/>
      <c r="G42" s="42"/>
      <c r="H42" s="42"/>
      <c r="K42" s="56"/>
    </row>
    <row r="43" spans="2:14" ht="15.95" customHeight="1">
      <c r="B43" s="142" t="s">
        <v>57</v>
      </c>
      <c r="C43" s="143"/>
      <c r="D43" s="143"/>
      <c r="E43" s="143"/>
      <c r="F43" s="143"/>
      <c r="G43" s="143"/>
      <c r="H43" s="143"/>
      <c r="I43" s="143"/>
      <c r="J43" s="143"/>
      <c r="K43" s="144"/>
    </row>
    <row r="44" spans="2:14" ht="33" customHeight="1">
      <c r="B44" s="145" t="s">
        <v>73</v>
      </c>
      <c r="C44" s="145"/>
      <c r="D44" s="145"/>
      <c r="E44" s="145"/>
      <c r="F44" s="145"/>
      <c r="G44" s="145"/>
      <c r="H44" s="145"/>
      <c r="I44" s="145"/>
      <c r="J44" s="145"/>
      <c r="K44" s="45" t="s">
        <v>51</v>
      </c>
    </row>
    <row r="45" spans="2:14" ht="12" customHeight="1">
      <c r="B45" s="158" t="s">
        <v>107</v>
      </c>
      <c r="C45" s="158"/>
      <c r="D45" s="158"/>
      <c r="E45" s="158"/>
      <c r="F45" s="158"/>
      <c r="G45" s="158"/>
      <c r="H45" s="158"/>
      <c r="I45" s="158"/>
      <c r="J45" s="158"/>
      <c r="K45" s="57">
        <v>1</v>
      </c>
    </row>
    <row r="46" spans="2:14" ht="12" customHeight="1">
      <c r="B46" s="14"/>
      <c r="C46" s="6"/>
      <c r="D46" s="6"/>
      <c r="E46" s="6"/>
      <c r="F46" s="41"/>
      <c r="G46" s="41"/>
      <c r="H46" s="41"/>
      <c r="I46" s="141" t="s">
        <v>52</v>
      </c>
      <c r="J46" s="141"/>
      <c r="K46" s="58">
        <f>K45</f>
        <v>1</v>
      </c>
      <c r="L46" s="51"/>
    </row>
    <row r="47" spans="2:14" ht="9" customHeight="1">
      <c r="B47" s="6"/>
      <c r="C47" s="6"/>
      <c r="D47" s="6"/>
      <c r="E47" s="6"/>
      <c r="F47" s="43"/>
      <c r="G47" s="43"/>
      <c r="H47" s="43"/>
      <c r="K47" s="56"/>
    </row>
    <row r="48" spans="2:14" ht="12.95" customHeight="1">
      <c r="B48" s="142" t="s">
        <v>58</v>
      </c>
      <c r="C48" s="143"/>
      <c r="D48" s="143"/>
      <c r="E48" s="143"/>
      <c r="F48" s="143"/>
      <c r="G48" s="143"/>
      <c r="H48" s="143"/>
      <c r="I48" s="143"/>
      <c r="J48" s="143"/>
      <c r="K48" s="144"/>
    </row>
    <row r="49" spans="2:12" ht="24.95" customHeight="1">
      <c r="B49" s="168" t="s">
        <v>93</v>
      </c>
      <c r="C49" s="168"/>
      <c r="D49" s="168"/>
      <c r="E49" s="168"/>
      <c r="F49" s="168"/>
      <c r="G49" s="168"/>
      <c r="H49" s="168"/>
      <c r="I49" s="168"/>
      <c r="J49" s="168"/>
      <c r="K49" s="117" t="s">
        <v>51</v>
      </c>
    </row>
    <row r="50" spans="2:12" ht="12" customHeight="1">
      <c r="B50" s="169" t="s">
        <v>78</v>
      </c>
      <c r="C50" s="170"/>
      <c r="D50" s="170"/>
      <c r="E50" s="170"/>
      <c r="F50" s="170"/>
      <c r="G50" s="170"/>
      <c r="H50" s="170"/>
      <c r="I50" s="170"/>
      <c r="J50" s="171"/>
      <c r="K50" s="105">
        <v>1</v>
      </c>
    </row>
    <row r="51" spans="2:12" ht="12" customHeight="1">
      <c r="B51" s="169" t="s">
        <v>90</v>
      </c>
      <c r="C51" s="170"/>
      <c r="D51" s="170"/>
      <c r="E51" s="170"/>
      <c r="F51" s="170"/>
      <c r="G51" s="170"/>
      <c r="H51" s="170"/>
      <c r="I51" s="170"/>
      <c r="J51" s="171"/>
      <c r="K51" s="105">
        <v>1</v>
      </c>
    </row>
    <row r="52" spans="2:12" ht="12" customHeight="1">
      <c r="B52" s="169" t="s">
        <v>91</v>
      </c>
      <c r="C52" s="170"/>
      <c r="D52" s="170"/>
      <c r="E52" s="170"/>
      <c r="F52" s="170"/>
      <c r="G52" s="170"/>
      <c r="H52" s="170"/>
      <c r="I52" s="170"/>
      <c r="J52" s="171"/>
      <c r="K52" s="105">
        <v>1</v>
      </c>
    </row>
    <row r="53" spans="2:12" ht="12" customHeight="1">
      <c r="B53" s="169" t="s">
        <v>92</v>
      </c>
      <c r="C53" s="170"/>
      <c r="D53" s="170"/>
      <c r="E53" s="170"/>
      <c r="F53" s="170"/>
      <c r="G53" s="170"/>
      <c r="H53" s="170"/>
      <c r="I53" s="170"/>
      <c r="J53" s="171"/>
      <c r="K53" s="118">
        <v>1</v>
      </c>
    </row>
    <row r="54" spans="2:12" ht="12" customHeight="1">
      <c r="B54" s="14"/>
      <c r="C54" s="6"/>
      <c r="D54" s="6"/>
      <c r="E54" s="6"/>
      <c r="F54" s="41"/>
      <c r="G54" s="41"/>
      <c r="H54" s="41"/>
      <c r="I54" s="141" t="s">
        <v>53</v>
      </c>
      <c r="J54" s="141"/>
      <c r="K54" s="54">
        <f>K53</f>
        <v>1</v>
      </c>
      <c r="L54" s="51"/>
    </row>
    <row r="55" spans="2:12" ht="12" customHeight="1" thickBot="1">
      <c r="B55" s="14"/>
      <c r="C55" s="6"/>
      <c r="D55" s="6"/>
      <c r="E55" s="6"/>
      <c r="F55" s="63"/>
      <c r="G55" s="41"/>
      <c r="H55" s="41"/>
      <c r="I55" s="44"/>
      <c r="J55" s="44"/>
      <c r="K55" s="59"/>
    </row>
    <row r="56" spans="2:12" ht="24.95" customHeight="1" thickTop="1" thickBot="1">
      <c r="B56" s="14"/>
      <c r="C56" s="6"/>
      <c r="D56" s="6"/>
      <c r="E56" s="6"/>
      <c r="F56" s="62"/>
      <c r="G56" s="64"/>
      <c r="H56" s="66"/>
      <c r="I56" s="67" t="s">
        <v>59</v>
      </c>
      <c r="J56" s="67"/>
      <c r="K56" s="68">
        <f>K24+K36+K41+K46+K54</f>
        <v>498023937</v>
      </c>
      <c r="L56" s="69"/>
    </row>
    <row r="57" spans="2:12" ht="9" customHeight="1" thickTop="1">
      <c r="B57" s="6"/>
      <c r="F57" s="65"/>
      <c r="G57" s="65"/>
      <c r="H57" s="42"/>
    </row>
    <row r="58" spans="2:12" ht="18.95" customHeight="1">
      <c r="B58" s="179" t="s">
        <v>76</v>
      </c>
      <c r="C58" s="179"/>
      <c r="D58" s="179"/>
      <c r="E58" s="179"/>
      <c r="F58" s="179"/>
      <c r="G58" s="179"/>
      <c r="H58" s="179"/>
      <c r="I58" s="179"/>
      <c r="J58" s="179"/>
      <c r="K58" s="179"/>
    </row>
    <row r="59" spans="2:12" ht="3.95" customHeight="1">
      <c r="B59" s="6"/>
      <c r="F59" s="42"/>
      <c r="G59" s="42"/>
      <c r="H59" s="42"/>
    </row>
    <row r="60" spans="2:12">
      <c r="B60" s="142" t="s">
        <v>61</v>
      </c>
      <c r="C60" s="143"/>
      <c r="D60" s="143"/>
      <c r="E60" s="143"/>
      <c r="F60" s="143"/>
      <c r="G60" s="143"/>
      <c r="H60" s="143"/>
      <c r="I60" s="143"/>
      <c r="J60" s="143"/>
      <c r="K60" s="144"/>
    </row>
    <row r="61" spans="2:12" ht="72.75" customHeight="1">
      <c r="B61" s="145" t="s">
        <v>104</v>
      </c>
      <c r="C61" s="145"/>
      <c r="D61" s="145"/>
      <c r="E61" s="145"/>
      <c r="F61" s="145"/>
      <c r="G61" s="145"/>
      <c r="H61" s="145"/>
      <c r="I61" s="145"/>
      <c r="J61" s="145"/>
      <c r="K61" s="117" t="s">
        <v>88</v>
      </c>
    </row>
    <row r="62" spans="2:12">
      <c r="B62" s="6"/>
      <c r="C62" s="6"/>
      <c r="D62" s="6"/>
      <c r="E62" s="6"/>
      <c r="F62" s="42"/>
      <c r="G62" s="42"/>
      <c r="H62" s="42"/>
      <c r="K62" s="55">
        <v>1</v>
      </c>
    </row>
    <row r="63" spans="2:12" ht="15">
      <c r="B63" s="6"/>
      <c r="F63" s="42"/>
      <c r="G63" s="42"/>
      <c r="H63" s="42"/>
      <c r="I63" s="141" t="s">
        <v>54</v>
      </c>
      <c r="J63" s="141"/>
      <c r="K63" s="53">
        <f>K62</f>
        <v>1</v>
      </c>
      <c r="L63" s="51"/>
    </row>
    <row r="64" spans="2:12" ht="6" customHeight="1">
      <c r="B64" s="6"/>
      <c r="F64" s="42"/>
      <c r="G64" s="42"/>
      <c r="H64" s="42"/>
      <c r="K64" s="56"/>
    </row>
    <row r="65" spans="2:11" ht="18.95" customHeight="1">
      <c r="B65" s="142" t="s">
        <v>74</v>
      </c>
      <c r="C65" s="143"/>
      <c r="D65" s="143"/>
      <c r="E65" s="143"/>
      <c r="F65" s="143"/>
      <c r="G65" s="143"/>
      <c r="H65" s="143"/>
      <c r="I65" s="143"/>
      <c r="J65" s="143"/>
      <c r="K65" s="144"/>
    </row>
    <row r="66" spans="2:11" ht="33" customHeight="1">
      <c r="B66" s="168" t="s">
        <v>81</v>
      </c>
      <c r="C66" s="168"/>
      <c r="D66" s="168"/>
      <c r="E66" s="168"/>
      <c r="F66" s="168"/>
      <c r="G66" s="168"/>
      <c r="H66" s="168"/>
      <c r="I66" s="168"/>
      <c r="J66" s="168"/>
      <c r="K66" s="117" t="s">
        <v>88</v>
      </c>
    </row>
    <row r="67" spans="2:11" ht="12" customHeight="1">
      <c r="B67" s="181" t="s">
        <v>108</v>
      </c>
      <c r="C67" s="181"/>
      <c r="D67" s="181"/>
      <c r="E67" s="181"/>
      <c r="F67" s="181"/>
      <c r="G67" s="181"/>
      <c r="H67" s="181"/>
      <c r="I67" s="181"/>
      <c r="J67" s="181"/>
      <c r="K67" s="105">
        <v>1</v>
      </c>
    </row>
    <row r="68" spans="2:11" ht="12" customHeight="1">
      <c r="B68" s="181" t="s">
        <v>109</v>
      </c>
      <c r="C68" s="181"/>
      <c r="D68" s="181"/>
      <c r="E68" s="181"/>
      <c r="F68" s="181"/>
      <c r="G68" s="181"/>
      <c r="H68" s="181"/>
      <c r="I68" s="181"/>
      <c r="J68" s="181"/>
      <c r="K68" s="105">
        <v>1</v>
      </c>
    </row>
    <row r="69" spans="2:11" ht="12" customHeight="1">
      <c r="B69" s="181" t="s">
        <v>110</v>
      </c>
      <c r="C69" s="181"/>
      <c r="D69" s="181"/>
      <c r="E69" s="181"/>
      <c r="F69" s="181"/>
      <c r="G69" s="181"/>
      <c r="H69" s="181"/>
      <c r="I69" s="181"/>
      <c r="J69" s="181"/>
      <c r="K69" s="105">
        <v>1</v>
      </c>
    </row>
    <row r="70" spans="2:11" ht="12" customHeight="1">
      <c r="B70" s="181" t="s">
        <v>111</v>
      </c>
      <c r="C70" s="181"/>
      <c r="D70" s="181"/>
      <c r="E70" s="181"/>
      <c r="F70" s="181"/>
      <c r="G70" s="181"/>
      <c r="H70" s="181"/>
      <c r="I70" s="181"/>
      <c r="J70" s="181"/>
      <c r="K70" s="105">
        <v>1</v>
      </c>
    </row>
    <row r="71" spans="2:11" ht="17.100000000000001" customHeight="1">
      <c r="B71" s="14"/>
      <c r="C71" s="6"/>
      <c r="D71" s="6"/>
      <c r="E71" s="6"/>
      <c r="F71" s="41"/>
      <c r="G71" s="41"/>
      <c r="H71" s="41"/>
      <c r="I71" s="141" t="s">
        <v>55</v>
      </c>
      <c r="J71" s="141"/>
      <c r="K71" s="54">
        <f>SUM(K67:K70)</f>
        <v>4</v>
      </c>
    </row>
    <row r="72" spans="2:11" ht="3.95" customHeight="1">
      <c r="B72" s="6"/>
      <c r="F72" s="42"/>
      <c r="G72" s="42"/>
      <c r="H72" s="42"/>
      <c r="K72" s="56"/>
    </row>
    <row r="73" spans="2:11" ht="18.95" customHeight="1">
      <c r="B73" s="142" t="s">
        <v>75</v>
      </c>
      <c r="C73" s="143"/>
      <c r="D73" s="143"/>
      <c r="E73" s="143"/>
      <c r="F73" s="143"/>
      <c r="G73" s="143"/>
      <c r="H73" s="143"/>
      <c r="I73" s="143"/>
      <c r="J73" s="143"/>
      <c r="K73" s="144"/>
    </row>
    <row r="74" spans="2:11" ht="24.95" customHeight="1">
      <c r="B74" s="168" t="s">
        <v>94</v>
      </c>
      <c r="C74" s="168"/>
      <c r="D74" s="168"/>
      <c r="E74" s="168"/>
      <c r="F74" s="168"/>
      <c r="G74" s="168"/>
      <c r="H74" s="168"/>
      <c r="I74" s="168"/>
      <c r="J74" s="168"/>
      <c r="K74" s="117" t="s">
        <v>88</v>
      </c>
    </row>
    <row r="75" spans="2:11" ht="12" customHeight="1">
      <c r="B75" s="169" t="s">
        <v>95</v>
      </c>
      <c r="C75" s="170"/>
      <c r="D75" s="170"/>
      <c r="E75" s="170"/>
      <c r="F75" s="170"/>
      <c r="G75" s="170"/>
      <c r="H75" s="170"/>
      <c r="I75" s="170"/>
      <c r="J75" s="171"/>
      <c r="K75" s="105">
        <v>1</v>
      </c>
    </row>
    <row r="76" spans="2:11" ht="12" customHeight="1">
      <c r="B76" s="169" t="s">
        <v>96</v>
      </c>
      <c r="C76" s="170"/>
      <c r="D76" s="170"/>
      <c r="E76" s="170"/>
      <c r="F76" s="170"/>
      <c r="G76" s="170"/>
      <c r="H76" s="170"/>
      <c r="I76" s="170"/>
      <c r="J76" s="171"/>
      <c r="K76" s="105">
        <v>1</v>
      </c>
    </row>
    <row r="77" spans="2:11" ht="12" customHeight="1">
      <c r="B77" s="169" t="s">
        <v>97</v>
      </c>
      <c r="C77" s="170"/>
      <c r="D77" s="170"/>
      <c r="E77" s="170"/>
      <c r="F77" s="170"/>
      <c r="G77" s="170"/>
      <c r="H77" s="170"/>
      <c r="I77" s="170"/>
      <c r="J77" s="171"/>
      <c r="K77" s="105">
        <v>1</v>
      </c>
    </row>
    <row r="78" spans="2:11" ht="12" customHeight="1">
      <c r="B78" s="169" t="s">
        <v>98</v>
      </c>
      <c r="C78" s="170"/>
      <c r="D78" s="170"/>
      <c r="E78" s="170"/>
      <c r="F78" s="170"/>
      <c r="G78" s="170"/>
      <c r="H78" s="170"/>
      <c r="I78" s="170"/>
      <c r="J78" s="171"/>
      <c r="K78" s="118">
        <v>1</v>
      </c>
    </row>
    <row r="79" spans="2:11" ht="18" customHeight="1">
      <c r="B79" s="14"/>
      <c r="C79" s="6"/>
      <c r="D79" s="6"/>
      <c r="E79" s="6"/>
      <c r="F79" s="41"/>
      <c r="G79" s="41"/>
      <c r="H79" s="41"/>
      <c r="I79" s="141" t="s">
        <v>83</v>
      </c>
      <c r="J79" s="141"/>
      <c r="K79" s="54">
        <f>SUM(K75:K78)</f>
        <v>4</v>
      </c>
    </row>
    <row r="80" spans="2:11" ht="5.0999999999999996" customHeight="1" thickBot="1">
      <c r="B80" s="14"/>
      <c r="C80" s="6"/>
      <c r="D80" s="6"/>
      <c r="E80" s="6"/>
      <c r="F80" s="41"/>
      <c r="G80" s="41"/>
      <c r="H80" s="41"/>
      <c r="I80" s="44"/>
      <c r="J80" s="44"/>
      <c r="K80" s="46"/>
    </row>
    <row r="81" spans="2:20" ht="20.100000000000001" customHeight="1" thickTop="1" thickBot="1">
      <c r="B81" s="14"/>
      <c r="C81" s="6"/>
      <c r="D81" s="6"/>
      <c r="E81" s="61"/>
      <c r="F81" s="182" t="s">
        <v>84</v>
      </c>
      <c r="G81" s="182"/>
      <c r="H81" s="182"/>
      <c r="I81" s="182"/>
      <c r="J81" s="182"/>
      <c r="K81" s="60">
        <f>K63+K71+K79</f>
        <v>9</v>
      </c>
    </row>
    <row r="82" spans="2:20" ht="14.25" thickTop="1" thickBot="1">
      <c r="B82" s="7"/>
      <c r="C82" s="70"/>
      <c r="D82" s="7"/>
      <c r="E82" s="70"/>
      <c r="F82" s="8"/>
      <c r="G82" s="8"/>
      <c r="H82" s="8"/>
      <c r="K82" s="71"/>
      <c r="L82" s="9"/>
      <c r="N82" s="10"/>
    </row>
    <row r="83" spans="2:20" s="18" customFormat="1" ht="36" thickTop="1" thickBot="1">
      <c r="B83" s="80" t="s">
        <v>77</v>
      </c>
      <c r="C83" s="76"/>
      <c r="D83" s="78"/>
      <c r="E83" s="76"/>
      <c r="F83" s="74"/>
      <c r="G83" s="74"/>
      <c r="H83" s="74"/>
      <c r="I83" s="74"/>
      <c r="J83" s="74"/>
      <c r="K83" s="72">
        <f>K56+K81</f>
        <v>498023946</v>
      </c>
      <c r="L83" s="119" t="s">
        <v>85</v>
      </c>
      <c r="M83" s="9"/>
      <c r="N83" s="50"/>
      <c r="O83" s="50"/>
      <c r="P83" s="50"/>
      <c r="Q83" s="50"/>
      <c r="R83" s="50"/>
      <c r="S83" s="50"/>
      <c r="T83" s="50"/>
    </row>
    <row r="84" spans="2:20" s="5" customFormat="1" ht="15.95" customHeight="1" thickTop="1">
      <c r="B84" s="79"/>
      <c r="C84" s="79"/>
      <c r="D84" s="3"/>
      <c r="E84" s="77"/>
      <c r="F84" s="75"/>
      <c r="G84" s="75"/>
      <c r="H84" s="75"/>
      <c r="I84" s="73"/>
      <c r="J84" s="73"/>
      <c r="K84" s="73"/>
      <c r="L84" s="9"/>
      <c r="N84" s="10"/>
    </row>
    <row r="85" spans="2:20" ht="30.95" customHeight="1">
      <c r="B85" s="165" t="s">
        <v>37</v>
      </c>
      <c r="C85" s="166"/>
      <c r="D85" s="167"/>
      <c r="E85" s="4"/>
    </row>
    <row r="86" spans="2:20">
      <c r="B86" s="11" t="s">
        <v>0</v>
      </c>
      <c r="C86" s="163"/>
      <c r="D86" s="164"/>
    </row>
    <row r="87" spans="2:20">
      <c r="B87" s="11" t="s">
        <v>1</v>
      </c>
      <c r="C87" s="163"/>
      <c r="D87" s="164"/>
    </row>
    <row r="88" spans="2:20">
      <c r="B88" s="11" t="s">
        <v>2</v>
      </c>
      <c r="C88" s="163"/>
      <c r="D88" s="164"/>
    </row>
    <row r="89" spans="2:20">
      <c r="B89" s="11" t="s">
        <v>3</v>
      </c>
      <c r="C89" s="163"/>
      <c r="D89" s="164"/>
    </row>
    <row r="90" spans="2:20" ht="54" customHeight="1">
      <c r="B90" s="11" t="s">
        <v>4</v>
      </c>
      <c r="C90" s="163"/>
      <c r="D90" s="164"/>
    </row>
  </sheetData>
  <mergeCells count="62">
    <mergeCell ref="C89:D89"/>
    <mergeCell ref="C90:D90"/>
    <mergeCell ref="B65:K65"/>
    <mergeCell ref="B66:J66"/>
    <mergeCell ref="B67:J67"/>
    <mergeCell ref="B68:J68"/>
    <mergeCell ref="B69:J69"/>
    <mergeCell ref="B70:J70"/>
    <mergeCell ref="C88:D88"/>
    <mergeCell ref="F81:J81"/>
    <mergeCell ref="B73:K73"/>
    <mergeCell ref="B74:J74"/>
    <mergeCell ref="B75:J75"/>
    <mergeCell ref="B76:J76"/>
    <mergeCell ref="B77:J77"/>
    <mergeCell ref="B78:J78"/>
    <mergeCell ref="B11:B15"/>
    <mergeCell ref="I63:J63"/>
    <mergeCell ref="B61:J61"/>
    <mergeCell ref="D17:E17"/>
    <mergeCell ref="D23:E23"/>
    <mergeCell ref="B58:K58"/>
    <mergeCell ref="I16:J16"/>
    <mergeCell ref="B18:B21"/>
    <mergeCell ref="C6:E6"/>
    <mergeCell ref="B9:K9"/>
    <mergeCell ref="C86:D86"/>
    <mergeCell ref="B85:D85"/>
    <mergeCell ref="C87:D87"/>
    <mergeCell ref="I71:J71"/>
    <mergeCell ref="B40:J40"/>
    <mergeCell ref="B48:K48"/>
    <mergeCell ref="B49:J49"/>
    <mergeCell ref="B53:J53"/>
    <mergeCell ref="I54:J54"/>
    <mergeCell ref="B52:J52"/>
    <mergeCell ref="B50:J50"/>
    <mergeCell ref="B51:J51"/>
    <mergeCell ref="B8:K8"/>
    <mergeCell ref="I22:J22"/>
    <mergeCell ref="M26:Y30"/>
    <mergeCell ref="B60:K60"/>
    <mergeCell ref="B27:E27"/>
    <mergeCell ref="B28:E28"/>
    <mergeCell ref="B29:E29"/>
    <mergeCell ref="B30:E30"/>
    <mergeCell ref="B31:E31"/>
    <mergeCell ref="B32:E32"/>
    <mergeCell ref="B33:E33"/>
    <mergeCell ref="B34:E34"/>
    <mergeCell ref="B35:E35"/>
    <mergeCell ref="I36:J36"/>
    <mergeCell ref="B45:J45"/>
    <mergeCell ref="I46:J46"/>
    <mergeCell ref="B38:K38"/>
    <mergeCell ref="B39:J39"/>
    <mergeCell ref="I79:J79"/>
    <mergeCell ref="I24:J24"/>
    <mergeCell ref="I41:J41"/>
    <mergeCell ref="B43:K43"/>
    <mergeCell ref="B44:J44"/>
    <mergeCell ref="B26:K26"/>
  </mergeCells>
  <phoneticPr fontId="10" type="noConversion"/>
  <pageMargins left="0.7" right="0.7" top="0.75" bottom="0.75" header="0.3" footer="0.3"/>
  <pageSetup paperSize="9" scale="7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5F732-2463-A547-AF01-8BCD1F81C0BD}">
  <dimension ref="B3"/>
  <sheetViews>
    <sheetView workbookViewId="0">
      <selection activeCell="E7" sqref="E7"/>
    </sheetView>
  </sheetViews>
  <sheetFormatPr defaultColWidth="10.85546875" defaultRowHeight="12.75"/>
  <cols>
    <col min="1" max="16384" width="10.85546875" style="18"/>
  </cols>
  <sheetData>
    <row r="3" spans="2:2">
      <c r="B3" s="18" t="s">
        <v>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95d97d8-e8b2-43f6-bb4c-1e49b0b53cd0" xsi:nil="true"/>
    <vooroftegen xmlns="67c4a847-5148-48e0-87ec-a60fdc968937" xsi:nil="true"/>
    <lcf76f155ced4ddcb4097134ff3c332f xmlns="67c4a847-5148-48e0-87ec-a60fdc968937">
      <Terms xmlns="http://schemas.microsoft.com/office/infopath/2007/PartnerControls"/>
    </lcf76f155ced4ddcb4097134ff3c332f>
    <Volgorde xmlns="67c4a847-5148-48e0-87ec-a60fdc9689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8333B7572ECE4DB414403E0E9B2486" ma:contentTypeVersion="20" ma:contentTypeDescription="Een nieuw document maken." ma:contentTypeScope="" ma:versionID="c89f799914f6cbaf410869e1fd867c9c">
  <xsd:schema xmlns:xsd="http://www.w3.org/2001/XMLSchema" xmlns:xs="http://www.w3.org/2001/XMLSchema" xmlns:p="http://schemas.microsoft.com/office/2006/metadata/properties" xmlns:ns2="67c4a847-5148-48e0-87ec-a60fdc968937" xmlns:ns3="295d97d8-e8b2-43f6-bb4c-1e49b0b53cd0" targetNamespace="http://schemas.microsoft.com/office/2006/metadata/properties" ma:root="true" ma:fieldsID="68c7a906340e6eab26e097440a4a8efc" ns2:_="" ns3:_="">
    <xsd:import namespace="67c4a847-5148-48e0-87ec-a60fdc968937"/>
    <xsd:import namespace="295d97d8-e8b2-43f6-bb4c-1e49b0b53cd0"/>
    <xsd:element name="properties">
      <xsd:complexType>
        <xsd:sequence>
          <xsd:element name="documentManagement">
            <xsd:complexType>
              <xsd:all>
                <xsd:element ref="ns2:MediaServiceMetadata" minOccurs="0"/>
                <xsd:element ref="ns2:MediaServiceFastMetadata" minOccurs="0"/>
                <xsd:element ref="ns2:voorofteg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Volgor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c4a847-5148-48e0-87ec-a60fdc968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ooroftegen" ma:index="10" nillable="true" ma:displayName="voor of tegen" ma:format="Dropdown" ma:internalName="vooroftegen">
      <xsd:simpleType>
        <xsd:restriction base="dms:Choice">
          <xsd:enumeration value="voor"/>
          <xsd:enumeration value="tegen"/>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Volgorde" ma:index="26" nillable="true" ma:displayName="Volgorde" ma:description="Logische leesvolgorde" ma:format="Dropdown" ma:internalName="Volgorde">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d97d8-e8b2-43f6-bb4c-1e49b0b53cd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2252c6d5-526b-4164-9faa-a789e571280d}" ma:internalName="TaxCatchAll" ma:showField="CatchAllData" ma:web="295d97d8-e8b2-43f6-bb4c-1e49b0b53c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CA074A-5200-4687-9959-1B8B4AC5456B}">
  <ds:schemaRef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295d97d8-e8b2-43f6-bb4c-1e49b0b53cd0"/>
    <ds:schemaRef ds:uri="67c4a847-5148-48e0-87ec-a60fdc968937"/>
    <ds:schemaRef ds:uri="http://purl.org/dc/dcmitype/"/>
  </ds:schemaRefs>
</ds:datastoreItem>
</file>

<file path=customXml/itemProps2.xml><?xml version="1.0" encoding="utf-8"?>
<ds:datastoreItem xmlns:ds="http://schemas.openxmlformats.org/officeDocument/2006/customXml" ds:itemID="{7899787A-9C14-482C-8FE0-E5F0783BE4E5}">
  <ds:schemaRefs>
    <ds:schemaRef ds:uri="http://schemas.microsoft.com/sharepoint/v3/contenttype/forms"/>
  </ds:schemaRefs>
</ds:datastoreItem>
</file>

<file path=customXml/itemProps3.xml><?xml version="1.0" encoding="utf-8"?>
<ds:datastoreItem xmlns:ds="http://schemas.openxmlformats.org/officeDocument/2006/customXml" ds:itemID="{BB0B0584-85F7-458D-BD48-8795ADB7E4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c4a847-5148-48e0-87ec-a60fdc968937"/>
    <ds:schemaRef ds:uri="295d97d8-e8b2-43f6-bb4c-1e49b0b53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Instructie</vt:lpstr>
      <vt:lpstr>Prijzenblad CIAM</vt:lpstr>
      <vt:lpstr>Implementatie</vt:lpstr>
      <vt:lpstr>'Prijzenblad CIAM'!Afdrukbereik</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Wegbrands, R.J. - BD/DBOB/COZA</dc:creator>
  <cp:keywords/>
  <dc:description/>
  <cp:lastModifiedBy>Stoker, Niels</cp:lastModifiedBy>
  <cp:revision/>
  <dcterms:created xsi:type="dcterms:W3CDTF">2019-11-13T15:17:50Z</dcterms:created>
  <dcterms:modified xsi:type="dcterms:W3CDTF">2024-03-11T19:01:33Z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0x010100DE8333B7572ECE4DB414403E0E9B2486</vt:lpwstr>
  </property>
  <property fmtid="{D5CDD505-2E9C-101B-9397-08002B2CF9AE}" pid="3" name="MediaServiceImageTags">
    <vt:lpwstr/>
  </property>
</Properties>
</file>