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Aeres/EA lis en las/defitnitief/"/>
    </mc:Choice>
  </mc:AlternateContent>
  <xr:revisionPtr revIDLastSave="0" documentId="13_ncr:1_{4757B1EE-02FD-C944-9345-0EB0EFD49695}" xr6:coauthVersionLast="47" xr6:coauthVersionMax="47" xr10:uidLastSave="{00000000-0000-0000-0000-000000000000}"/>
  <bookViews>
    <workbookView xWindow="33420" yWindow="500" windowWidth="29260" windowHeight="21100" xr2:uid="{00000000-000D-0000-FFFF-FFFF00000000}"/>
  </bookViews>
  <sheets>
    <sheet name="Waardemodel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" l="1"/>
  <c r="G13" i="2"/>
  <c r="E12" i="2" s="1"/>
  <c r="G16" i="2"/>
  <c r="F17" i="2"/>
  <c r="E17" i="2"/>
  <c r="D17" i="2"/>
  <c r="C17" i="2"/>
  <c r="B17" i="2"/>
  <c r="G17" i="2" s="1"/>
  <c r="G7" i="2"/>
  <c r="F15" i="2"/>
  <c r="E15" i="2"/>
  <c r="D15" i="2"/>
  <c r="C15" i="2"/>
  <c r="F14" i="2"/>
  <c r="E14" i="2"/>
  <c r="D14" i="2"/>
  <c r="C14" i="2"/>
  <c r="B15" i="2"/>
  <c r="B14" i="2"/>
  <c r="F5" i="2"/>
  <c r="E5" i="2"/>
  <c r="D5" i="2"/>
  <c r="C5" i="2"/>
  <c r="B5" i="2"/>
  <c r="F6" i="2"/>
  <c r="E6" i="2"/>
  <c r="D6" i="2"/>
  <c r="C6" i="2"/>
  <c r="B6" i="2"/>
  <c r="G6" i="2" s="1"/>
  <c r="G4" i="2"/>
  <c r="B19" i="2" s="1"/>
  <c r="F12" i="2"/>
  <c r="D12" i="2"/>
  <c r="G14" i="2" l="1"/>
  <c r="G15" i="2"/>
  <c r="C12" i="2"/>
  <c r="B12" i="2"/>
  <c r="G12" i="2" s="1"/>
  <c r="G5" i="2"/>
  <c r="C3" i="2"/>
  <c r="F3" i="2"/>
  <c r="B3" i="2"/>
  <c r="D3" i="2"/>
  <c r="E3" i="2"/>
  <c r="G3" i="2" l="1"/>
</calcChain>
</file>

<file path=xl/sharedStrings.xml><?xml version="1.0" encoding="utf-8"?>
<sst xmlns="http://schemas.openxmlformats.org/spreadsheetml/2006/main" count="39" uniqueCount="27">
  <si>
    <t>1. OPEN VRAGEN</t>
  </si>
  <si>
    <t>1. Implementatie</t>
  </si>
  <si>
    <t>2. Opleiding</t>
  </si>
  <si>
    <t>3. Toekomstvisie</t>
  </si>
  <si>
    <t xml:space="preserve">4.  Support
</t>
  </si>
  <si>
    <t>5. Partnerschap</t>
  </si>
  <si>
    <t>Totaal:</t>
  </si>
  <si>
    <t>Percentage</t>
  </si>
  <si>
    <t xml:space="preserve"> </t>
  </si>
  <si>
    <t>5 uitmuntend</t>
  </si>
  <si>
    <t>4 goed</t>
  </si>
  <si>
    <t>3 voldoende</t>
  </si>
  <si>
    <t>NB (open vragen):</t>
  </si>
  <si>
    <t>2 matig</t>
  </si>
  <si>
    <t>indien er door een inschrijver driemaal of meer een negatieve waarde gescoord wordt zal dit leiden tot een  gemotiveerde uitsluiting.</t>
  </si>
  <si>
    <t>1 onvoldoende</t>
  </si>
  <si>
    <t>KO</t>
  </si>
  <si>
    <t>KO= knock-out en zal leiden tot een  gemotiveerde uitsluiting.</t>
  </si>
  <si>
    <t>2. DEMONSTRATIE  AANGEBODEN OPLOSSING/ CASUS 1 t/m 5</t>
  </si>
  <si>
    <t>Casus 1. Integratie applicatie</t>
  </si>
  <si>
    <t>Casus 2. Gestapelde rollen</t>
  </si>
  <si>
    <t>Casus 3. PTA workflows</t>
  </si>
  <si>
    <t>Casus 4. Stuurinformatie en dashboards</t>
  </si>
  <si>
    <t>Casus 5. ELO</t>
  </si>
  <si>
    <t>DEMO:</t>
  </si>
  <si>
    <r>
      <t xml:space="preserve">indien er door een inschrijver </t>
    </r>
    <r>
      <rPr>
        <b/>
        <sz val="10"/>
        <color rgb="FFFF0000"/>
        <rFont val="Raleway"/>
      </rPr>
      <t xml:space="preserve">driemaal of meer een negatieve waarde </t>
    </r>
    <r>
      <rPr>
        <sz val="10"/>
        <color rgb="FFFF0000"/>
        <rFont val="Raleway"/>
      </rPr>
      <t>gescoord wordt zal dit leiden tot een  gemotiveerde uitsluiting.</t>
    </r>
  </si>
  <si>
    <t>Totaal maximaal te behalen  kwaliteit (positieve waarde)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</si>
</sst>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€&quot;\ * #,##0.00_);_(&quot;€&quot;\ * \(#,##0.00\);_(&quot;€&quot;\ * &quot;-&quot;??_);_(@_)"/>
    <numFmt numFmtId="164" formatCode="&quot;€&quot;\ #,##0.00"/>
    <numFmt numFmtId="165" formatCode="0.0%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Raleway"/>
    </font>
    <font>
      <b/>
      <sz val="10"/>
      <color rgb="FF000000"/>
      <name val="Raleway"/>
    </font>
    <font>
      <sz val="10"/>
      <color rgb="FF000000"/>
      <name val="Raleway"/>
    </font>
    <font>
      <sz val="10"/>
      <color theme="1"/>
      <name val="Raleway"/>
    </font>
    <font>
      <b/>
      <sz val="10"/>
      <color rgb="FFFF0000"/>
      <name val="Raleway"/>
    </font>
    <font>
      <sz val="10"/>
      <color rgb="FFFF0000"/>
      <name val="Raleway"/>
    </font>
    <font>
      <b/>
      <sz val="8"/>
      <color rgb="FF000000"/>
      <name val="Raleway"/>
    </font>
    <font>
      <b/>
      <sz val="12"/>
      <color theme="1"/>
      <name val="Raleway"/>
    </font>
    <font>
      <b/>
      <sz val="15"/>
      <color theme="0"/>
      <name val="Raleway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4" fillId="8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3" fillId="4" borderId="1" xfId="0" applyFont="1" applyFill="1" applyBorder="1" applyAlignment="1">
      <alignment horizontal="justify" vertical="center" wrapText="1"/>
    </xf>
    <xf numFmtId="9" fontId="3" fillId="4" borderId="1" xfId="1" applyFont="1" applyFill="1" applyBorder="1" applyAlignment="1">
      <alignment horizontal="center" vertical="center" wrapText="1"/>
    </xf>
    <xf numFmtId="9" fontId="5" fillId="0" borderId="1" xfId="1" applyFont="1" applyBorder="1"/>
    <xf numFmtId="0" fontId="3" fillId="3" borderId="2" xfId="0" applyFont="1" applyFill="1" applyBorder="1" applyAlignment="1">
      <alignment horizontal="justify" vertical="center" wrapText="1"/>
    </xf>
    <xf numFmtId="164" fontId="4" fillId="2" borderId="4" xfId="0" applyNumberFormat="1" applyFont="1" applyFill="1" applyBorder="1" applyAlignment="1">
      <alignment horizontal="justify" vertical="center" wrapText="1"/>
    </xf>
    <xf numFmtId="164" fontId="5" fillId="7" borderId="1" xfId="0" applyNumberFormat="1" applyFont="1" applyFill="1" applyBorder="1"/>
    <xf numFmtId="164" fontId="7" fillId="2" borderId="4" xfId="0" applyNumberFormat="1" applyFont="1" applyFill="1" applyBorder="1" applyAlignment="1">
      <alignment horizontal="justify" vertical="center" wrapText="1"/>
    </xf>
    <xf numFmtId="164" fontId="7" fillId="7" borderId="1" xfId="0" applyNumberFormat="1" applyFont="1" applyFill="1" applyBorder="1"/>
    <xf numFmtId="0" fontId="6" fillId="2" borderId="4" xfId="0" applyFont="1" applyFill="1" applyBorder="1" applyAlignment="1">
      <alignment horizontal="justify" vertical="center" wrapText="1"/>
    </xf>
    <xf numFmtId="0" fontId="5" fillId="0" borderId="0" xfId="0" applyFont="1"/>
    <xf numFmtId="0" fontId="8" fillId="3" borderId="1" xfId="0" applyFont="1" applyFill="1" applyBorder="1" applyAlignment="1">
      <alignment horizontal="justify" vertical="center" wrapText="1"/>
    </xf>
    <xf numFmtId="0" fontId="8" fillId="4" borderId="1" xfId="0" applyFont="1" applyFill="1" applyBorder="1" applyAlignment="1">
      <alignment horizontal="justify" vertical="center" wrapText="1"/>
    </xf>
    <xf numFmtId="165" fontId="3" fillId="4" borderId="1" xfId="1" applyNumberFormat="1" applyFont="1" applyFill="1" applyBorder="1" applyAlignment="1">
      <alignment horizontal="center" vertical="center" wrapText="1"/>
    </xf>
    <xf numFmtId="44" fontId="7" fillId="6" borderId="0" xfId="2" applyFont="1" applyFill="1"/>
    <xf numFmtId="0" fontId="5" fillId="6" borderId="0" xfId="0" applyFont="1" applyFill="1"/>
    <xf numFmtId="0" fontId="2" fillId="6" borderId="0" xfId="0" applyFont="1" applyFill="1"/>
    <xf numFmtId="164" fontId="9" fillId="7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5" xfId="0" applyFont="1" applyBorder="1"/>
    <xf numFmtId="44" fontId="7" fillId="0" borderId="0" xfId="2" applyFont="1" applyFill="1" applyBorder="1"/>
    <xf numFmtId="0" fontId="7" fillId="0" borderId="0" xfId="0" applyFont="1"/>
    <xf numFmtId="164" fontId="2" fillId="0" borderId="0" xfId="0" applyNumberFormat="1" applyFont="1"/>
    <xf numFmtId="0" fontId="4" fillId="8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left"/>
    </xf>
    <xf numFmtId="0" fontId="7" fillId="9" borderId="7" xfId="0" applyFont="1" applyFill="1" applyBorder="1" applyAlignment="1">
      <alignment horizontal="left"/>
    </xf>
    <xf numFmtId="0" fontId="7" fillId="9" borderId="8" xfId="0" applyFont="1" applyFill="1" applyBorder="1" applyAlignment="1">
      <alignment horizontal="left"/>
    </xf>
    <xf numFmtId="0" fontId="6" fillId="9" borderId="6" xfId="0" applyFont="1" applyFill="1" applyBorder="1" applyAlignment="1">
      <alignment horizontal="center"/>
    </xf>
    <xf numFmtId="0" fontId="6" fillId="9" borderId="7" xfId="0" applyFont="1" applyFill="1" applyBorder="1" applyAlignment="1">
      <alignment horizontal="center"/>
    </xf>
    <xf numFmtId="0" fontId="6" fillId="9" borderId="8" xfId="0" applyFont="1" applyFill="1" applyBorder="1" applyAlignment="1">
      <alignment horizontal="center"/>
    </xf>
    <xf numFmtId="0" fontId="6" fillId="9" borderId="6" xfId="0" applyFont="1" applyFill="1" applyBorder="1" applyAlignment="1">
      <alignment horizontal="left"/>
    </xf>
    <xf numFmtId="0" fontId="6" fillId="9" borderId="7" xfId="0" applyFont="1" applyFill="1" applyBorder="1" applyAlignment="1">
      <alignment horizontal="left"/>
    </xf>
    <xf numFmtId="0" fontId="6" fillId="9" borderId="8" xfId="0" applyFont="1" applyFill="1" applyBorder="1" applyAlignment="1">
      <alignment horizontal="left"/>
    </xf>
    <xf numFmtId="0" fontId="10" fillId="5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justify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showGridLines="0" tabSelected="1" topLeftCell="A2" zoomScale="180" zoomScaleNormal="180" workbookViewId="0">
      <selection activeCell="C19" sqref="C19"/>
    </sheetView>
  </sheetViews>
  <sheetFormatPr baseColWidth="10" defaultColWidth="11" defaultRowHeight="15" x14ac:dyDescent="0.2"/>
  <cols>
    <col min="1" max="1" width="15.83203125" style="1" customWidth="1"/>
    <col min="2" max="2" width="18.83203125" style="1" customWidth="1"/>
    <col min="3" max="3" width="19" style="1" customWidth="1"/>
    <col min="4" max="4" width="19.5" style="1" customWidth="1"/>
    <col min="5" max="17" width="18.83203125" style="1" customWidth="1"/>
    <col min="18" max="16384" width="11" style="1"/>
  </cols>
  <sheetData>
    <row r="1" spans="1:14" ht="81" customHeight="1" thickBot="1" x14ac:dyDescent="0.25">
      <c r="A1" s="37" t="s">
        <v>0</v>
      </c>
      <c r="B1" s="38"/>
      <c r="C1" s="38"/>
      <c r="D1" s="38"/>
      <c r="E1" s="38"/>
      <c r="F1" s="38"/>
      <c r="G1" s="39"/>
      <c r="H1" s="21"/>
      <c r="I1" s="21"/>
    </row>
    <row r="2" spans="1:14" ht="77" customHeight="1" thickBot="1" x14ac:dyDescent="0.25">
      <c r="A2" s="40"/>
      <c r="B2" s="26" t="s">
        <v>1</v>
      </c>
      <c r="C2" s="26" t="s">
        <v>2</v>
      </c>
      <c r="D2" s="26" t="s">
        <v>3</v>
      </c>
      <c r="E2" s="27" t="s">
        <v>4</v>
      </c>
      <c r="F2" s="26" t="s">
        <v>5</v>
      </c>
      <c r="G2" s="3" t="s">
        <v>6</v>
      </c>
      <c r="H2" s="21"/>
      <c r="I2" s="21"/>
      <c r="J2" s="21"/>
    </row>
    <row r="3" spans="1:14" ht="16" x14ac:dyDescent="0.2">
      <c r="A3" s="4" t="s">
        <v>7</v>
      </c>
      <c r="B3" s="5">
        <f>B4/$G$4</f>
        <v>0.26</v>
      </c>
      <c r="C3" s="5">
        <f>C4/$G$4</f>
        <v>0.16</v>
      </c>
      <c r="D3" s="5">
        <f>D4/$G$4</f>
        <v>0.16</v>
      </c>
      <c r="E3" s="5">
        <f>E4/$G$4</f>
        <v>0.18</v>
      </c>
      <c r="F3" s="5">
        <f>F4/$G$4</f>
        <v>0.24</v>
      </c>
      <c r="G3" s="6">
        <f>SUM(B3:F3)</f>
        <v>1</v>
      </c>
      <c r="H3" s="21"/>
      <c r="I3" s="23" t="s">
        <v>8</v>
      </c>
      <c r="J3" s="23"/>
      <c r="K3" s="24"/>
      <c r="L3" s="24"/>
    </row>
    <row r="4" spans="1:14" x14ac:dyDescent="0.2">
      <c r="A4" s="7" t="s">
        <v>9</v>
      </c>
      <c r="B4" s="8">
        <v>117000</v>
      </c>
      <c r="C4" s="8">
        <v>72000</v>
      </c>
      <c r="D4" s="8">
        <v>72000</v>
      </c>
      <c r="E4" s="8">
        <v>81000</v>
      </c>
      <c r="F4" s="8">
        <v>108000</v>
      </c>
      <c r="G4" s="9">
        <f>SUM(B4:F4)</f>
        <v>450000</v>
      </c>
      <c r="H4" s="22"/>
      <c r="I4" s="24"/>
      <c r="J4" s="24"/>
      <c r="K4" s="24"/>
      <c r="L4" s="24"/>
    </row>
    <row r="5" spans="1:14" x14ac:dyDescent="0.2">
      <c r="A5" s="7" t="s">
        <v>10</v>
      </c>
      <c r="B5" s="8">
        <f>B4*0.85</f>
        <v>99450</v>
      </c>
      <c r="C5" s="8">
        <f t="shared" ref="C5:F5" si="0">C4*0.85</f>
        <v>61200</v>
      </c>
      <c r="D5" s="8">
        <f t="shared" si="0"/>
        <v>61200</v>
      </c>
      <c r="E5" s="8">
        <f t="shared" si="0"/>
        <v>68850</v>
      </c>
      <c r="F5" s="8">
        <f t="shared" si="0"/>
        <v>91800</v>
      </c>
      <c r="G5" s="9">
        <f t="shared" ref="G5:G7" si="1">SUM(B5:F5)</f>
        <v>382500</v>
      </c>
    </row>
    <row r="6" spans="1:14" x14ac:dyDescent="0.2">
      <c r="A6" s="7" t="s">
        <v>11</v>
      </c>
      <c r="B6" s="8">
        <f>B4*0.4</f>
        <v>46800</v>
      </c>
      <c r="C6" s="8">
        <f t="shared" ref="C6:F6" si="2">C4*0.4</f>
        <v>28800</v>
      </c>
      <c r="D6" s="8">
        <f t="shared" si="2"/>
        <v>28800</v>
      </c>
      <c r="E6" s="8">
        <f t="shared" si="2"/>
        <v>32400</v>
      </c>
      <c r="F6" s="8">
        <f t="shared" si="2"/>
        <v>43200</v>
      </c>
      <c r="G6" s="9">
        <f t="shared" si="1"/>
        <v>180000</v>
      </c>
      <c r="H6" s="34" t="s">
        <v>12</v>
      </c>
      <c r="I6" s="35"/>
      <c r="J6" s="35"/>
      <c r="K6" s="35"/>
      <c r="L6" s="35"/>
      <c r="M6" s="36"/>
    </row>
    <row r="7" spans="1:14" ht="17" customHeight="1" x14ac:dyDescent="0.2">
      <c r="A7" s="7" t="s">
        <v>13</v>
      </c>
      <c r="B7" s="10">
        <v>-1000</v>
      </c>
      <c r="C7" s="10">
        <v>-1000</v>
      </c>
      <c r="D7" s="10">
        <v>-1000</v>
      </c>
      <c r="E7" s="10">
        <v>-1000</v>
      </c>
      <c r="F7" s="10">
        <v>-1000</v>
      </c>
      <c r="G7" s="11">
        <f t="shared" si="1"/>
        <v>-5000</v>
      </c>
      <c r="H7" s="28" t="s">
        <v>14</v>
      </c>
      <c r="I7" s="29"/>
      <c r="J7" s="29"/>
      <c r="K7" s="29"/>
      <c r="L7" s="29"/>
      <c r="M7" s="30"/>
    </row>
    <row r="8" spans="1:14" ht="17" customHeight="1" x14ac:dyDescent="0.2">
      <c r="A8" s="7" t="s">
        <v>15</v>
      </c>
      <c r="B8" s="12" t="s">
        <v>16</v>
      </c>
      <c r="C8" s="12" t="s">
        <v>16</v>
      </c>
      <c r="D8" s="10">
        <f>-D4</f>
        <v>-72000</v>
      </c>
      <c r="E8" s="12" t="s">
        <v>16</v>
      </c>
      <c r="F8" s="12" t="s">
        <v>16</v>
      </c>
      <c r="G8" s="3"/>
      <c r="H8" s="28" t="s">
        <v>17</v>
      </c>
      <c r="I8" s="29"/>
      <c r="J8" s="29"/>
      <c r="K8" s="29"/>
      <c r="L8" s="29"/>
      <c r="M8" s="30"/>
    </row>
    <row r="9" spans="1:14" ht="17" thickBot="1" x14ac:dyDescent="0.25">
      <c r="A9" s="13"/>
      <c r="B9" s="13"/>
      <c r="C9" s="13"/>
      <c r="D9" s="13"/>
      <c r="E9" s="17"/>
      <c r="F9" s="17"/>
      <c r="G9" s="18"/>
      <c r="H9" s="19"/>
    </row>
    <row r="10" spans="1:14" ht="84" customHeight="1" thickBot="1" x14ac:dyDescent="0.25">
      <c r="A10" s="37" t="s">
        <v>18</v>
      </c>
      <c r="B10" s="38"/>
      <c r="C10" s="38"/>
      <c r="D10" s="38"/>
      <c r="E10" s="38"/>
      <c r="F10" s="38"/>
      <c r="G10" s="39"/>
      <c r="H10" s="21"/>
      <c r="I10" s="21"/>
    </row>
    <row r="11" spans="1:14" ht="82" customHeight="1" thickBot="1" x14ac:dyDescent="0.25">
      <c r="A11" s="14" t="s">
        <v>8</v>
      </c>
      <c r="B11" s="2" t="s">
        <v>19</v>
      </c>
      <c r="C11" s="2" t="s">
        <v>20</v>
      </c>
      <c r="D11" s="2" t="s">
        <v>21</v>
      </c>
      <c r="E11" s="2" t="s">
        <v>22</v>
      </c>
      <c r="F11" s="2" t="s">
        <v>23</v>
      </c>
      <c r="G11" s="3" t="s">
        <v>6</v>
      </c>
    </row>
    <row r="12" spans="1:14" ht="54" customHeight="1" thickBot="1" x14ac:dyDescent="0.25">
      <c r="A12" s="15" t="s">
        <v>7</v>
      </c>
      <c r="B12" s="16">
        <f>(B13/$G$13)</f>
        <v>0.2</v>
      </c>
      <c r="C12" s="16">
        <f>(C13/$G$13)</f>
        <v>0.2</v>
      </c>
      <c r="D12" s="16">
        <f>(D13/$G$13)</f>
        <v>0.2</v>
      </c>
      <c r="E12" s="16">
        <f>(E13/$G$13)</f>
        <v>0.2</v>
      </c>
      <c r="F12" s="16">
        <f>(F13/$G$13)</f>
        <v>0.2</v>
      </c>
      <c r="G12" s="6">
        <f t="shared" ref="G12:G17" si="3">SUM(B12:F12)</f>
        <v>1</v>
      </c>
    </row>
    <row r="13" spans="1:14" x14ac:dyDescent="0.2">
      <c r="A13" s="7" t="s">
        <v>9</v>
      </c>
      <c r="B13" s="8">
        <v>210000</v>
      </c>
      <c r="C13" s="8">
        <v>210000</v>
      </c>
      <c r="D13" s="8">
        <v>210000</v>
      </c>
      <c r="E13" s="8">
        <v>210000</v>
      </c>
      <c r="F13" s="8">
        <v>210000</v>
      </c>
      <c r="G13" s="9">
        <f t="shared" si="3"/>
        <v>1050000</v>
      </c>
    </row>
    <row r="14" spans="1:14" ht="16" thickBot="1" x14ac:dyDescent="0.25">
      <c r="A14" s="7" t="s">
        <v>10</v>
      </c>
      <c r="B14" s="8">
        <f>B13*0.85</f>
        <v>178500</v>
      </c>
      <c r="C14" s="8">
        <f t="shared" ref="C14:F14" si="4">C13*0.85</f>
        <v>178500</v>
      </c>
      <c r="D14" s="8">
        <f t="shared" si="4"/>
        <v>178500</v>
      </c>
      <c r="E14" s="8">
        <f t="shared" si="4"/>
        <v>178500</v>
      </c>
      <c r="F14" s="8">
        <f t="shared" si="4"/>
        <v>178500</v>
      </c>
      <c r="G14" s="9">
        <f t="shared" si="3"/>
        <v>892500</v>
      </c>
    </row>
    <row r="15" spans="1:14" x14ac:dyDescent="0.2">
      <c r="A15" s="7" t="s">
        <v>11</v>
      </c>
      <c r="B15" s="8">
        <f>B13*0.4</f>
        <v>84000</v>
      </c>
      <c r="C15" s="8">
        <f t="shared" ref="C15:F15" si="5">C13*0.4</f>
        <v>84000</v>
      </c>
      <c r="D15" s="8">
        <f t="shared" si="5"/>
        <v>84000</v>
      </c>
      <c r="E15" s="8">
        <f t="shared" si="5"/>
        <v>84000</v>
      </c>
      <c r="F15" s="8">
        <f t="shared" si="5"/>
        <v>84000</v>
      </c>
      <c r="G15" s="9">
        <f t="shared" si="3"/>
        <v>420000</v>
      </c>
      <c r="H15" s="31" t="s">
        <v>24</v>
      </c>
      <c r="I15" s="32"/>
      <c r="J15" s="32"/>
      <c r="K15" s="32"/>
      <c r="L15" s="32"/>
      <c r="M15" s="32"/>
      <c r="N15" s="33"/>
    </row>
    <row r="16" spans="1:14" x14ac:dyDescent="0.2">
      <c r="A16" s="7" t="s">
        <v>13</v>
      </c>
      <c r="B16" s="10">
        <v>-1000</v>
      </c>
      <c r="C16" s="10">
        <v>-1000</v>
      </c>
      <c r="D16" s="10">
        <v>-1000</v>
      </c>
      <c r="E16" s="10">
        <v>-1000</v>
      </c>
      <c r="F16" s="10">
        <v>-1000</v>
      </c>
      <c r="G16" s="11">
        <f t="shared" si="3"/>
        <v>-5000</v>
      </c>
      <c r="H16" s="28" t="s">
        <v>25</v>
      </c>
      <c r="I16" s="29"/>
      <c r="J16" s="29"/>
      <c r="K16" s="29"/>
      <c r="L16" s="29"/>
      <c r="M16" s="29"/>
      <c r="N16" s="30"/>
    </row>
    <row r="17" spans="1:14" x14ac:dyDescent="0.2">
      <c r="A17" s="7" t="s">
        <v>15</v>
      </c>
      <c r="B17" s="10">
        <f>-B13</f>
        <v>-210000</v>
      </c>
      <c r="C17" s="10">
        <f t="shared" ref="C17:F17" si="6">-C13</f>
        <v>-210000</v>
      </c>
      <c r="D17" s="10">
        <f t="shared" si="6"/>
        <v>-210000</v>
      </c>
      <c r="E17" s="10">
        <f t="shared" si="6"/>
        <v>-210000</v>
      </c>
      <c r="F17" s="10">
        <f t="shared" si="6"/>
        <v>-210000</v>
      </c>
      <c r="G17" s="11">
        <f t="shared" si="3"/>
        <v>-1050000</v>
      </c>
      <c r="H17" s="28" t="s">
        <v>8</v>
      </c>
      <c r="I17" s="29"/>
      <c r="J17" s="29"/>
      <c r="K17" s="29"/>
      <c r="L17" s="29"/>
      <c r="M17" s="29"/>
      <c r="N17" s="30"/>
    </row>
    <row r="18" spans="1:14" ht="17" thickBot="1" x14ac:dyDescent="0.25">
      <c r="A18" s="13"/>
      <c r="B18" s="13"/>
      <c r="C18" s="13"/>
      <c r="D18" s="13"/>
      <c r="E18" s="17"/>
      <c r="F18" s="17"/>
      <c r="G18" s="18"/>
      <c r="H18" s="19"/>
    </row>
    <row r="19" spans="1:14" ht="37" thickBot="1" x14ac:dyDescent="0.25">
      <c r="A19" s="14" t="s">
        <v>26</v>
      </c>
      <c r="B19" s="20">
        <f>G4+G13</f>
        <v>1500000</v>
      </c>
      <c r="C19" s="13"/>
      <c r="I19" s="25"/>
    </row>
    <row r="20" spans="1:14" ht="15" customHeight="1" x14ac:dyDescent="0.2">
      <c r="A20" s="13"/>
      <c r="B20" s="13"/>
      <c r="I20" s="25"/>
    </row>
    <row r="21" spans="1:14" ht="15" customHeight="1" x14ac:dyDescent="0.2">
      <c r="I21" s="25"/>
    </row>
    <row r="22" spans="1:14" ht="16" x14ac:dyDescent="0.2">
      <c r="I22" s="25"/>
    </row>
    <row r="23" spans="1:14" ht="16" x14ac:dyDescent="0.2">
      <c r="I23" s="25"/>
    </row>
  </sheetData>
  <sheetProtection algorithmName="SHA-512" hashValue="y5+22/6vo3V008KPcR9/mAtWfXjrL+dpQ1f605p8Yi4O4HRtKyQtEPCnaGMluOTf0LS/RuOPcEm79+qd92IFnw==" saltValue="15XUOK+RoHIjs79WA56S2Q==" spinCount="100000" sheet="1" objects="1" scenarios="1"/>
  <mergeCells count="9">
    <mergeCell ref="H17:N17"/>
    <mergeCell ref="H15:N15"/>
    <mergeCell ref="H8:M8"/>
    <mergeCell ref="H6:M6"/>
    <mergeCell ref="A1:G1"/>
    <mergeCell ref="A10:G10"/>
    <mergeCell ref="A2"/>
    <mergeCell ref="H16:N16"/>
    <mergeCell ref="H7:M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2D8E6BF2C5444C89879DD15279169A" ma:contentTypeVersion="5" ma:contentTypeDescription="Een nieuw document maken." ma:contentTypeScope="" ma:versionID="22301acc3255f55fa777be8b33425425">
  <xsd:schema xmlns:xsd="http://www.w3.org/2001/XMLSchema" xmlns:xs="http://www.w3.org/2001/XMLSchema" xmlns:p="http://schemas.microsoft.com/office/2006/metadata/properties" xmlns:ns2="008a645e-c240-472c-833b-42cfdc430c3c" xmlns:ns3="fb43ed69-3e9b-4adf-a85c-24026d83a60d" targetNamespace="http://schemas.microsoft.com/office/2006/metadata/properties" ma:root="true" ma:fieldsID="05d316c12ab55371de2a401fde8bd9f5" ns2:_="" ns3:_="">
    <xsd:import namespace="008a645e-c240-472c-833b-42cfdc430c3c"/>
    <xsd:import namespace="fb43ed69-3e9b-4adf-a85c-24026d83a6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8a645e-c240-472c-833b-42cfdc430c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43ed69-3e9b-4adf-a85c-24026d83a60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4D26DC-22C7-462F-897C-4EC8C280E6E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E719876-250C-49BF-A7FF-1FF2B3CD37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8a645e-c240-472c-833b-42cfdc430c3c"/>
    <ds:schemaRef ds:uri="fb43ed69-3e9b-4adf-a85c-24026d83a6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006953-E7DA-4321-99F8-A1A8E20916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BiC</dc:creator>
  <cp:keywords/>
  <dc:description>Copyright: inkoopadviesbureau BiC</dc:description>
  <cp:lastModifiedBy>Saskia Roos</cp:lastModifiedBy>
  <cp:revision/>
  <dcterms:created xsi:type="dcterms:W3CDTF">2020-03-23T12:24:07Z</dcterms:created>
  <dcterms:modified xsi:type="dcterms:W3CDTF">2023-10-06T12:05:33Z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0x010100282D8E6BF2C5444C89879DD15279169A</vt:lpwstr>
  </property>
</Properties>
</file>