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tichtingrocmiddennederland.sharepoint.com/sites/NARegeltechniek/Gedeelde documenten/General/01- Aanbestedingsmap/02 Offerteaanvraag/Definitief/"/>
    </mc:Choice>
  </mc:AlternateContent>
  <xr:revisionPtr revIDLastSave="523" documentId="8_{7BEB832B-647D-42E2-9AE9-4FDD080B0C67}" xr6:coauthVersionLast="47" xr6:coauthVersionMax="47" xr10:uidLastSave="{E88C82FD-2147-4F00-AA71-4ED332577C38}"/>
  <bookViews>
    <workbookView xWindow="-57720" yWindow="-2190" windowWidth="29040" windowHeight="15840" xr2:uid="{E228C720-D1BA-4D30-BD8E-16D1B21789B4}"/>
  </bookViews>
  <sheets>
    <sheet name="Prijzenblad" sheetId="3" r:id="rId1"/>
    <sheet name="Toelichting en rekenvoorbeeld" sheetId="5" r:id="rId2"/>
  </sheets>
  <definedNames>
    <definedName name="_xlnm._FilterDatabase" localSheetId="0" hidden="1">Prijzenblad!#REF!</definedName>
    <definedName name="_xlnm.Print_Area" localSheetId="0">Prijzenblad!$B$1:$N$41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G15" i="5"/>
  <c r="N30" i="3" l="1"/>
  <c r="N31" i="3"/>
  <c r="N32" i="3"/>
  <c r="N33" i="3"/>
  <c r="N34" i="3"/>
  <c r="N39" i="3"/>
  <c r="N40" i="3"/>
  <c r="N41" i="3"/>
  <c r="N42" i="3"/>
  <c r="N46" i="3"/>
  <c r="N47" i="3"/>
  <c r="N48" i="3"/>
  <c r="N49" i="3"/>
  <c r="N50" i="3"/>
  <c r="N55" i="3"/>
  <c r="N56" i="3"/>
  <c r="N57" i="3"/>
  <c r="N58" i="3"/>
  <c r="N62" i="3"/>
  <c r="N63" i="3"/>
  <c r="N64" i="3"/>
  <c r="N65" i="3"/>
  <c r="N66" i="3"/>
  <c r="N71" i="3"/>
  <c r="N72" i="3"/>
  <c r="N73" i="3"/>
  <c r="N74" i="3"/>
  <c r="N79" i="3"/>
  <c r="N80" i="3"/>
  <c r="N81" i="3"/>
  <c r="N82" i="3"/>
  <c r="N87" i="3"/>
  <c r="N88" i="3"/>
  <c r="N89" i="3"/>
  <c r="N90" i="3"/>
  <c r="N94" i="3"/>
  <c r="N95" i="3"/>
  <c r="N96" i="3"/>
  <c r="N97" i="3"/>
  <c r="N98" i="3"/>
  <c r="N103" i="3"/>
  <c r="N104" i="3"/>
  <c r="N105" i="3"/>
  <c r="N106" i="3"/>
  <c r="N110" i="3"/>
  <c r="N111" i="3"/>
  <c r="N112" i="3"/>
  <c r="N113" i="3"/>
  <c r="N114" i="3"/>
  <c r="N119" i="3"/>
  <c r="N120" i="3"/>
  <c r="N121" i="3"/>
  <c r="N122" i="3"/>
  <c r="N127" i="3"/>
  <c r="N128" i="3"/>
  <c r="N129" i="3"/>
  <c r="N130" i="3"/>
  <c r="N134" i="3"/>
  <c r="N135" i="3"/>
  <c r="N136" i="3"/>
  <c r="N137" i="3"/>
  <c r="N138" i="3"/>
  <c r="N91" i="3" l="1"/>
  <c r="N123" i="3"/>
  <c r="N107" i="3"/>
  <c r="N35" i="3"/>
  <c r="N43" i="3"/>
  <c r="N83" i="3"/>
  <c r="N75" i="3"/>
  <c r="N139" i="3"/>
  <c r="N115" i="3"/>
  <c r="N99" i="3"/>
  <c r="N131" i="3"/>
  <c r="N67" i="3"/>
  <c r="N51" i="3"/>
  <c r="N59" i="3"/>
  <c r="I15" i="5"/>
  <c r="F15" i="5"/>
  <c r="I14" i="5"/>
  <c r="H14" i="5"/>
  <c r="G14" i="5"/>
  <c r="F14" i="5"/>
  <c r="E18" i="3"/>
  <c r="W14" i="3" s="1"/>
  <c r="E20" i="3" s="1"/>
  <c r="F16" i="5" l="1"/>
  <c r="F17" i="5" s="1"/>
  <c r="I16" i="5"/>
  <c r="I17" i="5" s="1"/>
  <c r="H16" i="5"/>
  <c r="H17" i="5" s="1"/>
  <c r="G16" i="5"/>
  <c r="G17" i="5" s="1"/>
  <c r="N141" i="3"/>
  <c r="E21" i="3"/>
  <c r="J21" i="3" s="1"/>
  <c r="J20" i="3"/>
  <c r="J23" i="3" l="1"/>
</calcChain>
</file>

<file path=xl/sharedStrings.xml><?xml version="1.0" encoding="utf-8"?>
<sst xmlns="http://schemas.openxmlformats.org/spreadsheetml/2006/main" count="439" uniqueCount="94">
  <si>
    <t xml:space="preserve">Bijlage 02 PRIJZENBLAD </t>
  </si>
  <si>
    <r>
      <t xml:space="preserve">Voor deze aanbesteding vult de inschrijver in het prijzenblad </t>
    </r>
    <r>
      <rPr>
        <u/>
        <sz val="11"/>
        <color theme="1"/>
        <rFont val="Calibri"/>
        <family val="2"/>
        <scheme val="minor"/>
      </rPr>
      <t xml:space="preserve">alleen de geel gearceerde cellen </t>
    </r>
    <r>
      <rPr>
        <sz val="11"/>
        <color theme="1"/>
        <rFont val="Calibri"/>
        <family val="2"/>
        <scheme val="minor"/>
      </rPr>
      <t>in. Prijzen zijn Excl Btw.</t>
    </r>
  </si>
  <si>
    <t>Inschrijver dient rechtsgeldig te ondertekenen. (Als Pdf-document in te dienen)</t>
  </si>
  <si>
    <r>
      <t xml:space="preserve">ALS DE PRIJS (CEL M141) BOVEN HET PLAFONDBEDRAG (42.500,-) UITKOMT, WORDT DEZE CEL ROOD. INSCHRIJVINGEN MET EEN OVERSCHRIJDING VAN HET PLAFONDBEDRAG WORDEN </t>
    </r>
    <r>
      <rPr>
        <u/>
        <sz val="11"/>
        <color rgb="FFFF0000"/>
        <rFont val="Calibri"/>
        <family val="2"/>
        <scheme val="minor"/>
      </rPr>
      <t>NIET</t>
    </r>
    <r>
      <rPr>
        <sz val="11"/>
        <color rgb="FFFF0000"/>
        <rFont val="Calibri"/>
        <family val="2"/>
        <scheme val="minor"/>
      </rPr>
      <t xml:space="preserve"> IN BEHANDELING GENOMEN</t>
    </r>
  </si>
  <si>
    <t>Bedrijfsnaam inschrijver:</t>
  </si>
  <si>
    <t>Naam bedrijf</t>
  </si>
  <si>
    <r>
      <t xml:space="preserve">01 - Regiewerkzaamheden aanvullende werkzaamheden  </t>
    </r>
    <r>
      <rPr>
        <b/>
        <sz val="14"/>
        <color theme="1"/>
        <rFont val="Calibri"/>
        <family val="2"/>
        <scheme val="minor"/>
      </rPr>
      <t xml:space="preserve"> (Max. 40 punten) </t>
    </r>
  </si>
  <si>
    <t>Beoordelingsmatrix</t>
  </si>
  <si>
    <r>
      <t xml:space="preserve">Onderstaand dient u het samengestelde uurtarief te bepalen door de tarieven alsmede het percentage van de gemiddelde inzet in te vullen. Hier kunt u de verschillende kosten per in te zetten medewerker vermelden met een percentage als weegfactor. 
</t>
    </r>
    <r>
      <rPr>
        <sz val="10"/>
        <color rgb="FFFF0000"/>
        <rFont val="Arial"/>
        <family val="2"/>
      </rPr>
      <t>Let op!! Het totaal van de weegfactor dient 100% te zijn</t>
    </r>
  </si>
  <si>
    <t>Medewerker</t>
  </si>
  <si>
    <t>Uurtarief</t>
  </si>
  <si>
    <t>Percentage</t>
  </si>
  <si>
    <t>Projectleider</t>
  </si>
  <si>
    <t>Engineer</t>
  </si>
  <si>
    <t>Service technicus</t>
  </si>
  <si>
    <t>Voorrijdkosten</t>
  </si>
  <si>
    <t>Weegfactor
kantoortijden</t>
  </si>
  <si>
    <t>Toelichting bij beoordeling</t>
  </si>
  <si>
    <r>
      <t xml:space="preserve">weging uurtarief regulier 90% omdat de meeste werkzaamheden tijdenskantooruren plaatsvinden 
</t>
    </r>
    <r>
      <rPr>
        <sz val="11"/>
        <color rgb="FFFF0000"/>
        <rFont val="Calibri"/>
        <family val="2"/>
        <scheme val="minor"/>
      </rPr>
      <t>(max 40 punten)</t>
    </r>
  </si>
  <si>
    <t>Rekentarief</t>
  </si>
  <si>
    <t>per uur excl. Btw tijdens kantoortijden</t>
  </si>
  <si>
    <t>Toeslag</t>
  </si>
  <si>
    <t>per uur  excl. Btw buiten kantoortijden</t>
  </si>
  <si>
    <t>Inschijfprijs &gt;&gt;</t>
  </si>
  <si>
    <r>
      <t>02 - Prijs activiteiten preventief onderhoud</t>
    </r>
    <r>
      <rPr>
        <b/>
        <sz val="14"/>
        <color theme="1"/>
        <rFont val="Calibri"/>
        <family val="2"/>
        <scheme val="minor"/>
      </rPr>
      <t xml:space="preserve">  (Max. 60 punten)</t>
    </r>
  </si>
  <si>
    <r>
      <t xml:space="preserve">In onderstaande tabel staat in de kolom </t>
    </r>
    <r>
      <rPr>
        <b/>
        <sz val="11"/>
        <color theme="1"/>
        <rFont val="Calibri"/>
        <family val="2"/>
        <scheme val="minor"/>
      </rPr>
      <t>"Activiteit"</t>
    </r>
    <r>
      <rPr>
        <sz val="11"/>
        <color theme="1"/>
        <rFont val="Calibri"/>
        <family val="2"/>
        <scheme val="minor"/>
      </rPr>
      <t xml:space="preserve"> de code van de gewenste werkzaamheden vermeld.  De voorwaarden alsmede de inhoud van de activiteiten staan benoemd in hst 4 van de inschrijvingsleidraad welke onderdeel uitmaken van deze aanbesteding.  U dient in het veld "</t>
    </r>
    <r>
      <rPr>
        <b/>
        <sz val="11"/>
        <color theme="1"/>
        <rFont val="Calibri"/>
        <family val="2"/>
        <scheme val="minor"/>
      </rPr>
      <t>prijs</t>
    </r>
    <r>
      <rPr>
        <sz val="11"/>
        <color theme="1"/>
        <rFont val="Calibri"/>
        <family val="2"/>
        <scheme val="minor"/>
      </rPr>
      <t>" de stuksprijs in te vullen voor het eenmalig uitvoeren van de werkzaamheden. De totaalprijs volgt uit een vermenigvuldiging van de prijs x aantal x cyclus. Alle bedragen worden per locatie opgeteld en vormen uiteindelijk het totaalbedrag in de blauwe cel. Het inschrijfbedrag voor dit deel van het prijzenblad is de optelling van de blauwe cellen en wordt weergegeven in de groene cel (N141).</t>
    </r>
  </si>
  <si>
    <r>
      <t xml:space="preserve">De inschrijver vermeld de stuksprijs op het prijzenblad. 
Prijs x Aantal x Cyclus = Totaal
Alle totalen bij elkaar opgeteld is het inschrijfbedrag voor 02-activiteiten 
</t>
    </r>
    <r>
      <rPr>
        <sz val="11"/>
        <color rgb="FFFF0000"/>
        <rFont val="Calibri"/>
        <family val="2"/>
        <scheme val="minor"/>
      </rPr>
      <t>(max 60 punten)</t>
    </r>
  </si>
  <si>
    <t>Object</t>
  </si>
  <si>
    <t>Activiteit</t>
  </si>
  <si>
    <t>Omschrijving</t>
  </si>
  <si>
    <t>Toelichting</t>
  </si>
  <si>
    <t>Prijs</t>
  </si>
  <si>
    <t>Aantal</t>
  </si>
  <si>
    <t>Cyclus</t>
  </si>
  <si>
    <t>Totaal</t>
  </si>
  <si>
    <t>Disketteweg 10</t>
  </si>
  <si>
    <t>001</t>
  </si>
  <si>
    <t>Onderhoud naregelingen</t>
  </si>
  <si>
    <t>Naverwarmen</t>
  </si>
  <si>
    <t>002</t>
  </si>
  <si>
    <t>Onderhoud veldapparatuur</t>
  </si>
  <si>
    <t>totaalpost</t>
  </si>
  <si>
    <t>003</t>
  </si>
  <si>
    <t>Onderhoud regelkasten</t>
  </si>
  <si>
    <t>004</t>
  </si>
  <si>
    <t>Gebruikersgegevens</t>
  </si>
  <si>
    <t>005</t>
  </si>
  <si>
    <t>Tweede lijn aanspreekpunt</t>
  </si>
  <si>
    <t>Disketteweg 2-4</t>
  </si>
  <si>
    <t>NVT</t>
  </si>
  <si>
    <t>Kampereiland 6</t>
  </si>
  <si>
    <t>Naverwarming decentrale units</t>
  </si>
  <si>
    <t>Vondellaan 174</t>
  </si>
  <si>
    <t>Marco Pololaan 2</t>
  </si>
  <si>
    <t>VAV met CO2</t>
  </si>
  <si>
    <t>Brandenburchdreef 20</t>
  </si>
  <si>
    <t>Kretadreef 61</t>
  </si>
  <si>
    <t>Herculesplein 285</t>
  </si>
  <si>
    <t>Newtonbaan 12</t>
  </si>
  <si>
    <t>Daseweide 3</t>
  </si>
  <si>
    <t>Harmonielaan 2</t>
  </si>
  <si>
    <t>Structuurbaan 6</t>
  </si>
  <si>
    <t>Structuurbaan 8</t>
  </si>
  <si>
    <t>Harmonielaan 1</t>
  </si>
  <si>
    <t>Div varianten zie schema HMLN1 36382-2 B</t>
  </si>
  <si>
    <t>Inschrijfprijs &gt;&gt;</t>
  </si>
  <si>
    <t>Ondertekening</t>
  </si>
  <si>
    <t>Naam en adres inschrijver</t>
  </si>
  <si>
    <t>Datum ondertekening</t>
  </si>
  <si>
    <t>Naam rechtsgeldig ondertekenaar</t>
  </si>
  <si>
    <t>Functie rechtsgeldig ondertekenaar</t>
  </si>
  <si>
    <t>Handtekening</t>
  </si>
  <si>
    <r>
      <t xml:space="preserve">per subgunningscriterium wordt aan de inschrijver met het laagste totaalbedrag het maximaal aantal punten toegekend. 
De puntentoekenning van de andere inschrijvers wordt hieraan gerelateerd, volgens de volgende formule:
</t>
    </r>
    <r>
      <rPr>
        <b/>
        <sz val="11"/>
        <color rgb="FF000000"/>
        <rFont val="Calibri"/>
        <family val="2"/>
      </rPr>
      <t xml:space="preserve">LP / P x  MP
P= Inschrijfprijs
LP= laagste prijs
MP= Maximaal aantal te behalen punten
</t>
    </r>
    <r>
      <rPr>
        <sz val="11"/>
        <color indexed="8"/>
        <rFont val="Calibri"/>
        <family val="2"/>
      </rPr>
      <t xml:space="preserve">
</t>
    </r>
  </si>
  <si>
    <r>
      <t xml:space="preserve">ALS DE PRIJS (CEL M141) BOVEN HET PLAFONDBEDRAG (42.500,-) UITKOMT, WORDT DEZE CEL ROOD. 
INSCHRIJVINGEN MET EEN OVERSCHRIJDING VAN HET PLAFONDBEDRAG WORDEN </t>
    </r>
    <r>
      <rPr>
        <u/>
        <sz val="11"/>
        <color rgb="FFFF0000"/>
        <rFont val="Calibri"/>
        <family val="2"/>
        <scheme val="minor"/>
      </rPr>
      <t>NIET</t>
    </r>
    <r>
      <rPr>
        <sz val="11"/>
        <color rgb="FFFF0000"/>
        <rFont val="Calibri"/>
        <family val="2"/>
        <scheme val="minor"/>
      </rPr>
      <t xml:space="preserve"> IN BEHANDELING GENOMEN
</t>
    </r>
  </si>
  <si>
    <t xml:space="preserve">Reken voorbeeld </t>
  </si>
  <si>
    <t xml:space="preserve">Max punten </t>
  </si>
  <si>
    <t xml:space="preserve">laagste </t>
  </si>
  <si>
    <r>
      <t xml:space="preserve">Inschrijver </t>
    </r>
    <r>
      <rPr>
        <b/>
        <sz val="11"/>
        <color rgb="FF000000"/>
        <rFont val="Calibri"/>
        <family val="2"/>
      </rPr>
      <t>A</t>
    </r>
  </si>
  <si>
    <r>
      <t xml:space="preserve">Inschrijver </t>
    </r>
    <r>
      <rPr>
        <b/>
        <sz val="11"/>
        <color rgb="FF000000"/>
        <rFont val="Calibri"/>
        <family val="2"/>
      </rPr>
      <t>B</t>
    </r>
  </si>
  <si>
    <r>
      <t xml:space="preserve">Inschrijver </t>
    </r>
    <r>
      <rPr>
        <b/>
        <sz val="11"/>
        <color rgb="FF000000"/>
        <rFont val="Calibri"/>
        <family val="2"/>
      </rPr>
      <t>C</t>
    </r>
  </si>
  <si>
    <r>
      <t xml:space="preserve">Inschrijver </t>
    </r>
    <r>
      <rPr>
        <b/>
        <sz val="11"/>
        <color rgb="FF000000"/>
        <rFont val="Calibri"/>
        <family val="2"/>
      </rPr>
      <t>D</t>
    </r>
  </si>
  <si>
    <t>Inschrijfprijs</t>
  </si>
  <si>
    <t>Gunningscriterium 1 – Regiewerkzaamheden aanvullende werkzaamheden</t>
  </si>
  <si>
    <t>Gunningscriterium 1 –  Regiewerkzaamheden aanvullende werkzaamheden</t>
  </si>
  <si>
    <r>
      <t>laagste prijs (LP) / Inschrijfprijs (P) x</t>
    </r>
    <r>
      <rPr>
        <b/>
        <sz val="11"/>
        <color theme="1"/>
        <rFont val="Calibri"/>
        <family val="2"/>
        <scheme val="minor"/>
      </rPr>
      <t xml:space="preserve"> 40 </t>
    </r>
    <r>
      <rPr>
        <sz val="11"/>
        <color theme="1"/>
        <rFont val="Calibri"/>
        <family val="2"/>
        <scheme val="minor"/>
      </rPr>
      <t>(MP)</t>
    </r>
  </si>
  <si>
    <t>Gunningscriterium 2 –  Prijs activiteiten preventief onderhoud</t>
  </si>
  <si>
    <t xml:space="preserve">Gunningscriterium 1 –  Regiewerkzaamheden aanvullende werkzaamheden score:                 </t>
  </si>
  <si>
    <t>Gunningscriterium 2 – Prijs activiteiten preventief onderhoud</t>
  </si>
  <si>
    <r>
      <t>Gunningscriterium 2 –  Prijs activiteiten preventief onderhoud</t>
    </r>
    <r>
      <rPr>
        <sz val="11"/>
        <color rgb="FF000000"/>
        <rFont val="Calibri"/>
        <family val="2"/>
      </rPr>
      <t xml:space="preserve"> </t>
    </r>
    <r>
      <rPr>
        <b/>
        <sz val="11"/>
        <color rgb="FF000000"/>
        <rFont val="Calibri"/>
        <family val="2"/>
      </rPr>
      <t>score:</t>
    </r>
  </si>
  <si>
    <r>
      <t xml:space="preserve">laagste prijs (LP) / Inschrijfprijs (P) x </t>
    </r>
    <r>
      <rPr>
        <b/>
        <sz val="11"/>
        <color theme="1"/>
        <rFont val="Calibri"/>
        <family val="2"/>
        <scheme val="minor"/>
      </rPr>
      <t>60</t>
    </r>
    <r>
      <rPr>
        <sz val="11"/>
        <color theme="1"/>
        <rFont val="Calibri"/>
        <family val="2"/>
        <scheme val="minor"/>
      </rPr>
      <t xml:space="preserve"> (MP)</t>
    </r>
  </si>
  <si>
    <t xml:space="preserve">totaal score ongewogen </t>
  </si>
  <si>
    <t>totaal score gewogen</t>
  </si>
  <si>
    <t>gunningscriterium scores 1 en 2 worden opgeteld en Dit quotiënt wordt vermenigvuldigd met het gewicht  dat toegekend is aan de onderstaande subgunningscriterium.</t>
  </si>
  <si>
    <r>
      <t>Het gunningscriterium prijs telt in totaal mee voor</t>
    </r>
    <r>
      <rPr>
        <b/>
        <sz val="11"/>
        <color rgb="FFFF0000"/>
        <rFont val="Calibri"/>
        <family val="2"/>
      </rPr>
      <t xml:space="preserve"> 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</si>
</sst>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2]\ * #,##0.00_ ;_ [$€-2]\ * \-#,##0.00_ ;_ [$€-2]\ * &quot;-&quot;??_ ;_ @_ "/>
    <numFmt numFmtId="166" formatCode="0.000"/>
    <numFmt numFmtId="167"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sz val="11"/>
      <color theme="4" tint="-0.249977111117893"/>
      <name val="Calibri"/>
      <family val="2"/>
      <scheme val="minor"/>
    </font>
    <font>
      <sz val="10"/>
      <color theme="1"/>
      <name val="Arial"/>
      <family val="2"/>
    </font>
    <font>
      <sz val="10"/>
      <color rgb="FFFF0000"/>
      <name val="Arial"/>
      <family val="2"/>
    </font>
    <font>
      <sz val="11"/>
      <color theme="4" tint="-0.499984740745262"/>
      <name val="Calibri"/>
      <family val="2"/>
      <scheme val="minor"/>
    </font>
    <font>
      <sz val="11"/>
      <color theme="0" tint="-0.34998626667073579"/>
      <name val="Calibri"/>
      <family val="2"/>
      <scheme val="minor"/>
    </font>
    <font>
      <sz val="10"/>
      <color rgb="FFFF0000"/>
      <name val="Calibri"/>
      <family val="2"/>
      <scheme val="minor"/>
    </font>
    <font>
      <b/>
      <sz val="12"/>
      <color theme="1"/>
      <name val="Calibri"/>
      <family val="2"/>
      <scheme val="minor"/>
    </font>
    <font>
      <i/>
      <sz val="9"/>
      <color theme="1"/>
      <name val="Calibri"/>
      <family val="2"/>
      <scheme val="minor"/>
    </font>
    <font>
      <sz val="11"/>
      <color rgb="FFFF0000"/>
      <name val="Calibri"/>
      <family val="2"/>
      <scheme val="minor"/>
    </font>
    <font>
      <sz val="11"/>
      <color rgb="FF000000"/>
      <name val="Calibri"/>
      <family val="2"/>
      <scheme val="minor"/>
    </font>
    <font>
      <sz val="10"/>
      <name val="Arial"/>
      <family val="2"/>
    </font>
    <font>
      <sz val="10"/>
      <color rgb="FF000000"/>
      <name val="Arial"/>
      <family val="2"/>
    </font>
    <font>
      <sz val="11"/>
      <color theme="1"/>
      <name val="Arial"/>
      <family val="2"/>
    </font>
    <font>
      <b/>
      <sz val="11"/>
      <color theme="1"/>
      <name val="Arial"/>
      <family val="2"/>
    </font>
    <font>
      <b/>
      <sz val="10"/>
      <color theme="1"/>
      <name val="Arial"/>
      <family val="2"/>
    </font>
    <font>
      <sz val="8"/>
      <color theme="1"/>
      <name val="Arial"/>
      <family val="2"/>
    </font>
    <font>
      <sz val="10"/>
      <color theme="4" tint="-0.249977111117893"/>
      <name val="Arial"/>
      <family val="2"/>
    </font>
    <font>
      <sz val="11"/>
      <color indexed="8"/>
      <name val="Calibri"/>
      <family val="2"/>
    </font>
    <font>
      <b/>
      <sz val="11"/>
      <color rgb="FF000000"/>
      <name val="Calibri"/>
      <family val="2"/>
    </font>
    <font>
      <sz val="11"/>
      <color indexed="8"/>
      <name val="Calibri"/>
    </font>
    <font>
      <b/>
      <sz val="11"/>
      <color rgb="FF000000"/>
      <name val="Calibri"/>
      <family val="2"/>
      <scheme val="minor"/>
    </font>
    <font>
      <b/>
      <sz val="11"/>
      <color indexed="8"/>
      <name val="Calibri"/>
      <family val="2"/>
    </font>
    <font>
      <sz val="11"/>
      <color rgb="FF000000"/>
      <name val="Calibri"/>
      <family val="2"/>
    </font>
    <font>
      <sz val="11"/>
      <name val="Calibri"/>
      <family val="2"/>
    </font>
    <font>
      <b/>
      <sz val="11"/>
      <color rgb="FFFF0000"/>
      <name val="Calibri"/>
      <family val="2"/>
    </font>
    <font>
      <u/>
      <sz val="11"/>
      <color rgb="FFFF0000"/>
      <name val="Calibri"/>
      <family val="2"/>
      <scheme val="minor"/>
    </font>
    <font>
      <b/>
      <sz val="10"/>
      <color rgb="FF000000"/>
      <name val="Calibri"/>
      <family val="2"/>
    </font>
    <font>
      <sz val="10"/>
      <color theme="1"/>
      <name val="Calibri"/>
      <family val="2"/>
      <scheme val="minor"/>
    </font>
    <font>
      <b/>
      <sz val="10"/>
      <name val="Calibri"/>
      <family val="2"/>
      <scheme val="minor"/>
    </font>
    <font>
      <b/>
      <sz val="11"/>
      <name val="Calibri"/>
      <family val="2"/>
      <scheme val="minor"/>
    </font>
    <font>
      <u/>
      <sz val="11"/>
      <color theme="1"/>
      <name val="Calibri"/>
      <family val="2"/>
      <scheme val="minor"/>
    </font>
    <font>
      <b/>
      <sz val="14"/>
      <color theme="1"/>
      <name val="Calibri"/>
      <family val="2"/>
      <scheme val="minor"/>
    </font>
    <font>
      <sz val="12"/>
      <name val="System"/>
      <family val="2"/>
    </font>
  </fonts>
  <fills count="18">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00B0F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0" fontId="13" fillId="0" borderId="0"/>
    <xf numFmtId="9" fontId="1" fillId="0" borderId="0" applyFont="0" applyFill="0" applyBorder="0" applyAlignment="0" applyProtection="0"/>
    <xf numFmtId="0" fontId="36" fillId="0" borderId="0"/>
  </cellStyleXfs>
  <cellXfs count="230">
    <xf numFmtId="0" fontId="0" fillId="0" borderId="0" xfId="0"/>
    <xf numFmtId="0" fontId="0" fillId="0" borderId="7" xfId="0" applyBorder="1"/>
    <xf numFmtId="0" fontId="0" fillId="0" borderId="8" xfId="0" applyBorder="1"/>
    <xf numFmtId="0" fontId="5" fillId="0" borderId="8" xfId="0" applyFont="1" applyBorder="1" applyAlignment="1">
      <alignment horizontal="center" vertical="center" wrapText="1"/>
    </xf>
    <xf numFmtId="0" fontId="8" fillId="0" borderId="0" xfId="0" applyFont="1"/>
    <xf numFmtId="0" fontId="8" fillId="0" borderId="8" xfId="0" applyFont="1" applyBorder="1"/>
    <xf numFmtId="0" fontId="9" fillId="0" borderId="5" xfId="0" applyFont="1" applyBorder="1"/>
    <xf numFmtId="0" fontId="9" fillId="0" borderId="6" xfId="0" applyFont="1" applyBorder="1" applyAlignment="1">
      <alignment horizontal="center"/>
    </xf>
    <xf numFmtId="44" fontId="2" fillId="5" borderId="14" xfId="0" applyNumberFormat="1" applyFont="1" applyFill="1" applyBorder="1"/>
    <xf numFmtId="0" fontId="0" fillId="0" borderId="0" xfId="0" applyAlignment="1">
      <alignment horizontal="left"/>
    </xf>
    <xf numFmtId="9" fontId="0" fillId="4" borderId="14" xfId="0" applyNumberFormat="1" applyFill="1" applyBorder="1" applyAlignment="1">
      <alignment horizontal="center"/>
    </xf>
    <xf numFmtId="44" fontId="0" fillId="6" borderId="14" xfId="0" applyNumberFormat="1" applyFill="1" applyBorder="1" applyAlignment="1">
      <alignment horizontal="left"/>
    </xf>
    <xf numFmtId="0" fontId="0" fillId="0" borderId="8" xfId="0" applyBorder="1" applyAlignment="1">
      <alignment horizontal="left"/>
    </xf>
    <xf numFmtId="44" fontId="0" fillId="6" borderId="14" xfId="0" applyNumberFormat="1" applyFill="1" applyBorder="1"/>
    <xf numFmtId="9" fontId="0" fillId="0" borderId="7" xfId="0" applyNumberFormat="1" applyBorder="1" applyAlignment="1">
      <alignment horizontal="left"/>
    </xf>
    <xf numFmtId="0" fontId="0" fillId="0" borderId="15" xfId="0" applyBorder="1"/>
    <xf numFmtId="0" fontId="0" fillId="0" borderId="16" xfId="0" applyBorder="1"/>
    <xf numFmtId="0" fontId="0" fillId="0" borderId="17" xfId="0" applyBorder="1"/>
    <xf numFmtId="0" fontId="0" fillId="0" borderId="8" xfId="0" applyBorder="1" applyAlignment="1">
      <alignment horizontal="center" vertical="center" wrapText="1"/>
    </xf>
    <xf numFmtId="44" fontId="4" fillId="0" borderId="0" xfId="1" applyFont="1" applyBorder="1" applyAlignment="1">
      <alignment horizontal="left"/>
    </xf>
    <xf numFmtId="44" fontId="0" fillId="0" borderId="0" xfId="1" applyFont="1" applyBorder="1" applyAlignment="1">
      <alignment horizontal="left"/>
    </xf>
    <xf numFmtId="0" fontId="0" fillId="0" borderId="16" xfId="0" applyBorder="1" applyAlignment="1">
      <alignment horizontal="left"/>
    </xf>
    <xf numFmtId="0" fontId="5" fillId="0" borderId="0" xfId="0" applyFont="1"/>
    <xf numFmtId="0" fontId="15" fillId="0" borderId="0" xfId="2" applyFont="1" applyAlignment="1">
      <alignment horizontal="center" wrapText="1" readingOrder="1"/>
    </xf>
    <xf numFmtId="0" fontId="14" fillId="0" borderId="0" xfId="2" applyFont="1" applyAlignment="1">
      <alignment horizontal="center" vertical="center" wrapText="1" readingOrder="1"/>
    </xf>
    <xf numFmtId="44" fontId="16" fillId="0" borderId="36" xfId="0" applyNumberFormat="1" applyFont="1" applyBorder="1" applyAlignment="1">
      <alignment horizontal="left"/>
    </xf>
    <xf numFmtId="0" fontId="17" fillId="0" borderId="36" xfId="0" applyFont="1" applyBorder="1" applyAlignment="1">
      <alignment horizontal="center"/>
    </xf>
    <xf numFmtId="0" fontId="17" fillId="0" borderId="36" xfId="0" applyFont="1" applyBorder="1" applyAlignment="1">
      <alignment horizontal="center" wrapText="1"/>
    </xf>
    <xf numFmtId="0" fontId="18" fillId="0" borderId="39" xfId="0" applyFont="1" applyBorder="1" applyAlignment="1">
      <alignment horizontal="center"/>
    </xf>
    <xf numFmtId="0" fontId="16" fillId="0" borderId="0" xfId="0" applyFont="1"/>
    <xf numFmtId="164" fontId="19" fillId="0" borderId="21" xfId="0" applyNumberFormat="1" applyFont="1" applyBorder="1" applyAlignment="1">
      <alignment horizontal="center" vertical="center"/>
    </xf>
    <xf numFmtId="165" fontId="20" fillId="0" borderId="21" xfId="1" applyNumberFormat="1" applyFont="1" applyFill="1" applyBorder="1"/>
    <xf numFmtId="44" fontId="5" fillId="0" borderId="22" xfId="1" applyFont="1" applyFill="1" applyBorder="1" applyAlignment="1">
      <alignment horizontal="center"/>
    </xf>
    <xf numFmtId="164" fontId="19" fillId="0" borderId="24" xfId="0" applyNumberFormat="1" applyFont="1" applyBorder="1" applyAlignment="1">
      <alignment horizontal="center" vertical="center"/>
    </xf>
    <xf numFmtId="165" fontId="20" fillId="0" borderId="24" xfId="1" applyNumberFormat="1" applyFont="1" applyFill="1" applyBorder="1"/>
    <xf numFmtId="0" fontId="5" fillId="0" borderId="24" xfId="0" applyFont="1" applyBorder="1" applyAlignment="1" applyProtection="1">
      <alignment horizontal="center"/>
      <protection locked="0"/>
    </xf>
    <xf numFmtId="0" fontId="5" fillId="0" borderId="24" xfId="0" applyFont="1" applyBorder="1" applyAlignment="1">
      <alignment horizontal="center"/>
    </xf>
    <xf numFmtId="164" fontId="19" fillId="0" borderId="10" xfId="0" applyNumberFormat="1" applyFont="1" applyBorder="1" applyAlignment="1">
      <alignment horizontal="center" vertical="center"/>
    </xf>
    <xf numFmtId="165" fontId="20" fillId="0" borderId="10" xfId="1" applyNumberFormat="1" applyFont="1" applyFill="1" applyBorder="1"/>
    <xf numFmtId="0" fontId="5" fillId="0" borderId="10" xfId="0" applyFont="1" applyBorder="1" applyAlignment="1" applyProtection="1">
      <alignment horizontal="center"/>
      <protection locked="0"/>
    </xf>
    <xf numFmtId="0" fontId="5" fillId="0" borderId="10" xfId="0" applyFont="1" applyBorder="1" applyAlignment="1">
      <alignment horizontal="center"/>
    </xf>
    <xf numFmtId="0" fontId="5" fillId="0" borderId="0" xfId="0" applyFont="1" applyAlignment="1">
      <alignment horizontal="left"/>
    </xf>
    <xf numFmtId="164" fontId="19" fillId="0" borderId="0" xfId="0" applyNumberFormat="1" applyFont="1" applyAlignment="1">
      <alignment horizontal="center" vertical="center"/>
    </xf>
    <xf numFmtId="165" fontId="20" fillId="0" borderId="0" xfId="1" applyNumberFormat="1" applyFont="1" applyFill="1" applyBorder="1" applyProtection="1">
      <protection locked="0"/>
    </xf>
    <xf numFmtId="165" fontId="20" fillId="0" borderId="0" xfId="1" applyNumberFormat="1" applyFont="1" applyFill="1" applyBorder="1"/>
    <xf numFmtId="0" fontId="5" fillId="0" borderId="0" xfId="0" applyFont="1" applyAlignment="1" applyProtection="1">
      <alignment horizontal="center"/>
      <protection locked="0"/>
    </xf>
    <xf numFmtId="0" fontId="5" fillId="0" borderId="0" xfId="0" applyFont="1" applyAlignment="1">
      <alignment horizontal="center"/>
    </xf>
    <xf numFmtId="0" fontId="16" fillId="0" borderId="16" xfId="0" applyFont="1" applyBorder="1"/>
    <xf numFmtId="44" fontId="18" fillId="0" borderId="0" xfId="1" applyFont="1" applyFill="1" applyBorder="1" applyAlignment="1">
      <alignment horizontal="center"/>
    </xf>
    <xf numFmtId="44" fontId="18" fillId="7" borderId="19" xfId="1" applyFont="1" applyFill="1" applyBorder="1" applyAlignment="1">
      <alignment horizontal="center"/>
    </xf>
    <xf numFmtId="0" fontId="0" fillId="0" borderId="17" xfId="0" applyBorder="1" applyAlignment="1">
      <alignment horizontal="center" vertical="center" wrapText="1"/>
    </xf>
    <xf numFmtId="44" fontId="5" fillId="0" borderId="41" xfId="1" applyFont="1" applyFill="1" applyBorder="1" applyAlignment="1">
      <alignment horizontal="center"/>
    </xf>
    <xf numFmtId="0" fontId="17" fillId="0" borderId="16" xfId="0" applyFont="1" applyBorder="1" applyAlignment="1">
      <alignment horizontal="center"/>
    </xf>
    <xf numFmtId="44" fontId="17" fillId="0" borderId="16" xfId="0" applyNumberFormat="1" applyFont="1" applyBorder="1" applyAlignment="1">
      <alignment horizontal="center"/>
    </xf>
    <xf numFmtId="44" fontId="17" fillId="0" borderId="16" xfId="0" applyNumberFormat="1" applyFont="1" applyBorder="1"/>
    <xf numFmtId="44" fontId="16" fillId="0" borderId="16" xfId="0" applyNumberFormat="1" applyFont="1" applyBorder="1" applyAlignment="1">
      <alignment horizontal="left"/>
    </xf>
    <xf numFmtId="0" fontId="17" fillId="0" borderId="16" xfId="0" applyFont="1" applyBorder="1" applyAlignment="1">
      <alignment horizontal="center" wrapText="1"/>
    </xf>
    <xf numFmtId="0" fontId="0" fillId="0" borderId="0" xfId="0" applyAlignment="1">
      <alignment wrapText="1"/>
    </xf>
    <xf numFmtId="0" fontId="18" fillId="0" borderId="16" xfId="0" applyFont="1" applyBorder="1" applyAlignment="1">
      <alignment horizontal="center"/>
    </xf>
    <xf numFmtId="44" fontId="7" fillId="0" borderId="0" xfId="1" applyFont="1" applyFill="1" applyBorder="1" applyAlignment="1" applyProtection="1">
      <alignment horizontal="left"/>
      <protection locked="0"/>
    </xf>
    <xf numFmtId="44" fontId="18" fillId="0" borderId="16" xfId="1" applyFont="1" applyFill="1" applyBorder="1" applyAlignment="1">
      <alignment horizontal="center"/>
    </xf>
    <xf numFmtId="165" fontId="20" fillId="8" borderId="24" xfId="1" applyNumberFormat="1" applyFont="1" applyFill="1" applyBorder="1" applyProtection="1">
      <protection locked="0"/>
    </xf>
    <xf numFmtId="0" fontId="5" fillId="8" borderId="21" xfId="0" applyFont="1" applyFill="1" applyBorder="1" applyAlignment="1" applyProtection="1">
      <alignment horizontal="center"/>
      <protection locked="0"/>
    </xf>
    <xf numFmtId="0" fontId="5" fillId="8" borderId="21" xfId="0" applyFont="1" applyFill="1" applyBorder="1" applyAlignment="1">
      <alignment horizontal="center"/>
    </xf>
    <xf numFmtId="165" fontId="20" fillId="8" borderId="21" xfId="1" applyNumberFormat="1" applyFont="1" applyFill="1" applyBorder="1"/>
    <xf numFmtId="0" fontId="3" fillId="9" borderId="7" xfId="0" applyFont="1" applyFill="1" applyBorder="1" applyAlignment="1">
      <alignment horizontal="center"/>
    </xf>
    <xf numFmtId="0" fontId="2" fillId="9" borderId="8" xfId="0" applyFont="1" applyFill="1" applyBorder="1" applyAlignment="1">
      <alignment horizontal="center"/>
    </xf>
    <xf numFmtId="0" fontId="0" fillId="9" borderId="0" xfId="0" applyFill="1"/>
    <xf numFmtId="0" fontId="21" fillId="0" borderId="0" xfId="0" applyFont="1" applyAlignment="1">
      <alignment horizontal="left" vertical="top" wrapText="1"/>
    </xf>
    <xf numFmtId="165" fontId="20" fillId="14" borderId="24" xfId="1" applyNumberFormat="1" applyFont="1" applyFill="1" applyBorder="1" applyProtection="1">
      <protection locked="0"/>
    </xf>
    <xf numFmtId="165" fontId="20" fillId="14" borderId="10" xfId="1" applyNumberFormat="1" applyFont="1" applyFill="1" applyBorder="1" applyProtection="1">
      <protection locked="0"/>
    </xf>
    <xf numFmtId="44" fontId="7" fillId="14" borderId="1" xfId="1" applyFont="1" applyFill="1" applyBorder="1" applyAlignment="1" applyProtection="1">
      <alignment horizontal="left"/>
      <protection locked="0"/>
    </xf>
    <xf numFmtId="44" fontId="7" fillId="14" borderId="12" xfId="1" applyFont="1" applyFill="1" applyBorder="1" applyAlignment="1" applyProtection="1">
      <alignment horizontal="left"/>
      <protection locked="0"/>
    </xf>
    <xf numFmtId="44" fontId="7" fillId="14" borderId="9" xfId="1" applyFont="1" applyFill="1" applyBorder="1" applyAlignment="1" applyProtection="1">
      <alignment horizontal="left"/>
      <protection locked="0"/>
    </xf>
    <xf numFmtId="10" fontId="7" fillId="14" borderId="14" xfId="0" applyNumberFormat="1" applyFont="1" applyFill="1" applyBorder="1" applyAlignment="1" applyProtection="1">
      <alignment horizontal="left"/>
      <protection locked="0"/>
    </xf>
    <xf numFmtId="0" fontId="30" fillId="16" borderId="52" xfId="0" applyFont="1" applyFill="1" applyBorder="1" applyAlignment="1">
      <alignment vertical="center" wrapText="1"/>
    </xf>
    <xf numFmtId="0" fontId="30" fillId="16" borderId="46" xfId="0" applyFont="1" applyFill="1" applyBorder="1" applyAlignment="1">
      <alignment vertical="center" wrapText="1"/>
    </xf>
    <xf numFmtId="0" fontId="31" fillId="0" borderId="0" xfId="0" applyFont="1"/>
    <xf numFmtId="44" fontId="0" fillId="10" borderId="14" xfId="0" applyNumberFormat="1" applyFill="1" applyBorder="1" applyAlignment="1">
      <alignment horizontal="left"/>
    </xf>
    <xf numFmtId="0" fontId="5" fillId="0" borderId="21" xfId="0" applyFont="1" applyBorder="1" applyAlignment="1">
      <alignment horizontal="center"/>
    </xf>
    <xf numFmtId="44" fontId="5" fillId="0" borderId="22" xfId="1" applyFont="1" applyFill="1" applyBorder="1" applyAlignment="1" applyProtection="1">
      <alignment horizontal="center"/>
    </xf>
    <xf numFmtId="44" fontId="5" fillId="0" borderId="41" xfId="1" applyFont="1" applyFill="1" applyBorder="1" applyAlignment="1" applyProtection="1">
      <alignment horizontal="center"/>
    </xf>
    <xf numFmtId="44" fontId="18" fillId="7" borderId="19" xfId="1" applyFont="1" applyFill="1" applyBorder="1" applyAlignment="1" applyProtection="1">
      <alignment horizontal="center"/>
    </xf>
    <xf numFmtId="44" fontId="18" fillId="0" borderId="0" xfId="1" applyFont="1" applyFill="1" applyBorder="1" applyAlignment="1" applyProtection="1">
      <alignment horizontal="center"/>
    </xf>
    <xf numFmtId="44" fontId="18" fillId="0" borderId="16" xfId="1" applyFont="1" applyFill="1" applyBorder="1" applyAlignment="1" applyProtection="1">
      <alignment horizontal="center"/>
    </xf>
    <xf numFmtId="44" fontId="16" fillId="10" borderId="51" xfId="0" applyNumberFormat="1" applyFont="1" applyFill="1" applyBorder="1" applyAlignment="1">
      <alignment horizontal="left"/>
    </xf>
    <xf numFmtId="0" fontId="17" fillId="0" borderId="14" xfId="0" applyFont="1" applyBorder="1" applyAlignment="1">
      <alignment horizontal="center"/>
    </xf>
    <xf numFmtId="44" fontId="17" fillId="0" borderId="38" xfId="0" applyNumberFormat="1" applyFont="1" applyBorder="1" applyAlignment="1">
      <alignment horizontal="center"/>
    </xf>
    <xf numFmtId="0" fontId="5" fillId="0" borderId="20" xfId="0" applyFont="1" applyBorder="1"/>
    <xf numFmtId="49" fontId="14" fillId="0" borderId="35" xfId="2" applyNumberFormat="1" applyFont="1" applyBorder="1" applyAlignment="1">
      <alignment horizontal="center" vertical="center" wrapText="1" readingOrder="1"/>
    </xf>
    <xf numFmtId="0" fontId="15" fillId="0" borderId="35" xfId="2" applyFont="1" applyBorder="1" applyAlignment="1">
      <alignment readingOrder="1"/>
    </xf>
    <xf numFmtId="0" fontId="15" fillId="0" borderId="34" xfId="2" applyFont="1" applyBorder="1" applyAlignment="1">
      <alignment readingOrder="1"/>
    </xf>
    <xf numFmtId="0" fontId="5" fillId="0" borderId="32" xfId="0" applyFont="1" applyBorder="1" applyAlignment="1">
      <alignment horizontal="left"/>
    </xf>
    <xf numFmtId="0" fontId="5" fillId="0" borderId="34" xfId="0" applyFont="1" applyBorder="1"/>
    <xf numFmtId="0" fontId="5" fillId="0" borderId="31" xfId="0" applyFont="1" applyBorder="1" applyAlignment="1">
      <alignment horizontal="left"/>
    </xf>
    <xf numFmtId="49" fontId="14" fillId="0" borderId="27" xfId="2" applyNumberFormat="1" applyFont="1" applyBorder="1" applyAlignment="1">
      <alignment horizontal="center" vertical="center" wrapText="1" readingOrder="1"/>
    </xf>
    <xf numFmtId="0" fontId="15" fillId="0" borderId="27" xfId="2" applyFont="1" applyBorder="1" applyAlignment="1">
      <alignment readingOrder="1"/>
    </xf>
    <xf numFmtId="0" fontId="15" fillId="0" borderId="29" xfId="2" applyFont="1" applyBorder="1" applyAlignment="1">
      <alignment readingOrder="1"/>
    </xf>
    <xf numFmtId="0" fontId="5" fillId="0" borderId="29" xfId="0" applyFont="1" applyBorder="1" applyAlignment="1">
      <alignment horizontal="left"/>
    </xf>
    <xf numFmtId="0" fontId="5" fillId="0" borderId="43" xfId="0" applyFont="1" applyBorder="1"/>
    <xf numFmtId="49" fontId="14" fillId="0" borderId="28" xfId="2" applyNumberFormat="1" applyFont="1" applyBorder="1" applyAlignment="1">
      <alignment horizontal="center" vertical="center" wrapText="1" readingOrder="1"/>
    </xf>
    <xf numFmtId="0" fontId="15" fillId="0" borderId="28" xfId="2" applyFont="1" applyBorder="1" applyAlignment="1">
      <alignment readingOrder="1"/>
    </xf>
    <xf numFmtId="0" fontId="15" fillId="0" borderId="30" xfId="2" applyFont="1" applyBorder="1" applyAlignment="1">
      <alignment readingOrder="1"/>
    </xf>
    <xf numFmtId="0" fontId="5" fillId="0" borderId="33" xfId="0" applyFont="1" applyBorder="1" applyAlignment="1">
      <alignment horizontal="left"/>
    </xf>
    <xf numFmtId="0" fontId="5" fillId="0" borderId="30" xfId="0" applyFont="1" applyBorder="1" applyAlignment="1">
      <alignment horizontal="left"/>
    </xf>
    <xf numFmtId="0" fontId="0" fillId="0" borderId="0" xfId="0" applyAlignment="1">
      <alignment horizontal="right"/>
    </xf>
    <xf numFmtId="9" fontId="0" fillId="4" borderId="19" xfId="0" applyNumberFormat="1" applyFill="1" applyBorder="1" applyAlignment="1">
      <alignment horizontal="center"/>
    </xf>
    <xf numFmtId="0" fontId="2" fillId="0" borderId="0" xfId="0" applyFont="1"/>
    <xf numFmtId="9" fontId="0" fillId="0" borderId="0" xfId="0" applyNumberFormat="1" applyAlignment="1">
      <alignment horizontal="center"/>
    </xf>
    <xf numFmtId="9" fontId="0" fillId="0" borderId="0" xfId="0" applyNumberFormat="1" applyAlignment="1">
      <alignment horizontal="left"/>
    </xf>
    <xf numFmtId="0" fontId="3" fillId="9" borderId="0" xfId="0" applyFont="1" applyFill="1" applyAlignment="1">
      <alignment horizontal="center"/>
    </xf>
    <xf numFmtId="0" fontId="2" fillId="9" borderId="0" xfId="0" applyFont="1" applyFill="1" applyAlignment="1">
      <alignment horizontal="center"/>
    </xf>
    <xf numFmtId="0" fontId="2" fillId="0" borderId="0" xfId="0" applyFont="1" applyAlignment="1">
      <alignment horizontal="center"/>
    </xf>
    <xf numFmtId="0" fontId="2" fillId="0" borderId="0" xfId="0" applyFont="1" applyAlignment="1">
      <alignment horizontal="left"/>
    </xf>
    <xf numFmtId="0" fontId="0" fillId="9" borderId="0" xfId="0" applyFill="1" applyAlignment="1">
      <alignment horizontal="center"/>
    </xf>
    <xf numFmtId="10" fontId="7" fillId="0" borderId="0" xfId="0" applyNumberFormat="1" applyFont="1" applyProtection="1">
      <protection locked="0"/>
    </xf>
    <xf numFmtId="0" fontId="9" fillId="0" borderId="0" xfId="0" applyFont="1"/>
    <xf numFmtId="10" fontId="0" fillId="0" borderId="0" xfId="0" applyNumberFormat="1"/>
    <xf numFmtId="0" fontId="11" fillId="0" borderId="0" xfId="0" applyFont="1" applyAlignment="1">
      <alignment horizontal="left"/>
    </xf>
    <xf numFmtId="10" fontId="7" fillId="0" borderId="0" xfId="0" applyNumberFormat="1" applyFont="1" applyAlignment="1">
      <alignment horizontal="left"/>
    </xf>
    <xf numFmtId="44" fontId="2" fillId="0" borderId="0" xfId="0" applyNumberFormat="1" applyFont="1"/>
    <xf numFmtId="0" fontId="0" fillId="17" borderId="5" xfId="0" applyFill="1" applyBorder="1"/>
    <xf numFmtId="0" fontId="0" fillId="17" borderId="6" xfId="0" applyFill="1" applyBorder="1"/>
    <xf numFmtId="0" fontId="21" fillId="0" borderId="0" xfId="0" applyFont="1" applyAlignment="1">
      <alignment horizontal="left" vertical="top" wrapText="1" indent="2"/>
    </xf>
    <xf numFmtId="0" fontId="21" fillId="0" borderId="18" xfId="0" applyFont="1" applyBorder="1" applyAlignment="1">
      <alignment horizontal="center"/>
    </xf>
    <xf numFmtId="0" fontId="21" fillId="0" borderId="44" xfId="0" applyFont="1" applyBorder="1"/>
    <xf numFmtId="0" fontId="21" fillId="0" borderId="2" xfId="0" applyFont="1" applyBorder="1"/>
    <xf numFmtId="0" fontId="21" fillId="0" borderId="3" xfId="0" applyFont="1" applyBorder="1"/>
    <xf numFmtId="0" fontId="21" fillId="0" borderId="19" xfId="0" applyFont="1" applyBorder="1"/>
    <xf numFmtId="0" fontId="21" fillId="0" borderId="30" xfId="0" applyFont="1" applyBorder="1"/>
    <xf numFmtId="0" fontId="21" fillId="0" borderId="10" xfId="0" applyFont="1" applyBorder="1"/>
    <xf numFmtId="0" fontId="21" fillId="0" borderId="11" xfId="0" applyFont="1" applyBorder="1"/>
    <xf numFmtId="0" fontId="24" fillId="0" borderId="0" xfId="0" applyFont="1"/>
    <xf numFmtId="0" fontId="24" fillId="0" borderId="12" xfId="0" applyFont="1" applyBorder="1"/>
    <xf numFmtId="0" fontId="21" fillId="0" borderId="32" xfId="0" applyFont="1" applyBorder="1" applyAlignment="1">
      <alignment horizontal="center"/>
    </xf>
    <xf numFmtId="44" fontId="21" fillId="0" borderId="45" xfId="1" applyFont="1" applyFill="1" applyBorder="1" applyAlignment="1" applyProtection="1">
      <alignment horizontal="center"/>
    </xf>
    <xf numFmtId="44" fontId="21" fillId="0" borderId="23" xfId="1" applyFont="1" applyBorder="1" applyProtection="1"/>
    <xf numFmtId="44" fontId="21" fillId="10" borderId="23" xfId="1" applyFont="1" applyFill="1" applyBorder="1" applyProtection="1"/>
    <xf numFmtId="0" fontId="24" fillId="0" borderId="9" xfId="0" applyFont="1" applyBorder="1"/>
    <xf numFmtId="0" fontId="21" fillId="0" borderId="33" xfId="0" applyFont="1" applyBorder="1" applyAlignment="1">
      <alignment horizontal="center"/>
    </xf>
    <xf numFmtId="44" fontId="21" fillId="0" borderId="46" xfId="1" applyFont="1" applyFill="1" applyBorder="1" applyAlignment="1" applyProtection="1">
      <alignment horizontal="center"/>
    </xf>
    <xf numFmtId="44" fontId="21" fillId="0" borderId="26" xfId="1" applyFont="1" applyBorder="1" applyProtection="1"/>
    <xf numFmtId="44" fontId="21" fillId="10" borderId="26" xfId="1" applyFont="1" applyFill="1" applyBorder="1" applyProtection="1"/>
    <xf numFmtId="166" fontId="21" fillId="11" borderId="47" xfId="0" applyNumberFormat="1" applyFont="1" applyFill="1" applyBorder="1"/>
    <xf numFmtId="0" fontId="21" fillId="11" borderId="47" xfId="0" applyFont="1" applyFill="1" applyBorder="1"/>
    <xf numFmtId="2" fontId="21" fillId="11" borderId="47" xfId="0" applyNumberFormat="1" applyFont="1" applyFill="1" applyBorder="1"/>
    <xf numFmtId="2" fontId="21" fillId="11" borderId="25" xfId="0" applyNumberFormat="1" applyFont="1" applyFill="1" applyBorder="1"/>
    <xf numFmtId="0" fontId="21" fillId="11" borderId="25" xfId="0" applyFont="1" applyFill="1" applyBorder="1"/>
    <xf numFmtId="0" fontId="21" fillId="0" borderId="0" xfId="0" applyFont="1"/>
    <xf numFmtId="0" fontId="21" fillId="0" borderId="0" xfId="0" applyFont="1" applyAlignment="1">
      <alignment horizontal="right"/>
    </xf>
    <xf numFmtId="2" fontId="21" fillId="12" borderId="1" xfId="0" applyNumberFormat="1" applyFont="1" applyFill="1" applyBorder="1"/>
    <xf numFmtId="2" fontId="21" fillId="12" borderId="2" xfId="0" applyNumberFormat="1" applyFont="1" applyFill="1" applyBorder="1"/>
    <xf numFmtId="2" fontId="27" fillId="12" borderId="2" xfId="0" applyNumberFormat="1" applyFont="1" applyFill="1" applyBorder="1"/>
    <xf numFmtId="2" fontId="21" fillId="12" borderId="3" xfId="0" applyNumberFormat="1" applyFont="1" applyFill="1" applyBorder="1"/>
    <xf numFmtId="0" fontId="21" fillId="0" borderId="0" xfId="0" applyFont="1" applyAlignment="1">
      <alignment horizontal="center" vertical="top" wrapText="1"/>
    </xf>
    <xf numFmtId="9" fontId="28" fillId="10" borderId="0" xfId="3" applyFont="1" applyFill="1" applyAlignment="1" applyProtection="1">
      <alignment horizontal="center"/>
    </xf>
    <xf numFmtId="2" fontId="0" fillId="13" borderId="0" xfId="0" applyNumberFormat="1" applyFill="1"/>
    <xf numFmtId="167" fontId="7" fillId="14" borderId="3" xfId="0" applyNumberFormat="1" applyFont="1" applyFill="1" applyBorder="1" applyProtection="1">
      <protection locked="0"/>
    </xf>
    <xf numFmtId="167" fontId="7" fillId="14" borderId="13" xfId="0" applyNumberFormat="1" applyFont="1" applyFill="1" applyBorder="1" applyProtection="1">
      <protection locked="0"/>
    </xf>
    <xf numFmtId="167" fontId="7" fillId="14" borderId="11" xfId="0" applyNumberFormat="1" applyFont="1" applyFill="1" applyBorder="1" applyProtection="1">
      <protection locked="0"/>
    </xf>
    <xf numFmtId="167" fontId="8" fillId="0" borderId="0" xfId="0" applyNumberFormat="1" applyFont="1"/>
    <xf numFmtId="0" fontId="30" fillId="14" borderId="24" xfId="0" applyFont="1" applyFill="1" applyBorder="1" applyAlignment="1" applyProtection="1">
      <alignment vertical="center" wrapText="1"/>
      <protection locked="0"/>
    </xf>
    <xf numFmtId="0" fontId="0" fillId="0" borderId="24" xfId="0" applyBorder="1" applyAlignment="1" applyProtection="1">
      <protection locked="0"/>
    </xf>
    <xf numFmtId="0" fontId="0" fillId="0" borderId="49" xfId="0" applyBorder="1" applyAlignment="1">
      <alignment horizontal="right"/>
    </xf>
    <xf numFmtId="0" fontId="0" fillId="0" borderId="51" xfId="0" applyBorder="1" applyAlignment="1"/>
    <xf numFmtId="0" fontId="0" fillId="14" borderId="24" xfId="0" applyFill="1" applyBorder="1" applyAlignment="1" applyProtection="1">
      <protection locked="0"/>
    </xf>
    <xf numFmtId="44" fontId="17" fillId="0" borderId="36" xfId="0" applyNumberFormat="1" applyFont="1" applyBorder="1" applyAlignment="1">
      <alignment horizontal="center"/>
    </xf>
    <xf numFmtId="44" fontId="17" fillId="0" borderId="37" xfId="0" applyNumberFormat="1" applyFont="1" applyBorder="1" applyAlignment="1">
      <alignment horizontal="center"/>
    </xf>
    <xf numFmtId="44" fontId="17" fillId="0" borderId="38" xfId="0" applyNumberFormat="1" applyFont="1" applyBorder="1" applyAlignment="1">
      <alignment horizontal="center"/>
    </xf>
    <xf numFmtId="0" fontId="30" fillId="16" borderId="42" xfId="0" applyFont="1" applyFill="1" applyBorder="1" applyAlignment="1">
      <alignment vertical="center" wrapText="1"/>
    </xf>
    <xf numFmtId="0" fontId="0" fillId="0" borderId="53" xfId="0" applyBorder="1" applyAlignment="1">
      <alignment vertical="center" wrapText="1"/>
    </xf>
    <xf numFmtId="0" fontId="0" fillId="0" borderId="20" xfId="0" applyBorder="1" applyAlignment="1">
      <alignment vertical="center" wrapText="1"/>
    </xf>
    <xf numFmtId="0" fontId="30" fillId="15" borderId="49"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16" fillId="0" borderId="49" xfId="0" applyFont="1" applyBorder="1" applyAlignment="1">
      <alignment horizontal="right"/>
    </xf>
    <xf numFmtId="0" fontId="16" fillId="0" borderId="50" xfId="0" applyFont="1" applyBorder="1" applyAlignment="1">
      <alignment horizontal="right"/>
    </xf>
    <xf numFmtId="0" fontId="5" fillId="0" borderId="54" xfId="0" applyFont="1" applyBorder="1" applyAlignment="1">
      <alignment horizontal="left"/>
    </xf>
    <xf numFmtId="0" fontId="0" fillId="0" borderId="44" xfId="0" applyBorder="1" applyAlignment="1"/>
    <xf numFmtId="0" fontId="3" fillId="2" borderId="42"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0" fillId="0" borderId="40" xfId="0" applyBorder="1" applyAlignment="1">
      <alignment horizontal="center" vertical="center" wrapText="1"/>
    </xf>
    <xf numFmtId="0" fontId="0" fillId="0" borderId="16" xfId="0" applyBorder="1" applyAlignment="1">
      <alignment horizontal="center" vertical="center" wrapText="1"/>
    </xf>
    <xf numFmtId="0" fontId="0" fillId="9" borderId="7" xfId="0" applyFill="1" applyBorder="1" applyAlignment="1">
      <alignment horizontal="center" vertical="center" wrapText="1"/>
    </xf>
    <xf numFmtId="0" fontId="0" fillId="9" borderId="0" xfId="0" applyFill="1" applyAlignment="1">
      <alignment horizontal="center" vertical="center" wrapText="1"/>
    </xf>
    <xf numFmtId="0" fontId="0" fillId="9" borderId="8"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49" xfId="0" applyFill="1" applyBorder="1" applyAlignment="1">
      <alignment horizontal="center"/>
    </xf>
    <xf numFmtId="0" fontId="0" fillId="9" borderId="50" xfId="0" applyFill="1" applyBorder="1" applyAlignment="1"/>
    <xf numFmtId="0" fontId="0" fillId="9" borderId="51" xfId="0" applyFill="1" applyBorder="1" applyAlignment="1"/>
    <xf numFmtId="0" fontId="0" fillId="0" borderId="0" xfId="0" applyAlignment="1">
      <alignment horizontal="right"/>
    </xf>
    <xf numFmtId="0" fontId="3" fillId="17" borderId="1" xfId="0" applyFont="1" applyFill="1" applyBorder="1" applyAlignment="1">
      <alignment horizontal="center"/>
    </xf>
    <xf numFmtId="0" fontId="3" fillId="17" borderId="48" xfId="0" applyFont="1" applyFill="1" applyBorder="1" applyAlignment="1">
      <alignment horizontal="center"/>
    </xf>
    <xf numFmtId="0" fontId="3" fillId="17" borderId="2" xfId="0" applyFont="1" applyFill="1" applyBorder="1" applyAlignment="1">
      <alignment horizontal="center"/>
    </xf>
    <xf numFmtId="0" fontId="3" fillId="17" borderId="54" xfId="0" applyFont="1" applyFill="1" applyBorder="1" applyAlignment="1">
      <alignment horizontal="center"/>
    </xf>
    <xf numFmtId="0" fontId="2" fillId="3" borderId="7" xfId="0" applyFont="1" applyFill="1" applyBorder="1" applyAlignment="1">
      <alignment horizontal="center"/>
    </xf>
    <xf numFmtId="0" fontId="2" fillId="3" borderId="0" xfId="0" applyFont="1" applyFill="1" applyAlignment="1">
      <alignment horizontal="center"/>
    </xf>
    <xf numFmtId="0" fontId="2" fillId="3" borderId="8" xfId="0" applyFont="1" applyFill="1" applyBorder="1" applyAlignment="1">
      <alignment horizontal="center"/>
    </xf>
    <xf numFmtId="0" fontId="4" fillId="14" borderId="1" xfId="0" applyFont="1" applyFill="1" applyBorder="1" applyAlignment="1" applyProtection="1">
      <protection locked="0"/>
    </xf>
    <xf numFmtId="0" fontId="4" fillId="14" borderId="2" xfId="0" applyFont="1" applyFill="1" applyBorder="1" applyAlignment="1" applyProtection="1">
      <protection locked="0"/>
    </xf>
    <xf numFmtId="0" fontId="4" fillId="14" borderId="3" xfId="0" applyFont="1" applyFill="1" applyBorder="1" applyAlignment="1" applyProtection="1">
      <protection locked="0"/>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5" fillId="0" borderId="0" xfId="0" applyFont="1" applyAlignment="1">
      <alignment horizontal="center" vertical="center" wrapText="1"/>
    </xf>
    <xf numFmtId="0" fontId="0" fillId="9" borderId="7" xfId="0" applyFill="1" applyBorder="1" applyAlignment="1">
      <alignment horizontal="center"/>
    </xf>
    <xf numFmtId="0" fontId="0" fillId="9" borderId="0" xfId="0" applyFill="1" applyAlignment="1">
      <alignment horizontal="center"/>
    </xf>
    <xf numFmtId="0" fontId="0" fillId="9" borderId="8" xfId="0" applyFill="1" applyBorder="1" applyAlignment="1">
      <alignment horizontal="center"/>
    </xf>
    <xf numFmtId="0" fontId="10" fillId="9" borderId="7" xfId="0" applyFont="1" applyFill="1" applyBorder="1" applyAlignment="1">
      <alignment horizontal="center"/>
    </xf>
    <xf numFmtId="0" fontId="10" fillId="9" borderId="0" xfId="0" applyFont="1" applyFill="1" applyAlignment="1">
      <alignment horizontal="center"/>
    </xf>
    <xf numFmtId="0" fontId="10" fillId="9" borderId="8" xfId="0" applyFont="1" applyFill="1" applyBorder="1" applyAlignment="1">
      <alignment horizontal="center"/>
    </xf>
    <xf numFmtId="0" fontId="32" fillId="0" borderId="42" xfId="0" applyFont="1" applyBorder="1" applyAlignment="1">
      <alignment horizontal="center" vertical="center" wrapText="1"/>
    </xf>
    <xf numFmtId="0" fontId="33" fillId="0" borderId="20" xfId="0" applyFont="1" applyBorder="1" applyAlignment="1">
      <alignment horizontal="center" vertical="center"/>
    </xf>
    <xf numFmtId="0" fontId="0" fillId="9" borderId="50" xfId="0" applyFill="1" applyBorder="1" applyAlignment="1">
      <alignment horizont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0" fillId="0" borderId="51" xfId="0" applyBorder="1" applyAlignment="1">
      <alignment horizontal="center"/>
    </xf>
    <xf numFmtId="0" fontId="0" fillId="0" borderId="0" xfId="0" applyAlignment="1"/>
    <xf numFmtId="0" fontId="12" fillId="0" borderId="51" xfId="0" applyFont="1" applyBorder="1" applyAlignment="1">
      <alignment horizontal="center" vertical="center" wrapText="1"/>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15" xfId="0" applyFont="1" applyBorder="1" applyAlignment="1">
      <alignment horizontal="center" vertical="center"/>
    </xf>
    <xf numFmtId="0" fontId="22" fillId="0" borderId="0" xfId="0" applyFont="1" applyAlignment="1">
      <alignment horizontal="right" vertical="top" wrapText="1"/>
    </xf>
    <xf numFmtId="0" fontId="25" fillId="0" borderId="0" xfId="0" applyFont="1" applyAlignment="1">
      <alignment horizontal="right" vertical="top" wrapText="1"/>
    </xf>
  </cellXfs>
  <cellStyles count="5">
    <cellStyle name="Normal" xfId="2" xr:uid="{7981F805-E724-4E4B-AD46-C5D3CE715557}"/>
    <cellStyle name="Procent" xfId="3" builtinId="5"/>
    <cellStyle name="Standaard" xfId="0" builtinId="0"/>
    <cellStyle name="Standard_Ecklohn Baden Württemberg 2" xfId="4" xr:uid="{D3A922AB-29AF-4060-82C1-4D9381EB89D1}"/>
    <cellStyle name="Valuta" xfId="1" builtinId="4"/>
  </cellStyles>
  <dxfs count="4">
    <dxf>
      <font>
        <color rgb="FF006100"/>
      </font>
      <fill>
        <patternFill>
          <bgColor rgb="FFC6EFCE"/>
        </patternFill>
      </fill>
    </dxf>
    <dxf>
      <font>
        <color rgb="FF006100"/>
      </font>
      <fill>
        <patternFill>
          <bgColor rgb="FFC6EFCE"/>
        </patternFill>
      </fill>
    </dxf>
    <dxf>
      <font>
        <color rgb="FF9C0006"/>
      </font>
      <fill>
        <patternFill>
          <bgColor theme="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49695</xdr:colOff>
      <xdr:row>9</xdr:row>
      <xdr:rowOff>770283</xdr:rowOff>
    </xdr:from>
    <xdr:to>
      <xdr:col>6</xdr:col>
      <xdr:colOff>579783</xdr:colOff>
      <xdr:row>17</xdr:row>
      <xdr:rowOff>124239</xdr:rowOff>
    </xdr:to>
    <xdr:sp macro="" textlink="">
      <xdr:nvSpPr>
        <xdr:cNvPr id="2" name="Vrije vorm: vorm 1">
          <a:extLst>
            <a:ext uri="{FF2B5EF4-FFF2-40B4-BE49-F238E27FC236}">
              <a16:creationId xmlns:a16="http://schemas.microsoft.com/office/drawing/2014/main" id="{E39A939E-ECAF-4689-BAC5-05F69FDB4948}"/>
            </a:ext>
          </a:extLst>
        </xdr:cNvPr>
        <xdr:cNvSpPr/>
      </xdr:nvSpPr>
      <xdr:spPr>
        <a:xfrm>
          <a:off x="3472980" y="1791363"/>
          <a:ext cx="1623558" cy="1659006"/>
        </a:xfrm>
        <a:custGeom>
          <a:avLst/>
          <a:gdLst>
            <a:gd name="connsiteX0" fmla="*/ 2062370 w 2062370"/>
            <a:gd name="connsiteY0" fmla="*/ 0 h 1888435"/>
            <a:gd name="connsiteX1" fmla="*/ 2062370 w 2062370"/>
            <a:gd name="connsiteY1" fmla="*/ 1888435 h 1888435"/>
            <a:gd name="connsiteX2" fmla="*/ 1929848 w 2062370"/>
            <a:gd name="connsiteY2" fmla="*/ 1880153 h 1888435"/>
            <a:gd name="connsiteX3" fmla="*/ 0 w 2062370"/>
            <a:gd name="connsiteY3" fmla="*/ 1880153 h 1888435"/>
          </a:gdLst>
          <a:ahLst/>
          <a:cxnLst>
            <a:cxn ang="0">
              <a:pos x="connsiteX0" y="connsiteY0"/>
            </a:cxn>
            <a:cxn ang="0">
              <a:pos x="connsiteX1" y="connsiteY1"/>
            </a:cxn>
            <a:cxn ang="0">
              <a:pos x="connsiteX2" y="connsiteY2"/>
            </a:cxn>
            <a:cxn ang="0">
              <a:pos x="connsiteX3" y="connsiteY3"/>
            </a:cxn>
          </a:cxnLst>
          <a:rect l="l" t="t" r="r" b="b"/>
          <a:pathLst>
            <a:path w="2062370" h="1888435">
              <a:moveTo>
                <a:pt x="2062370" y="0"/>
              </a:moveTo>
              <a:lnTo>
                <a:pt x="2062370" y="1888435"/>
              </a:lnTo>
              <a:lnTo>
                <a:pt x="1929848" y="1880153"/>
              </a:lnTo>
              <a:lnTo>
                <a:pt x="0" y="1880153"/>
              </a:lnTo>
            </a:path>
          </a:pathLst>
        </a:custGeom>
        <a:noFill/>
        <a:ln>
          <a:solidFill>
            <a:srgbClr val="FF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E927-4139-43AD-8E63-D67AD5D0FD35}">
  <dimension ref="B1:W152"/>
  <sheetViews>
    <sheetView showGridLines="0" tabSelected="1" zoomScaleNormal="100" zoomScaleSheetLayoutView="85" zoomScalePageLayoutView="70" workbookViewId="0">
      <selection activeCell="G95" sqref="G95"/>
    </sheetView>
  </sheetViews>
  <sheetFormatPr defaultRowHeight="14.4" x14ac:dyDescent="0.3"/>
  <cols>
    <col min="1" max="1" width="1.33203125" customWidth="1"/>
    <col min="2" max="2" width="2.6640625" customWidth="1"/>
    <col min="3" max="3" width="20" bestFit="1" customWidth="1"/>
    <col min="4" max="4" width="13.6640625" style="9" customWidth="1"/>
    <col min="5" max="5" width="20.88671875" customWidth="1"/>
    <col min="6" max="6" width="16" customWidth="1"/>
    <col min="7" max="7" width="23" customWidth="1"/>
    <col min="8" max="8" width="13.109375" bestFit="1" customWidth="1"/>
    <col min="9" max="9" width="3.33203125" customWidth="1"/>
    <col min="10" max="10" width="12.33203125" customWidth="1"/>
    <col min="11" max="11" width="2.6640625" customWidth="1"/>
    <col min="12" max="13" width="11.33203125" customWidth="1"/>
    <col min="14" max="14" width="13.88671875" bestFit="1" customWidth="1"/>
    <col min="15" max="15" width="29.44140625" customWidth="1"/>
  </cols>
  <sheetData>
    <row r="1" spans="2:23" ht="18.600000000000001" thickBot="1" x14ac:dyDescent="0.4">
      <c r="B1" s="197" t="s">
        <v>0</v>
      </c>
      <c r="C1" s="198"/>
      <c r="D1" s="198"/>
      <c r="E1" s="198"/>
      <c r="F1" s="198"/>
      <c r="G1" s="198"/>
      <c r="H1" s="198"/>
      <c r="I1" s="199"/>
      <c r="J1" s="199"/>
      <c r="K1" s="200"/>
      <c r="L1" s="121"/>
      <c r="M1" s="121"/>
      <c r="N1" s="122"/>
    </row>
    <row r="2" spans="2:23" s="67" customFormat="1" ht="18.600000000000001" thickBot="1" x14ac:dyDescent="0.4">
      <c r="B2" s="65"/>
      <c r="C2" s="193" t="s">
        <v>1</v>
      </c>
      <c r="D2" s="219"/>
      <c r="E2" s="219"/>
      <c r="F2" s="194"/>
      <c r="G2" s="194"/>
      <c r="H2" s="195"/>
      <c r="I2" s="110"/>
      <c r="J2" s="110"/>
      <c r="K2" s="110"/>
      <c r="L2" s="111"/>
      <c r="M2" s="111"/>
      <c r="N2" s="66"/>
    </row>
    <row r="3" spans="2:23" s="67" customFormat="1" ht="18.600000000000001" thickBot="1" x14ac:dyDescent="0.4">
      <c r="B3" s="65"/>
      <c r="C3" s="193" t="s">
        <v>2</v>
      </c>
      <c r="D3" s="194"/>
      <c r="E3" s="194"/>
      <c r="F3" s="194"/>
      <c r="G3" s="194"/>
      <c r="H3" s="195"/>
      <c r="I3" s="110"/>
      <c r="J3" s="110"/>
      <c r="K3" s="110"/>
      <c r="L3" s="111"/>
      <c r="M3" s="111"/>
      <c r="N3" s="66"/>
    </row>
    <row r="4" spans="2:23" s="67" customFormat="1" ht="18.600000000000001" thickBot="1" x14ac:dyDescent="0.4">
      <c r="B4" s="65"/>
      <c r="C4" s="114"/>
      <c r="I4" s="110"/>
      <c r="J4" s="110"/>
      <c r="K4" s="110"/>
      <c r="L4" s="111"/>
      <c r="M4" s="111"/>
      <c r="N4" s="66"/>
    </row>
    <row r="5" spans="2:23" s="67" customFormat="1" ht="44.4" customHeight="1" thickBot="1" x14ac:dyDescent="0.4">
      <c r="B5" s="65"/>
      <c r="C5" s="220" t="s">
        <v>3</v>
      </c>
      <c r="D5" s="221"/>
      <c r="E5" s="221"/>
      <c r="F5" s="221"/>
      <c r="G5" s="221"/>
      <c r="H5" s="222"/>
      <c r="I5" s="110"/>
      <c r="J5" s="110"/>
      <c r="K5" s="110"/>
      <c r="L5" s="111"/>
      <c r="M5" s="111"/>
      <c r="N5" s="66"/>
    </row>
    <row r="6" spans="2:23" ht="15" thickBot="1" x14ac:dyDescent="0.35">
      <c r="B6" s="1"/>
      <c r="N6" s="2"/>
    </row>
    <row r="7" spans="2:23" x14ac:dyDescent="0.3">
      <c r="B7" s="1"/>
      <c r="C7" s="196" t="s">
        <v>4</v>
      </c>
      <c r="D7" s="196"/>
      <c r="E7" s="204" t="s">
        <v>5</v>
      </c>
      <c r="F7" s="205"/>
      <c r="G7" s="206"/>
      <c r="N7" s="2"/>
    </row>
    <row r="8" spans="2:23" ht="15" thickBot="1" x14ac:dyDescent="0.35">
      <c r="B8" s="15"/>
      <c r="C8" s="16"/>
      <c r="D8" s="21"/>
      <c r="E8" s="16"/>
      <c r="F8" s="16"/>
      <c r="G8" s="16"/>
      <c r="H8" s="16"/>
      <c r="I8" s="16"/>
      <c r="J8" s="16"/>
      <c r="K8" s="16"/>
      <c r="L8" s="16"/>
      <c r="M8" s="16"/>
      <c r="N8" s="17"/>
    </row>
    <row r="9" spans="2:23" ht="18" x14ac:dyDescent="0.35">
      <c r="B9" s="207" t="s">
        <v>6</v>
      </c>
      <c r="C9" s="208"/>
      <c r="D9" s="208"/>
      <c r="E9" s="208"/>
      <c r="F9" s="208"/>
      <c r="G9" s="208"/>
      <c r="H9" s="208"/>
      <c r="I9" s="208"/>
      <c r="J9" s="208"/>
      <c r="K9" s="209"/>
      <c r="L9" s="201" t="s">
        <v>7</v>
      </c>
      <c r="M9" s="202"/>
      <c r="N9" s="203"/>
    </row>
    <row r="10" spans="2:23" ht="80.099999999999994" customHeight="1" x14ac:dyDescent="0.3">
      <c r="B10" s="1"/>
      <c r="C10" s="210" t="s">
        <v>8</v>
      </c>
      <c r="D10" s="210"/>
      <c r="E10" s="210"/>
      <c r="F10" s="210"/>
      <c r="G10" s="210"/>
      <c r="H10" s="210"/>
      <c r="I10" s="210"/>
      <c r="J10" s="210"/>
      <c r="K10" s="3"/>
      <c r="L10" s="1"/>
      <c r="N10" s="2"/>
    </row>
    <row r="11" spans="2:23" ht="15" thickBot="1" x14ac:dyDescent="0.35">
      <c r="B11" s="1"/>
      <c r="C11" s="112" t="s">
        <v>9</v>
      </c>
      <c r="D11" s="113" t="s">
        <v>10</v>
      </c>
      <c r="E11" s="112" t="s">
        <v>11</v>
      </c>
      <c r="K11" s="2"/>
      <c r="N11" s="2"/>
    </row>
    <row r="12" spans="2:23" x14ac:dyDescent="0.3">
      <c r="B12" s="1"/>
      <c r="C12" t="s">
        <v>12</v>
      </c>
      <c r="D12" s="71">
        <v>0</v>
      </c>
      <c r="E12" s="157">
        <v>0</v>
      </c>
      <c r="K12" s="2"/>
      <c r="L12" s="211"/>
      <c r="M12" s="212"/>
      <c r="N12" s="213"/>
    </row>
    <row r="13" spans="2:23" x14ac:dyDescent="0.3">
      <c r="B13" s="1"/>
      <c r="C13" t="s">
        <v>13</v>
      </c>
      <c r="D13" s="72">
        <v>0</v>
      </c>
      <c r="E13" s="158">
        <v>0</v>
      </c>
      <c r="G13" s="4"/>
      <c r="H13" s="4"/>
      <c r="I13" s="4"/>
      <c r="J13" s="4"/>
      <c r="K13" s="5"/>
      <c r="L13" s="211"/>
      <c r="M13" s="212"/>
      <c r="N13" s="213"/>
    </row>
    <row r="14" spans="2:23" x14ac:dyDescent="0.3">
      <c r="B14" s="1"/>
      <c r="C14" t="s">
        <v>14</v>
      </c>
      <c r="D14" s="72">
        <v>0</v>
      </c>
      <c r="E14" s="158">
        <v>0</v>
      </c>
      <c r="G14" s="4"/>
      <c r="H14" s="4"/>
      <c r="I14" s="4"/>
      <c r="J14" s="4"/>
      <c r="K14" s="5"/>
      <c r="L14" s="1"/>
      <c r="N14" s="2"/>
      <c r="W14" s="4">
        <f>IF(AND(E18&gt;=99.9%,E18&lt;=100.1%),1,0)</f>
        <v>0</v>
      </c>
    </row>
    <row r="15" spans="2:23" ht="15" thickBot="1" x14ac:dyDescent="0.35">
      <c r="B15" s="1"/>
      <c r="C15" t="s">
        <v>15</v>
      </c>
      <c r="D15" s="73">
        <v>0</v>
      </c>
      <c r="E15" s="159">
        <v>0</v>
      </c>
      <c r="K15" s="2"/>
      <c r="L15" s="1"/>
      <c r="N15" s="2"/>
    </row>
    <row r="16" spans="2:23" x14ac:dyDescent="0.3">
      <c r="B16" s="1"/>
      <c r="D16" s="59"/>
      <c r="E16" s="115"/>
      <c r="G16" s="4"/>
      <c r="H16" s="4"/>
      <c r="I16" s="4"/>
      <c r="J16" s="4"/>
      <c r="K16" s="5"/>
      <c r="L16" s="1"/>
      <c r="N16" s="2"/>
    </row>
    <row r="17" spans="2:18" ht="15" thickBot="1" x14ac:dyDescent="0.35">
      <c r="B17" s="1"/>
      <c r="D17" s="59"/>
      <c r="E17" s="115"/>
      <c r="K17" s="2"/>
      <c r="L17" s="1"/>
      <c r="N17" s="2"/>
    </row>
    <row r="18" spans="2:18" ht="15.6" x14ac:dyDescent="0.3">
      <c r="B18" s="1"/>
      <c r="D18" s="19"/>
      <c r="E18" s="160">
        <f>SUM(E12:E17)</f>
        <v>0</v>
      </c>
      <c r="F18" s="116"/>
      <c r="G18" s="116"/>
      <c r="H18" s="217" t="s">
        <v>16</v>
      </c>
      <c r="I18" s="6"/>
      <c r="J18" s="6"/>
      <c r="K18" s="7"/>
      <c r="L18" s="214" t="s">
        <v>17</v>
      </c>
      <c r="M18" s="215"/>
      <c r="N18" s="216"/>
    </row>
    <row r="19" spans="2:18" ht="15" thickBot="1" x14ac:dyDescent="0.35">
      <c r="B19" s="1"/>
      <c r="D19" s="20"/>
      <c r="E19" s="117"/>
      <c r="H19" s="218"/>
      <c r="I19" s="107"/>
      <c r="J19" s="107"/>
      <c r="K19" s="2"/>
      <c r="L19" s="187" t="s">
        <v>18</v>
      </c>
      <c r="M19" s="188"/>
      <c r="N19" s="189"/>
    </row>
    <row r="20" spans="2:18" ht="15.75" customHeight="1" thickBot="1" x14ac:dyDescent="0.35">
      <c r="B20" s="1"/>
      <c r="C20" s="196" t="s">
        <v>19</v>
      </c>
      <c r="D20" s="196"/>
      <c r="E20" s="8">
        <f>IF(W14&gt;0,((D12*E12)+(D13*E13)+(D14*E14)+(D15*E15)+(D16*E16)+(D17*E17)),0)</f>
        <v>0</v>
      </c>
      <c r="F20" s="118" t="s">
        <v>20</v>
      </c>
      <c r="G20" s="9"/>
      <c r="H20" s="106">
        <v>0.9</v>
      </c>
      <c r="I20" s="108"/>
      <c r="J20" s="11">
        <f>E20*H20</f>
        <v>0</v>
      </c>
      <c r="K20" s="12"/>
      <c r="L20" s="187"/>
      <c r="M20" s="188"/>
      <c r="N20" s="189"/>
    </row>
    <row r="21" spans="2:18" ht="15" thickBot="1" x14ac:dyDescent="0.35">
      <c r="B21" s="1"/>
      <c r="C21" s="105" t="s">
        <v>21</v>
      </c>
      <c r="D21" s="74">
        <v>0</v>
      </c>
      <c r="E21" s="8">
        <f>E20*D21</f>
        <v>0</v>
      </c>
      <c r="F21" s="118" t="s">
        <v>22</v>
      </c>
      <c r="H21" s="10">
        <v>0.1</v>
      </c>
      <c r="I21" s="108"/>
      <c r="J21" s="13">
        <f>E21*H21</f>
        <v>0</v>
      </c>
      <c r="K21" s="2"/>
      <c r="L21" s="187"/>
      <c r="M21" s="188"/>
      <c r="N21" s="189"/>
    </row>
    <row r="22" spans="2:18" ht="15" thickBot="1" x14ac:dyDescent="0.35">
      <c r="B22" s="1"/>
      <c r="C22" s="105"/>
      <c r="D22" s="119"/>
      <c r="E22" s="120"/>
      <c r="F22" s="118"/>
      <c r="H22" s="14"/>
      <c r="I22" s="109"/>
      <c r="K22" s="2"/>
      <c r="L22" s="187"/>
      <c r="M22" s="188"/>
      <c r="N22" s="189"/>
    </row>
    <row r="23" spans="2:18" ht="15" thickBot="1" x14ac:dyDescent="0.35">
      <c r="B23" s="1"/>
      <c r="C23" s="105"/>
      <c r="D23" s="119"/>
      <c r="E23" s="120"/>
      <c r="F23" s="118"/>
      <c r="H23" s="163" t="s">
        <v>23</v>
      </c>
      <c r="I23" s="164"/>
      <c r="J23" s="78">
        <f>J21+J20</f>
        <v>0</v>
      </c>
      <c r="K23" s="2"/>
      <c r="L23" s="187"/>
      <c r="M23" s="188"/>
      <c r="N23" s="189"/>
    </row>
    <row r="24" spans="2:18" ht="15" thickBot="1" x14ac:dyDescent="0.35">
      <c r="B24" s="15"/>
      <c r="C24" s="16"/>
      <c r="D24" s="21"/>
      <c r="E24" s="16"/>
      <c r="F24" s="16"/>
      <c r="G24" s="16"/>
      <c r="H24" s="15"/>
      <c r="I24" s="16"/>
      <c r="J24" s="16"/>
      <c r="K24" s="17"/>
      <c r="L24" s="15"/>
      <c r="M24" s="16"/>
      <c r="N24" s="17"/>
    </row>
    <row r="25" spans="2:18" ht="18.75" customHeight="1" x14ac:dyDescent="0.35">
      <c r="B25" s="179" t="s">
        <v>24</v>
      </c>
      <c r="C25" s="180"/>
      <c r="D25" s="180"/>
      <c r="E25" s="180"/>
      <c r="F25" s="180"/>
      <c r="G25" s="180"/>
      <c r="H25" s="180"/>
      <c r="I25" s="180"/>
      <c r="J25" s="180"/>
      <c r="K25" s="181"/>
      <c r="L25" s="182" t="s">
        <v>7</v>
      </c>
      <c r="M25" s="183"/>
      <c r="N25" s="184"/>
      <c r="O25" s="57"/>
      <c r="P25" s="57"/>
    </row>
    <row r="26" spans="2:18" ht="79.5" customHeight="1" x14ac:dyDescent="0.3">
      <c r="B26" s="1"/>
      <c r="C26" s="185" t="s">
        <v>25</v>
      </c>
      <c r="D26" s="185"/>
      <c r="E26" s="185"/>
      <c r="F26" s="185"/>
      <c r="G26" s="185"/>
      <c r="H26" s="185"/>
      <c r="I26" s="185"/>
      <c r="J26" s="185"/>
      <c r="K26" s="18"/>
      <c r="L26" s="187" t="s">
        <v>26</v>
      </c>
      <c r="M26" s="188"/>
      <c r="N26" s="189"/>
      <c r="O26" s="57"/>
      <c r="P26" s="57"/>
    </row>
    <row r="27" spans="2:18" ht="15" thickBot="1" x14ac:dyDescent="0.35">
      <c r="B27" s="15"/>
      <c r="C27" s="186"/>
      <c r="D27" s="186"/>
      <c r="E27" s="186"/>
      <c r="F27" s="186"/>
      <c r="G27" s="186"/>
      <c r="H27" s="186"/>
      <c r="I27" s="186"/>
      <c r="J27" s="186"/>
      <c r="K27" s="50"/>
      <c r="L27" s="190"/>
      <c r="M27" s="191"/>
      <c r="N27" s="192"/>
      <c r="O27" s="57"/>
      <c r="P27" s="57"/>
    </row>
    <row r="28" spans="2:18" s="29" customFormat="1" ht="15.75" customHeight="1" thickBot="1" x14ac:dyDescent="0.35">
      <c r="C28" s="52"/>
      <c r="D28" s="53"/>
      <c r="E28" s="53"/>
      <c r="F28" s="53"/>
      <c r="G28" s="54"/>
      <c r="H28" s="47"/>
      <c r="I28" s="55"/>
      <c r="J28" s="52"/>
      <c r="K28" s="52"/>
      <c r="L28" s="56"/>
      <c r="M28" s="52"/>
      <c r="N28" s="58"/>
      <c r="O28" s="57"/>
      <c r="P28" s="57"/>
    </row>
    <row r="29" spans="2:18" s="29" customFormat="1" ht="15.75" customHeight="1" thickBot="1" x14ac:dyDescent="0.35">
      <c r="C29" s="86" t="s">
        <v>27</v>
      </c>
      <c r="D29" s="87" t="s">
        <v>28</v>
      </c>
      <c r="E29" s="166" t="s">
        <v>29</v>
      </c>
      <c r="F29" s="167"/>
      <c r="G29" s="167" t="s">
        <v>30</v>
      </c>
      <c r="H29" s="168"/>
      <c r="I29" s="25"/>
      <c r="J29" s="26" t="s">
        <v>31</v>
      </c>
      <c r="K29" s="26"/>
      <c r="L29" s="27" t="s">
        <v>32</v>
      </c>
      <c r="M29" s="26" t="s">
        <v>33</v>
      </c>
      <c r="N29" s="28" t="s">
        <v>34</v>
      </c>
      <c r="O29" s="57"/>
      <c r="P29" s="57"/>
    </row>
    <row r="30" spans="2:18" s="29" customFormat="1" ht="15.75" customHeight="1" x14ac:dyDescent="0.25">
      <c r="C30" s="88" t="s">
        <v>35</v>
      </c>
      <c r="D30" s="89" t="s">
        <v>36</v>
      </c>
      <c r="E30" s="90" t="s">
        <v>37</v>
      </c>
      <c r="F30" s="91"/>
      <c r="G30" s="92" t="s">
        <v>38</v>
      </c>
      <c r="H30" s="93"/>
      <c r="I30" s="30"/>
      <c r="J30" s="69">
        <v>0</v>
      </c>
      <c r="K30" s="31"/>
      <c r="L30" s="79">
        <v>130</v>
      </c>
      <c r="M30" s="79">
        <v>1</v>
      </c>
      <c r="N30" s="80">
        <f>J30*L30*M30</f>
        <v>0</v>
      </c>
      <c r="O30" s="22"/>
      <c r="P30" s="22"/>
      <c r="Q30" s="22"/>
      <c r="R30" s="22"/>
    </row>
    <row r="31" spans="2:18" s="29" customFormat="1" ht="15.75" customHeight="1" x14ac:dyDescent="0.25">
      <c r="C31" s="88" t="s">
        <v>35</v>
      </c>
      <c r="D31" s="89" t="s">
        <v>39</v>
      </c>
      <c r="E31" s="90" t="s">
        <v>40</v>
      </c>
      <c r="F31" s="91"/>
      <c r="G31" s="94" t="s">
        <v>41</v>
      </c>
      <c r="H31" s="93"/>
      <c r="I31" s="30"/>
      <c r="J31" s="69">
        <v>0</v>
      </c>
      <c r="K31" s="34"/>
      <c r="L31" s="36">
        <v>1</v>
      </c>
      <c r="M31" s="36">
        <v>1</v>
      </c>
      <c r="N31" s="80">
        <f>J31*L31*M31</f>
        <v>0</v>
      </c>
      <c r="O31" s="22"/>
      <c r="P31" s="22"/>
      <c r="Q31" s="22"/>
      <c r="R31" s="22"/>
    </row>
    <row r="32" spans="2:18" s="29" customFormat="1" ht="15.75" customHeight="1" x14ac:dyDescent="0.25">
      <c r="C32" s="88" t="s">
        <v>35</v>
      </c>
      <c r="D32" s="89" t="s">
        <v>42</v>
      </c>
      <c r="E32" s="90" t="s">
        <v>43</v>
      </c>
      <c r="F32" s="91"/>
      <c r="G32" s="94"/>
      <c r="H32" s="93"/>
      <c r="I32" s="30"/>
      <c r="J32" s="69">
        <v>0</v>
      </c>
      <c r="K32" s="34"/>
      <c r="L32" s="36">
        <v>4</v>
      </c>
      <c r="M32" s="36">
        <v>1</v>
      </c>
      <c r="N32" s="80">
        <f>J32*L32*M32</f>
        <v>0</v>
      </c>
      <c r="O32" s="22"/>
      <c r="P32" s="22"/>
      <c r="Q32" s="22"/>
      <c r="R32" s="22"/>
    </row>
    <row r="33" spans="3:18" s="29" customFormat="1" ht="15.75" customHeight="1" x14ac:dyDescent="0.25">
      <c r="C33" s="88" t="s">
        <v>35</v>
      </c>
      <c r="D33" s="95" t="s">
        <v>44</v>
      </c>
      <c r="E33" s="96" t="s">
        <v>45</v>
      </c>
      <c r="F33" s="97"/>
      <c r="G33" s="94" t="s">
        <v>41</v>
      </c>
      <c r="H33" s="98"/>
      <c r="I33" s="33"/>
      <c r="J33" s="69">
        <v>0</v>
      </c>
      <c r="K33" s="34"/>
      <c r="L33" s="36">
        <v>1</v>
      </c>
      <c r="M33" s="36">
        <v>1</v>
      </c>
      <c r="N33" s="80">
        <f>J33*L33*M33</f>
        <v>0</v>
      </c>
      <c r="O33" s="22"/>
      <c r="P33" s="22"/>
      <c r="Q33" s="22"/>
      <c r="R33" s="22"/>
    </row>
    <row r="34" spans="3:18" s="29" customFormat="1" ht="15.75" customHeight="1" thickBot="1" x14ac:dyDescent="0.3">
      <c r="C34" s="99" t="s">
        <v>35</v>
      </c>
      <c r="D34" s="100" t="s">
        <v>46</v>
      </c>
      <c r="E34" s="101" t="s">
        <v>47</v>
      </c>
      <c r="F34" s="102"/>
      <c r="G34" s="103" t="s">
        <v>41</v>
      </c>
      <c r="H34" s="104"/>
      <c r="I34" s="37"/>
      <c r="J34" s="70">
        <v>0</v>
      </c>
      <c r="K34" s="38"/>
      <c r="L34" s="40">
        <v>1</v>
      </c>
      <c r="M34" s="40">
        <v>1</v>
      </c>
      <c r="N34" s="81">
        <f>J34*L34*M34</f>
        <v>0</v>
      </c>
      <c r="O34" s="22"/>
      <c r="P34" s="22"/>
      <c r="Q34" s="22"/>
      <c r="R34" s="22"/>
    </row>
    <row r="35" spans="3:18" s="29" customFormat="1" ht="15.75" customHeight="1" thickBot="1" x14ac:dyDescent="0.3">
      <c r="C35" s="22"/>
      <c r="D35" s="24"/>
      <c r="E35" s="23"/>
      <c r="F35" s="23"/>
      <c r="G35" s="41"/>
      <c r="H35" s="41"/>
      <c r="I35" s="42"/>
      <c r="J35" s="43"/>
      <c r="K35" s="44"/>
      <c r="L35" s="46"/>
      <c r="M35" s="46"/>
      <c r="N35" s="82">
        <f>SUM(N30:N34)</f>
        <v>0</v>
      </c>
      <c r="O35" s="22"/>
      <c r="P35" s="22"/>
      <c r="Q35" s="22"/>
      <c r="R35" s="22"/>
    </row>
    <row r="36" spans="3:18" s="29" customFormat="1" ht="15.75" customHeight="1" thickBot="1" x14ac:dyDescent="0.3">
      <c r="C36" s="22"/>
      <c r="D36" s="24"/>
      <c r="E36" s="23"/>
      <c r="F36" s="23"/>
      <c r="G36" s="41"/>
      <c r="H36" s="41"/>
      <c r="I36" s="42"/>
      <c r="J36" s="43"/>
      <c r="K36" s="44"/>
      <c r="L36" s="45"/>
      <c r="M36" s="46"/>
      <c r="N36" s="48"/>
      <c r="O36" s="22"/>
      <c r="P36" s="22"/>
      <c r="Q36" s="22"/>
      <c r="R36" s="22"/>
    </row>
    <row r="37" spans="3:18" s="29" customFormat="1" ht="15.75" customHeight="1" thickBot="1" x14ac:dyDescent="0.3">
      <c r="C37" s="86" t="s">
        <v>27</v>
      </c>
      <c r="D37" s="87" t="s">
        <v>28</v>
      </c>
      <c r="E37" s="166" t="s">
        <v>29</v>
      </c>
      <c r="F37" s="167"/>
      <c r="G37" s="167" t="s">
        <v>30</v>
      </c>
      <c r="H37" s="168"/>
      <c r="I37" s="25"/>
      <c r="J37" s="26" t="s">
        <v>31</v>
      </c>
      <c r="K37" s="26"/>
      <c r="L37" s="27" t="s">
        <v>32</v>
      </c>
      <c r="M37" s="26" t="s">
        <v>33</v>
      </c>
      <c r="N37" s="28" t="s">
        <v>34</v>
      </c>
      <c r="O37" s="22"/>
      <c r="P37" s="22"/>
      <c r="Q37" s="22"/>
      <c r="R37" s="22"/>
    </row>
    <row r="38" spans="3:18" s="29" customFormat="1" ht="15.75" customHeight="1" x14ac:dyDescent="0.25">
      <c r="C38" s="88" t="s">
        <v>48</v>
      </c>
      <c r="D38" s="89" t="s">
        <v>36</v>
      </c>
      <c r="E38" s="90" t="s">
        <v>37</v>
      </c>
      <c r="F38" s="91"/>
      <c r="G38" s="92" t="s">
        <v>49</v>
      </c>
      <c r="H38" s="93"/>
      <c r="I38" s="30"/>
      <c r="J38" s="61"/>
      <c r="K38" s="64"/>
      <c r="L38" s="62"/>
      <c r="M38" s="63"/>
      <c r="N38" s="63"/>
    </row>
    <row r="39" spans="3:18" s="29" customFormat="1" ht="15.75" customHeight="1" x14ac:dyDescent="0.25">
      <c r="C39" s="88" t="s">
        <v>48</v>
      </c>
      <c r="D39" s="89" t="s">
        <v>39</v>
      </c>
      <c r="E39" s="90" t="s">
        <v>40</v>
      </c>
      <c r="F39" s="91"/>
      <c r="G39" s="94" t="s">
        <v>41</v>
      </c>
      <c r="H39" s="93"/>
      <c r="I39" s="30"/>
      <c r="J39" s="69">
        <v>0</v>
      </c>
      <c r="K39" s="34"/>
      <c r="L39" s="36">
        <v>1</v>
      </c>
      <c r="M39" s="36">
        <v>1</v>
      </c>
      <c r="N39" s="80">
        <f>J39*L39*M39</f>
        <v>0</v>
      </c>
    </row>
    <row r="40" spans="3:18" s="29" customFormat="1" ht="15.75" customHeight="1" x14ac:dyDescent="0.25">
      <c r="C40" s="88" t="s">
        <v>48</v>
      </c>
      <c r="D40" s="89" t="s">
        <v>42</v>
      </c>
      <c r="E40" s="90" t="s">
        <v>43</v>
      </c>
      <c r="F40" s="91"/>
      <c r="G40" s="94"/>
      <c r="H40" s="93"/>
      <c r="I40" s="30"/>
      <c r="J40" s="69">
        <v>0</v>
      </c>
      <c r="K40" s="34"/>
      <c r="L40" s="36">
        <v>3</v>
      </c>
      <c r="M40" s="36">
        <v>1</v>
      </c>
      <c r="N40" s="80">
        <f>J40*L40*M40</f>
        <v>0</v>
      </c>
    </row>
    <row r="41" spans="3:18" s="29" customFormat="1" ht="15.75" customHeight="1" x14ac:dyDescent="0.25">
      <c r="C41" s="88" t="s">
        <v>48</v>
      </c>
      <c r="D41" s="95" t="s">
        <v>44</v>
      </c>
      <c r="E41" s="96" t="s">
        <v>45</v>
      </c>
      <c r="F41" s="97"/>
      <c r="G41" s="94" t="s">
        <v>41</v>
      </c>
      <c r="H41" s="98"/>
      <c r="I41" s="33"/>
      <c r="J41" s="69">
        <v>0</v>
      </c>
      <c r="K41" s="34"/>
      <c r="L41" s="36">
        <v>1</v>
      </c>
      <c r="M41" s="36">
        <v>1</v>
      </c>
      <c r="N41" s="80">
        <f>J41*L41*M41</f>
        <v>0</v>
      </c>
    </row>
    <row r="42" spans="3:18" s="29" customFormat="1" ht="15.75" customHeight="1" thickBot="1" x14ac:dyDescent="0.3">
      <c r="C42" s="99" t="s">
        <v>48</v>
      </c>
      <c r="D42" s="100" t="s">
        <v>46</v>
      </c>
      <c r="E42" s="101" t="s">
        <v>47</v>
      </c>
      <c r="F42" s="102"/>
      <c r="G42" s="103" t="s">
        <v>41</v>
      </c>
      <c r="H42" s="104"/>
      <c r="I42" s="37"/>
      <c r="J42" s="70">
        <v>0</v>
      </c>
      <c r="K42" s="38"/>
      <c r="L42" s="40">
        <v>1</v>
      </c>
      <c r="M42" s="40">
        <v>1</v>
      </c>
      <c r="N42" s="81">
        <f>J42*L42*M42</f>
        <v>0</v>
      </c>
    </row>
    <row r="43" spans="3:18" ht="15.75" customHeight="1" thickBot="1" x14ac:dyDescent="0.35">
      <c r="C43" s="22"/>
      <c r="D43" s="24"/>
      <c r="E43" s="23"/>
      <c r="F43" s="23"/>
      <c r="G43" s="41"/>
      <c r="H43" s="41"/>
      <c r="I43" s="42"/>
      <c r="J43" s="43"/>
      <c r="K43" s="44"/>
      <c r="L43" s="46"/>
      <c r="M43" s="46"/>
      <c r="N43" s="82">
        <f>SUM(N38:N42)</f>
        <v>0</v>
      </c>
    </row>
    <row r="44" spans="3:18" ht="15.75" customHeight="1" thickBot="1" x14ac:dyDescent="0.35">
      <c r="C44" s="22"/>
      <c r="D44" s="24"/>
      <c r="E44" s="23"/>
      <c r="F44" s="23"/>
      <c r="G44" s="41"/>
      <c r="H44" s="41"/>
      <c r="I44" s="42"/>
      <c r="J44" s="43"/>
      <c r="K44" s="44"/>
      <c r="L44" s="45"/>
      <c r="M44" s="46"/>
      <c r="N44" s="60"/>
    </row>
    <row r="45" spans="3:18" ht="15.75" customHeight="1" thickBot="1" x14ac:dyDescent="0.35">
      <c r="C45" s="86" t="s">
        <v>27</v>
      </c>
      <c r="D45" s="87" t="s">
        <v>28</v>
      </c>
      <c r="E45" s="166" t="s">
        <v>29</v>
      </c>
      <c r="F45" s="167"/>
      <c r="G45" s="167" t="s">
        <v>30</v>
      </c>
      <c r="H45" s="168"/>
      <c r="I45" s="25"/>
      <c r="J45" s="26" t="s">
        <v>31</v>
      </c>
      <c r="K45" s="26"/>
      <c r="L45" s="27" t="s">
        <v>32</v>
      </c>
      <c r="M45" s="26" t="s">
        <v>33</v>
      </c>
      <c r="N45" s="28" t="s">
        <v>34</v>
      </c>
    </row>
    <row r="46" spans="3:18" x14ac:dyDescent="0.3">
      <c r="C46" s="88" t="s">
        <v>50</v>
      </c>
      <c r="D46" s="89" t="s">
        <v>36</v>
      </c>
      <c r="E46" s="90" t="s">
        <v>37</v>
      </c>
      <c r="F46" s="91"/>
      <c r="G46" s="92" t="s">
        <v>51</v>
      </c>
      <c r="H46" s="93"/>
      <c r="I46" s="30"/>
      <c r="J46" s="69">
        <v>0</v>
      </c>
      <c r="K46" s="31"/>
      <c r="L46" s="79">
        <v>22</v>
      </c>
      <c r="M46" s="79">
        <v>1</v>
      </c>
      <c r="N46" s="80">
        <f>J46*L46*M46</f>
        <v>0</v>
      </c>
    </row>
    <row r="47" spans="3:18" x14ac:dyDescent="0.3">
      <c r="C47" s="88" t="s">
        <v>50</v>
      </c>
      <c r="D47" s="89" t="s">
        <v>39</v>
      </c>
      <c r="E47" s="90" t="s">
        <v>40</v>
      </c>
      <c r="F47" s="91"/>
      <c r="G47" s="94" t="s">
        <v>41</v>
      </c>
      <c r="H47" s="93"/>
      <c r="I47" s="30"/>
      <c r="J47" s="69">
        <v>0</v>
      </c>
      <c r="K47" s="34"/>
      <c r="L47" s="36">
        <v>1</v>
      </c>
      <c r="M47" s="36">
        <v>1</v>
      </c>
      <c r="N47" s="80">
        <f>J47*L47*M47</f>
        <v>0</v>
      </c>
    </row>
    <row r="48" spans="3:18" x14ac:dyDescent="0.3">
      <c r="C48" s="88" t="s">
        <v>50</v>
      </c>
      <c r="D48" s="89" t="s">
        <v>42</v>
      </c>
      <c r="E48" s="90" t="s">
        <v>43</v>
      </c>
      <c r="F48" s="91"/>
      <c r="G48" s="94"/>
      <c r="H48" s="93"/>
      <c r="I48" s="30"/>
      <c r="J48" s="69">
        <v>0</v>
      </c>
      <c r="K48" s="34"/>
      <c r="L48" s="36">
        <v>2</v>
      </c>
      <c r="M48" s="36">
        <v>1</v>
      </c>
      <c r="N48" s="80">
        <f>J48*L48*M48</f>
        <v>0</v>
      </c>
    </row>
    <row r="49" spans="3:14" x14ac:dyDescent="0.3">
      <c r="C49" s="88" t="s">
        <v>50</v>
      </c>
      <c r="D49" s="95" t="s">
        <v>44</v>
      </c>
      <c r="E49" s="96" t="s">
        <v>45</v>
      </c>
      <c r="F49" s="97"/>
      <c r="G49" s="94" t="s">
        <v>41</v>
      </c>
      <c r="H49" s="98"/>
      <c r="I49" s="33"/>
      <c r="J49" s="69">
        <v>0</v>
      </c>
      <c r="K49" s="34"/>
      <c r="L49" s="36">
        <v>1</v>
      </c>
      <c r="M49" s="36">
        <v>1</v>
      </c>
      <c r="N49" s="80">
        <f>J49*L49*M49</f>
        <v>0</v>
      </c>
    </row>
    <row r="50" spans="3:14" ht="15" thickBot="1" x14ac:dyDescent="0.35">
      <c r="C50" s="99" t="s">
        <v>50</v>
      </c>
      <c r="D50" s="100" t="s">
        <v>46</v>
      </c>
      <c r="E50" s="101" t="s">
        <v>47</v>
      </c>
      <c r="F50" s="102"/>
      <c r="G50" s="103" t="s">
        <v>41</v>
      </c>
      <c r="H50" s="104"/>
      <c r="I50" s="37"/>
      <c r="J50" s="70">
        <v>0</v>
      </c>
      <c r="K50" s="38"/>
      <c r="L50" s="40">
        <v>1</v>
      </c>
      <c r="M50" s="40">
        <v>1</v>
      </c>
      <c r="N50" s="81">
        <f>J50*L50*M50</f>
        <v>0</v>
      </c>
    </row>
    <row r="51" spans="3:14" ht="15" thickBot="1" x14ac:dyDescent="0.35">
      <c r="C51" s="22"/>
      <c r="D51" s="24"/>
      <c r="E51" s="23"/>
      <c r="F51" s="23"/>
      <c r="G51" s="41"/>
      <c r="H51" s="41"/>
      <c r="I51" s="42"/>
      <c r="J51" s="43"/>
      <c r="K51" s="44"/>
      <c r="L51" s="46"/>
      <c r="M51" s="46"/>
      <c r="N51" s="82">
        <f>SUM(N46:N50)</f>
        <v>0</v>
      </c>
    </row>
    <row r="52" spans="3:14" ht="15" thickBot="1" x14ac:dyDescent="0.35"/>
    <row r="53" spans="3:14" ht="15" thickBot="1" x14ac:dyDescent="0.35">
      <c r="C53" s="86" t="s">
        <v>27</v>
      </c>
      <c r="D53" s="87" t="s">
        <v>28</v>
      </c>
      <c r="E53" s="166" t="s">
        <v>29</v>
      </c>
      <c r="F53" s="167"/>
      <c r="G53" s="167" t="s">
        <v>30</v>
      </c>
      <c r="H53" s="168"/>
      <c r="I53" s="25"/>
      <c r="J53" s="26" t="s">
        <v>31</v>
      </c>
      <c r="K53" s="26"/>
      <c r="L53" s="27" t="s">
        <v>32</v>
      </c>
      <c r="M53" s="26" t="s">
        <v>33</v>
      </c>
      <c r="N53" s="28" t="s">
        <v>34</v>
      </c>
    </row>
    <row r="54" spans="3:14" x14ac:dyDescent="0.3">
      <c r="C54" s="88" t="s">
        <v>52</v>
      </c>
      <c r="D54" s="89" t="s">
        <v>36</v>
      </c>
      <c r="E54" s="90" t="s">
        <v>37</v>
      </c>
      <c r="F54" s="91"/>
      <c r="G54" s="92" t="s">
        <v>49</v>
      </c>
      <c r="H54" s="93"/>
      <c r="I54" s="30"/>
      <c r="J54" s="61"/>
      <c r="K54" s="64"/>
      <c r="L54" s="62"/>
      <c r="M54" s="63"/>
      <c r="N54" s="63"/>
    </row>
    <row r="55" spans="3:14" x14ac:dyDescent="0.3">
      <c r="C55" s="88" t="s">
        <v>52</v>
      </c>
      <c r="D55" s="89" t="s">
        <v>39</v>
      </c>
      <c r="E55" s="90" t="s">
        <v>40</v>
      </c>
      <c r="F55" s="91"/>
      <c r="G55" s="94" t="s">
        <v>41</v>
      </c>
      <c r="H55" s="93"/>
      <c r="I55" s="30"/>
      <c r="J55" s="69">
        <v>0</v>
      </c>
      <c r="K55" s="34"/>
      <c r="L55" s="36">
        <v>1</v>
      </c>
      <c r="M55" s="36">
        <v>1</v>
      </c>
      <c r="N55" s="80">
        <f>J55*L55*M55</f>
        <v>0</v>
      </c>
    </row>
    <row r="56" spans="3:14" x14ac:dyDescent="0.3">
      <c r="C56" s="88" t="s">
        <v>52</v>
      </c>
      <c r="D56" s="89" t="s">
        <v>42</v>
      </c>
      <c r="E56" s="90" t="s">
        <v>43</v>
      </c>
      <c r="F56" s="91"/>
      <c r="G56" s="94"/>
      <c r="H56" s="93"/>
      <c r="I56" s="30"/>
      <c r="J56" s="69">
        <v>0</v>
      </c>
      <c r="K56" s="34"/>
      <c r="L56" s="36">
        <v>7</v>
      </c>
      <c r="M56" s="36">
        <v>1</v>
      </c>
      <c r="N56" s="80">
        <f>J56*L56*M56</f>
        <v>0</v>
      </c>
    </row>
    <row r="57" spans="3:14" x14ac:dyDescent="0.3">
      <c r="C57" s="88" t="s">
        <v>52</v>
      </c>
      <c r="D57" s="95" t="s">
        <v>44</v>
      </c>
      <c r="E57" s="96" t="s">
        <v>45</v>
      </c>
      <c r="F57" s="97"/>
      <c r="G57" s="94" t="s">
        <v>41</v>
      </c>
      <c r="H57" s="98"/>
      <c r="I57" s="33"/>
      <c r="J57" s="69">
        <v>0</v>
      </c>
      <c r="K57" s="34"/>
      <c r="L57" s="36">
        <v>1</v>
      </c>
      <c r="M57" s="36">
        <v>1</v>
      </c>
      <c r="N57" s="80">
        <f>J57*L57*M57</f>
        <v>0</v>
      </c>
    </row>
    <row r="58" spans="3:14" ht="15" thickBot="1" x14ac:dyDescent="0.35">
      <c r="C58" s="99" t="s">
        <v>52</v>
      </c>
      <c r="D58" s="100" t="s">
        <v>46</v>
      </c>
      <c r="E58" s="101" t="s">
        <v>47</v>
      </c>
      <c r="F58" s="102"/>
      <c r="G58" s="103" t="s">
        <v>41</v>
      </c>
      <c r="H58" s="104"/>
      <c r="I58" s="37"/>
      <c r="J58" s="70">
        <v>0</v>
      </c>
      <c r="K58" s="38"/>
      <c r="L58" s="40">
        <v>1</v>
      </c>
      <c r="M58" s="40">
        <v>1</v>
      </c>
      <c r="N58" s="81">
        <f>J58*L58*M58</f>
        <v>0</v>
      </c>
    </row>
    <row r="59" spans="3:14" ht="15" thickBot="1" x14ac:dyDescent="0.35">
      <c r="C59" s="22"/>
      <c r="D59" s="24"/>
      <c r="E59" s="23"/>
      <c r="F59" s="23"/>
      <c r="G59" s="41"/>
      <c r="H59" s="41"/>
      <c r="I59" s="42"/>
      <c r="J59" s="43"/>
      <c r="K59" s="44"/>
      <c r="L59" s="46"/>
      <c r="M59" s="46"/>
      <c r="N59" s="82">
        <f>SUM(N54:N58)</f>
        <v>0</v>
      </c>
    </row>
    <row r="60" spans="3:14" ht="15" thickBot="1" x14ac:dyDescent="0.35">
      <c r="C60" s="22"/>
      <c r="D60" s="24"/>
      <c r="E60" s="23"/>
      <c r="F60" s="23"/>
      <c r="G60" s="41"/>
      <c r="H60" s="41"/>
      <c r="I60" s="42"/>
      <c r="J60" s="43"/>
      <c r="K60" s="44"/>
      <c r="L60" s="45"/>
      <c r="M60" s="46"/>
      <c r="N60" s="48"/>
    </row>
    <row r="61" spans="3:14" ht="15" thickBot="1" x14ac:dyDescent="0.35">
      <c r="C61" s="86" t="s">
        <v>27</v>
      </c>
      <c r="D61" s="87" t="s">
        <v>28</v>
      </c>
      <c r="E61" s="166" t="s">
        <v>29</v>
      </c>
      <c r="F61" s="167"/>
      <c r="G61" s="167" t="s">
        <v>30</v>
      </c>
      <c r="H61" s="168"/>
      <c r="I61" s="25"/>
      <c r="J61" s="26" t="s">
        <v>31</v>
      </c>
      <c r="K61" s="26"/>
      <c r="L61" s="27" t="s">
        <v>32</v>
      </c>
      <c r="M61" s="26" t="s">
        <v>33</v>
      </c>
      <c r="N61" s="28" t="s">
        <v>34</v>
      </c>
    </row>
    <row r="62" spans="3:14" x14ac:dyDescent="0.3">
      <c r="C62" s="88" t="s">
        <v>53</v>
      </c>
      <c r="D62" s="89" t="s">
        <v>36</v>
      </c>
      <c r="E62" s="90" t="s">
        <v>37</v>
      </c>
      <c r="F62" s="91"/>
      <c r="G62" s="92" t="s">
        <v>54</v>
      </c>
      <c r="H62" s="93"/>
      <c r="I62" s="30"/>
      <c r="J62" s="69">
        <v>0</v>
      </c>
      <c r="K62" s="31"/>
      <c r="L62" s="79">
        <v>45</v>
      </c>
      <c r="M62" s="79">
        <v>1</v>
      </c>
      <c r="N62" s="80">
        <f>J62*L62*M62</f>
        <v>0</v>
      </c>
    </row>
    <row r="63" spans="3:14" x14ac:dyDescent="0.3">
      <c r="C63" s="88" t="s">
        <v>53</v>
      </c>
      <c r="D63" s="89" t="s">
        <v>39</v>
      </c>
      <c r="E63" s="90" t="s">
        <v>40</v>
      </c>
      <c r="F63" s="91"/>
      <c r="G63" s="94" t="s">
        <v>41</v>
      </c>
      <c r="H63" s="93"/>
      <c r="I63" s="30"/>
      <c r="J63" s="69">
        <v>0</v>
      </c>
      <c r="K63" s="34"/>
      <c r="L63" s="36">
        <v>1</v>
      </c>
      <c r="M63" s="36">
        <v>1</v>
      </c>
      <c r="N63" s="80">
        <f>J63*L63*M63</f>
        <v>0</v>
      </c>
    </row>
    <row r="64" spans="3:14" x14ac:dyDescent="0.3">
      <c r="C64" s="88" t="s">
        <v>53</v>
      </c>
      <c r="D64" s="89" t="s">
        <v>42</v>
      </c>
      <c r="E64" s="90" t="s">
        <v>43</v>
      </c>
      <c r="F64" s="91"/>
      <c r="G64" s="94"/>
      <c r="H64" s="93"/>
      <c r="I64" s="30"/>
      <c r="J64" s="69">
        <v>0</v>
      </c>
      <c r="K64" s="34"/>
      <c r="L64" s="36">
        <v>2</v>
      </c>
      <c r="M64" s="36">
        <v>1</v>
      </c>
      <c r="N64" s="80">
        <f>J64*L64*M64</f>
        <v>0</v>
      </c>
    </row>
    <row r="65" spans="3:14" x14ac:dyDescent="0.3">
      <c r="C65" s="88" t="s">
        <v>53</v>
      </c>
      <c r="D65" s="95" t="s">
        <v>44</v>
      </c>
      <c r="E65" s="96" t="s">
        <v>45</v>
      </c>
      <c r="F65" s="97"/>
      <c r="G65" s="94" t="s">
        <v>41</v>
      </c>
      <c r="H65" s="98"/>
      <c r="I65" s="33"/>
      <c r="J65" s="69">
        <v>0</v>
      </c>
      <c r="K65" s="34"/>
      <c r="L65" s="36">
        <v>1</v>
      </c>
      <c r="M65" s="36">
        <v>1</v>
      </c>
      <c r="N65" s="80">
        <f>J65*L65*M65</f>
        <v>0</v>
      </c>
    </row>
    <row r="66" spans="3:14" ht="15" thickBot="1" x14ac:dyDescent="0.35">
      <c r="C66" s="99" t="s">
        <v>53</v>
      </c>
      <c r="D66" s="100" t="s">
        <v>46</v>
      </c>
      <c r="E66" s="101" t="s">
        <v>47</v>
      </c>
      <c r="F66" s="102"/>
      <c r="G66" s="103" t="s">
        <v>41</v>
      </c>
      <c r="H66" s="104"/>
      <c r="I66" s="37"/>
      <c r="J66" s="70">
        <v>0</v>
      </c>
      <c r="K66" s="38"/>
      <c r="L66" s="40">
        <v>1</v>
      </c>
      <c r="M66" s="40">
        <v>1</v>
      </c>
      <c r="N66" s="81">
        <f>J66*L66*M66</f>
        <v>0</v>
      </c>
    </row>
    <row r="67" spans="3:14" ht="15" thickBot="1" x14ac:dyDescent="0.35">
      <c r="C67" s="22"/>
      <c r="D67" s="24"/>
      <c r="E67" s="23"/>
      <c r="F67" s="23"/>
      <c r="G67" s="41"/>
      <c r="H67" s="41"/>
      <c r="I67" s="42"/>
      <c r="J67" s="43"/>
      <c r="K67" s="44"/>
      <c r="L67" s="46"/>
      <c r="M67" s="46"/>
      <c r="N67" s="82">
        <f>SUM(N62:N66)</f>
        <v>0</v>
      </c>
    </row>
    <row r="68" spans="3:14" ht="15" thickBot="1" x14ac:dyDescent="0.35">
      <c r="C68" s="22"/>
      <c r="D68" s="24"/>
      <c r="E68" s="23"/>
      <c r="F68" s="23"/>
      <c r="G68" s="41"/>
      <c r="H68" s="41"/>
      <c r="I68" s="42"/>
      <c r="J68" s="43"/>
      <c r="K68" s="44"/>
      <c r="L68" s="45"/>
      <c r="M68" s="46"/>
      <c r="N68" s="60"/>
    </row>
    <row r="69" spans="3:14" ht="15" thickBot="1" x14ac:dyDescent="0.35">
      <c r="C69" s="86" t="s">
        <v>27</v>
      </c>
      <c r="D69" s="87" t="s">
        <v>28</v>
      </c>
      <c r="E69" s="166" t="s">
        <v>29</v>
      </c>
      <c r="F69" s="167"/>
      <c r="G69" s="167" t="s">
        <v>30</v>
      </c>
      <c r="H69" s="168"/>
      <c r="I69" s="25"/>
      <c r="J69" s="26" t="s">
        <v>31</v>
      </c>
      <c r="K69" s="26"/>
      <c r="L69" s="27" t="s">
        <v>32</v>
      </c>
      <c r="M69" s="26" t="s">
        <v>33</v>
      </c>
      <c r="N69" s="28" t="s">
        <v>34</v>
      </c>
    </row>
    <row r="70" spans="3:14" x14ac:dyDescent="0.3">
      <c r="C70" s="88" t="s">
        <v>55</v>
      </c>
      <c r="D70" s="89" t="s">
        <v>36</v>
      </c>
      <c r="E70" s="90" t="s">
        <v>37</v>
      </c>
      <c r="F70" s="91"/>
      <c r="G70" s="92" t="s">
        <v>49</v>
      </c>
      <c r="H70" s="93"/>
      <c r="I70" s="30"/>
      <c r="J70" s="61"/>
      <c r="K70" s="64"/>
      <c r="L70" s="62"/>
      <c r="M70" s="63"/>
      <c r="N70" s="63"/>
    </row>
    <row r="71" spans="3:14" x14ac:dyDescent="0.3">
      <c r="C71" s="88" t="s">
        <v>55</v>
      </c>
      <c r="D71" s="89" t="s">
        <v>39</v>
      </c>
      <c r="E71" s="90" t="s">
        <v>40</v>
      </c>
      <c r="F71" s="91"/>
      <c r="G71" s="94" t="s">
        <v>41</v>
      </c>
      <c r="H71" s="93"/>
      <c r="I71" s="30"/>
      <c r="J71" s="69">
        <v>0</v>
      </c>
      <c r="K71" s="34"/>
      <c r="L71" s="35">
        <v>1</v>
      </c>
      <c r="M71" s="36">
        <v>1</v>
      </c>
      <c r="N71" s="32">
        <f>J71*L71*M71</f>
        <v>0</v>
      </c>
    </row>
    <row r="72" spans="3:14" x14ac:dyDescent="0.3">
      <c r="C72" s="88" t="s">
        <v>55</v>
      </c>
      <c r="D72" s="89" t="s">
        <v>42</v>
      </c>
      <c r="E72" s="90" t="s">
        <v>43</v>
      </c>
      <c r="F72" s="91"/>
      <c r="G72" s="94"/>
      <c r="H72" s="93"/>
      <c r="I72" s="30"/>
      <c r="J72" s="69">
        <v>0</v>
      </c>
      <c r="K72" s="34"/>
      <c r="L72" s="35">
        <v>1</v>
      </c>
      <c r="M72" s="36">
        <v>1</v>
      </c>
      <c r="N72" s="32">
        <f>J72*L72*M72</f>
        <v>0</v>
      </c>
    </row>
    <row r="73" spans="3:14" x14ac:dyDescent="0.3">
      <c r="C73" s="88" t="s">
        <v>55</v>
      </c>
      <c r="D73" s="95" t="s">
        <v>44</v>
      </c>
      <c r="E73" s="96" t="s">
        <v>45</v>
      </c>
      <c r="F73" s="97"/>
      <c r="G73" s="94" t="s">
        <v>41</v>
      </c>
      <c r="H73" s="98"/>
      <c r="I73" s="33"/>
      <c r="J73" s="69">
        <v>0</v>
      </c>
      <c r="K73" s="34"/>
      <c r="L73" s="35">
        <v>1</v>
      </c>
      <c r="M73" s="36">
        <v>1</v>
      </c>
      <c r="N73" s="32">
        <f>J73*L73*M73</f>
        <v>0</v>
      </c>
    </row>
    <row r="74" spans="3:14" ht="15" thickBot="1" x14ac:dyDescent="0.35">
      <c r="C74" s="99" t="s">
        <v>55</v>
      </c>
      <c r="D74" s="100" t="s">
        <v>46</v>
      </c>
      <c r="E74" s="101" t="s">
        <v>47</v>
      </c>
      <c r="F74" s="102"/>
      <c r="G74" s="103" t="s">
        <v>41</v>
      </c>
      <c r="H74" s="104"/>
      <c r="I74" s="37"/>
      <c r="J74" s="70">
        <v>0</v>
      </c>
      <c r="K74" s="38"/>
      <c r="L74" s="39">
        <v>1</v>
      </c>
      <c r="M74" s="40">
        <v>1</v>
      </c>
      <c r="N74" s="51">
        <f>J74*L74*M74</f>
        <v>0</v>
      </c>
    </row>
    <row r="75" spans="3:14" ht="15" thickBot="1" x14ac:dyDescent="0.35">
      <c r="C75" s="22"/>
      <c r="D75" s="24"/>
      <c r="E75" s="23"/>
      <c r="F75" s="23"/>
      <c r="G75" s="41"/>
      <c r="H75" s="41"/>
      <c r="I75" s="42"/>
      <c r="J75" s="43"/>
      <c r="K75" s="44"/>
      <c r="L75" s="45"/>
      <c r="M75" s="46"/>
      <c r="N75" s="49">
        <f>SUM(N70:N74)</f>
        <v>0</v>
      </c>
    </row>
    <row r="76" spans="3:14" ht="15" thickBot="1" x14ac:dyDescent="0.35"/>
    <row r="77" spans="3:14" ht="15" thickBot="1" x14ac:dyDescent="0.35">
      <c r="C77" s="86" t="s">
        <v>27</v>
      </c>
      <c r="D77" s="87" t="s">
        <v>28</v>
      </c>
      <c r="E77" s="166" t="s">
        <v>29</v>
      </c>
      <c r="F77" s="167"/>
      <c r="G77" s="167" t="s">
        <v>30</v>
      </c>
      <c r="H77" s="168"/>
      <c r="I77" s="25"/>
      <c r="J77" s="26" t="s">
        <v>31</v>
      </c>
      <c r="K77" s="26"/>
      <c r="L77" s="27" t="s">
        <v>32</v>
      </c>
      <c r="M77" s="26" t="s">
        <v>33</v>
      </c>
      <c r="N77" s="28" t="s">
        <v>34</v>
      </c>
    </row>
    <row r="78" spans="3:14" x14ac:dyDescent="0.3">
      <c r="C78" s="88" t="s">
        <v>56</v>
      </c>
      <c r="D78" s="89" t="s">
        <v>36</v>
      </c>
      <c r="E78" s="90" t="s">
        <v>37</v>
      </c>
      <c r="F78" s="91"/>
      <c r="G78" s="92" t="s">
        <v>49</v>
      </c>
      <c r="H78" s="93"/>
      <c r="I78" s="30"/>
      <c r="J78" s="61"/>
      <c r="K78" s="64"/>
      <c r="L78" s="63"/>
      <c r="M78" s="63"/>
      <c r="N78" s="63"/>
    </row>
    <row r="79" spans="3:14" x14ac:dyDescent="0.3">
      <c r="C79" s="88" t="s">
        <v>56</v>
      </c>
      <c r="D79" s="89" t="s">
        <v>39</v>
      </c>
      <c r="E79" s="90" t="s">
        <v>40</v>
      </c>
      <c r="F79" s="91"/>
      <c r="G79" s="94" t="s">
        <v>41</v>
      </c>
      <c r="H79" s="93"/>
      <c r="I79" s="30"/>
      <c r="J79" s="69">
        <v>0</v>
      </c>
      <c r="K79" s="34"/>
      <c r="L79" s="36">
        <v>1</v>
      </c>
      <c r="M79" s="36">
        <v>1</v>
      </c>
      <c r="N79" s="80">
        <f>J79*L79*M79</f>
        <v>0</v>
      </c>
    </row>
    <row r="80" spans="3:14" x14ac:dyDescent="0.3">
      <c r="C80" s="88" t="s">
        <v>56</v>
      </c>
      <c r="D80" s="89" t="s">
        <v>42</v>
      </c>
      <c r="E80" s="90" t="s">
        <v>43</v>
      </c>
      <c r="F80" s="91"/>
      <c r="G80" s="94"/>
      <c r="H80" s="93"/>
      <c r="I80" s="30"/>
      <c r="J80" s="69">
        <v>0</v>
      </c>
      <c r="K80" s="34"/>
      <c r="L80" s="36">
        <v>1</v>
      </c>
      <c r="M80" s="36">
        <v>1</v>
      </c>
      <c r="N80" s="80">
        <f>J80*L80*M80</f>
        <v>0</v>
      </c>
    </row>
    <row r="81" spans="3:14" x14ac:dyDescent="0.3">
      <c r="C81" s="88" t="s">
        <v>56</v>
      </c>
      <c r="D81" s="95" t="s">
        <v>44</v>
      </c>
      <c r="E81" s="96" t="s">
        <v>45</v>
      </c>
      <c r="F81" s="97"/>
      <c r="G81" s="94" t="s">
        <v>41</v>
      </c>
      <c r="H81" s="98"/>
      <c r="I81" s="33"/>
      <c r="J81" s="69">
        <v>0</v>
      </c>
      <c r="K81" s="34"/>
      <c r="L81" s="36">
        <v>1</v>
      </c>
      <c r="M81" s="36">
        <v>1</v>
      </c>
      <c r="N81" s="80">
        <f>J81*L81*M81</f>
        <v>0</v>
      </c>
    </row>
    <row r="82" spans="3:14" ht="15" thickBot="1" x14ac:dyDescent="0.35">
      <c r="C82" s="99" t="s">
        <v>56</v>
      </c>
      <c r="D82" s="100" t="s">
        <v>46</v>
      </c>
      <c r="E82" s="101" t="s">
        <v>47</v>
      </c>
      <c r="F82" s="102"/>
      <c r="G82" s="103" t="s">
        <v>41</v>
      </c>
      <c r="H82" s="104"/>
      <c r="I82" s="37"/>
      <c r="J82" s="70">
        <v>0</v>
      </c>
      <c r="K82" s="38"/>
      <c r="L82" s="40">
        <v>1</v>
      </c>
      <c r="M82" s="40">
        <v>1</v>
      </c>
      <c r="N82" s="81">
        <f>J82*L82*M82</f>
        <v>0</v>
      </c>
    </row>
    <row r="83" spans="3:14" ht="15" thickBot="1" x14ac:dyDescent="0.35">
      <c r="C83" s="22"/>
      <c r="D83" s="24"/>
      <c r="E83" s="23"/>
      <c r="F83" s="23"/>
      <c r="G83" s="41"/>
      <c r="H83" s="41"/>
      <c r="I83" s="42"/>
      <c r="J83" s="43"/>
      <c r="K83" s="44"/>
      <c r="L83" s="46"/>
      <c r="M83" s="46"/>
      <c r="N83" s="82">
        <f>SUM(N78:N82)</f>
        <v>0</v>
      </c>
    </row>
    <row r="84" spans="3:14" ht="15" thickBot="1" x14ac:dyDescent="0.35">
      <c r="C84" s="22"/>
      <c r="D84" s="24"/>
      <c r="E84" s="23"/>
      <c r="F84" s="23"/>
      <c r="G84" s="41"/>
      <c r="H84" s="41"/>
      <c r="I84" s="42"/>
      <c r="J84" s="43"/>
      <c r="K84" s="44"/>
      <c r="L84" s="46"/>
      <c r="M84" s="46"/>
      <c r="N84" s="83"/>
    </row>
    <row r="85" spans="3:14" ht="15" thickBot="1" x14ac:dyDescent="0.35">
      <c r="C85" s="86" t="s">
        <v>27</v>
      </c>
      <c r="D85" s="87" t="s">
        <v>28</v>
      </c>
      <c r="E85" s="166" t="s">
        <v>29</v>
      </c>
      <c r="F85" s="167"/>
      <c r="G85" s="167" t="s">
        <v>30</v>
      </c>
      <c r="H85" s="168"/>
      <c r="I85" s="25"/>
      <c r="J85" s="26" t="s">
        <v>31</v>
      </c>
      <c r="K85" s="26"/>
      <c r="L85" s="27" t="s">
        <v>32</v>
      </c>
      <c r="M85" s="26" t="s">
        <v>33</v>
      </c>
      <c r="N85" s="28" t="s">
        <v>34</v>
      </c>
    </row>
    <row r="86" spans="3:14" x14ac:dyDescent="0.3">
      <c r="C86" s="88" t="s">
        <v>57</v>
      </c>
      <c r="D86" s="89" t="s">
        <v>36</v>
      </c>
      <c r="E86" s="90" t="s">
        <v>37</v>
      </c>
      <c r="F86" s="91"/>
      <c r="G86" s="92" t="s">
        <v>49</v>
      </c>
      <c r="H86" s="93"/>
      <c r="I86" s="30"/>
      <c r="J86" s="61"/>
      <c r="K86" s="64"/>
      <c r="L86" s="63"/>
      <c r="M86" s="63"/>
      <c r="N86" s="63"/>
    </row>
    <row r="87" spans="3:14" x14ac:dyDescent="0.3">
      <c r="C87" s="88" t="s">
        <v>57</v>
      </c>
      <c r="D87" s="89" t="s">
        <v>39</v>
      </c>
      <c r="E87" s="90" t="s">
        <v>40</v>
      </c>
      <c r="F87" s="91"/>
      <c r="G87" s="94" t="s">
        <v>41</v>
      </c>
      <c r="H87" s="93"/>
      <c r="I87" s="30"/>
      <c r="J87" s="69">
        <v>0</v>
      </c>
      <c r="K87" s="34"/>
      <c r="L87" s="36">
        <v>1</v>
      </c>
      <c r="M87" s="36">
        <v>1</v>
      </c>
      <c r="N87" s="80">
        <f>J87*L87*M87</f>
        <v>0</v>
      </c>
    </row>
    <row r="88" spans="3:14" x14ac:dyDescent="0.3">
      <c r="C88" s="88" t="s">
        <v>57</v>
      </c>
      <c r="D88" s="89" t="s">
        <v>42</v>
      </c>
      <c r="E88" s="90" t="s">
        <v>43</v>
      </c>
      <c r="F88" s="91"/>
      <c r="G88" s="94"/>
      <c r="H88" s="93"/>
      <c r="I88" s="30"/>
      <c r="J88" s="69">
        <v>0</v>
      </c>
      <c r="K88" s="34"/>
      <c r="L88" s="36">
        <v>2</v>
      </c>
      <c r="M88" s="36">
        <v>1</v>
      </c>
      <c r="N88" s="80">
        <f>J88*L88*M88</f>
        <v>0</v>
      </c>
    </row>
    <row r="89" spans="3:14" x14ac:dyDescent="0.3">
      <c r="C89" s="88" t="s">
        <v>57</v>
      </c>
      <c r="D89" s="95" t="s">
        <v>44</v>
      </c>
      <c r="E89" s="96" t="s">
        <v>45</v>
      </c>
      <c r="F89" s="97"/>
      <c r="G89" s="94" t="s">
        <v>41</v>
      </c>
      <c r="H89" s="98"/>
      <c r="I89" s="33"/>
      <c r="J89" s="69">
        <v>0</v>
      </c>
      <c r="K89" s="34"/>
      <c r="L89" s="36">
        <v>1</v>
      </c>
      <c r="M89" s="36">
        <v>1</v>
      </c>
      <c r="N89" s="80">
        <f>J89*L89*M89</f>
        <v>0</v>
      </c>
    </row>
    <row r="90" spans="3:14" ht="15" thickBot="1" x14ac:dyDescent="0.35">
      <c r="C90" s="99" t="s">
        <v>57</v>
      </c>
      <c r="D90" s="100" t="s">
        <v>46</v>
      </c>
      <c r="E90" s="101" t="s">
        <v>47</v>
      </c>
      <c r="F90" s="102"/>
      <c r="G90" s="103" t="s">
        <v>41</v>
      </c>
      <c r="H90" s="104"/>
      <c r="I90" s="37"/>
      <c r="J90" s="70">
        <v>0</v>
      </c>
      <c r="K90" s="38"/>
      <c r="L90" s="40">
        <v>1</v>
      </c>
      <c r="M90" s="40">
        <v>1</v>
      </c>
      <c r="N90" s="81">
        <f>J90*L90*M90</f>
        <v>0</v>
      </c>
    </row>
    <row r="91" spans="3:14" ht="15" thickBot="1" x14ac:dyDescent="0.35">
      <c r="C91" s="22"/>
      <c r="D91" s="24"/>
      <c r="E91" s="23"/>
      <c r="F91" s="23"/>
      <c r="G91" s="41"/>
      <c r="H91" s="41"/>
      <c r="I91" s="42"/>
      <c r="J91" s="43"/>
      <c r="K91" s="44"/>
      <c r="L91" s="46"/>
      <c r="M91" s="46"/>
      <c r="N91" s="82">
        <f>SUM(N86:N90)</f>
        <v>0</v>
      </c>
    </row>
    <row r="92" spans="3:14" ht="15" thickBot="1" x14ac:dyDescent="0.35">
      <c r="C92" s="22"/>
      <c r="D92" s="24"/>
      <c r="E92" s="23"/>
      <c r="F92" s="23"/>
      <c r="G92" s="41"/>
      <c r="H92" s="41"/>
      <c r="I92" s="42"/>
      <c r="J92" s="43"/>
      <c r="K92" s="44"/>
      <c r="L92" s="46"/>
      <c r="M92" s="46"/>
      <c r="N92" s="84"/>
    </row>
    <row r="93" spans="3:14" ht="15" thickBot="1" x14ac:dyDescent="0.35">
      <c r="C93" s="86" t="s">
        <v>27</v>
      </c>
      <c r="D93" s="87" t="s">
        <v>28</v>
      </c>
      <c r="E93" s="166" t="s">
        <v>29</v>
      </c>
      <c r="F93" s="167"/>
      <c r="G93" s="167" t="s">
        <v>30</v>
      </c>
      <c r="H93" s="168"/>
      <c r="I93" s="25"/>
      <c r="J93" s="26" t="s">
        <v>31</v>
      </c>
      <c r="K93" s="26"/>
      <c r="L93" s="27" t="s">
        <v>32</v>
      </c>
      <c r="M93" s="26" t="s">
        <v>33</v>
      </c>
      <c r="N93" s="28" t="s">
        <v>34</v>
      </c>
    </row>
    <row r="94" spans="3:14" x14ac:dyDescent="0.3">
      <c r="C94" s="88" t="s">
        <v>58</v>
      </c>
      <c r="D94" s="89" t="s">
        <v>36</v>
      </c>
      <c r="E94" s="90" t="s">
        <v>37</v>
      </c>
      <c r="F94" s="91"/>
      <c r="G94" s="92" t="s">
        <v>38</v>
      </c>
      <c r="H94" s="93"/>
      <c r="I94" s="30"/>
      <c r="J94" s="69">
        <v>5</v>
      </c>
      <c r="K94" s="31"/>
      <c r="L94" s="79">
        <v>140</v>
      </c>
      <c r="M94" s="79">
        <v>1</v>
      </c>
      <c r="N94" s="80">
        <f>J94*L94*M94</f>
        <v>700</v>
      </c>
    </row>
    <row r="95" spans="3:14" x14ac:dyDescent="0.3">
      <c r="C95" s="88" t="s">
        <v>58</v>
      </c>
      <c r="D95" s="89" t="s">
        <v>39</v>
      </c>
      <c r="E95" s="90" t="s">
        <v>40</v>
      </c>
      <c r="F95" s="91"/>
      <c r="G95" s="94" t="s">
        <v>41</v>
      </c>
      <c r="H95" s="93"/>
      <c r="I95" s="30"/>
      <c r="J95" s="69">
        <v>0</v>
      </c>
      <c r="K95" s="34"/>
      <c r="L95" s="36">
        <v>1</v>
      </c>
      <c r="M95" s="36">
        <v>1</v>
      </c>
      <c r="N95" s="80">
        <f>J95*L95*M95</f>
        <v>0</v>
      </c>
    </row>
    <row r="96" spans="3:14" x14ac:dyDescent="0.3">
      <c r="C96" s="88" t="s">
        <v>58</v>
      </c>
      <c r="D96" s="89" t="s">
        <v>42</v>
      </c>
      <c r="E96" s="90" t="s">
        <v>43</v>
      </c>
      <c r="F96" s="91"/>
      <c r="G96" s="94"/>
      <c r="H96" s="93"/>
      <c r="I96" s="30"/>
      <c r="J96" s="69">
        <v>0</v>
      </c>
      <c r="K96" s="34"/>
      <c r="L96" s="36">
        <v>2</v>
      </c>
      <c r="M96" s="36">
        <v>1</v>
      </c>
      <c r="N96" s="80">
        <f>J96*L96*M96</f>
        <v>0</v>
      </c>
    </row>
    <row r="97" spans="3:14" x14ac:dyDescent="0.3">
      <c r="C97" s="88" t="s">
        <v>58</v>
      </c>
      <c r="D97" s="95" t="s">
        <v>44</v>
      </c>
      <c r="E97" s="96" t="s">
        <v>45</v>
      </c>
      <c r="F97" s="97"/>
      <c r="G97" s="94" t="s">
        <v>41</v>
      </c>
      <c r="H97" s="98"/>
      <c r="I97" s="33"/>
      <c r="J97" s="69">
        <v>0</v>
      </c>
      <c r="K97" s="34"/>
      <c r="L97" s="36">
        <v>1</v>
      </c>
      <c r="M97" s="36">
        <v>1</v>
      </c>
      <c r="N97" s="80">
        <f>J97*L97*M97</f>
        <v>0</v>
      </c>
    </row>
    <row r="98" spans="3:14" ht="15" thickBot="1" x14ac:dyDescent="0.35">
      <c r="C98" s="99" t="s">
        <v>58</v>
      </c>
      <c r="D98" s="100" t="s">
        <v>46</v>
      </c>
      <c r="E98" s="101" t="s">
        <v>47</v>
      </c>
      <c r="F98" s="102"/>
      <c r="G98" s="103" t="s">
        <v>41</v>
      </c>
      <c r="H98" s="104"/>
      <c r="I98" s="37"/>
      <c r="J98" s="70">
        <v>0</v>
      </c>
      <c r="K98" s="38"/>
      <c r="L98" s="40">
        <v>1</v>
      </c>
      <c r="M98" s="40">
        <v>1</v>
      </c>
      <c r="N98" s="81">
        <f>J98*L98*M98</f>
        <v>0</v>
      </c>
    </row>
    <row r="99" spans="3:14" ht="15" thickBot="1" x14ac:dyDescent="0.35">
      <c r="C99" s="22"/>
      <c r="D99" s="24"/>
      <c r="E99" s="23"/>
      <c r="F99" s="23"/>
      <c r="G99" s="41"/>
      <c r="H99" s="41"/>
      <c r="I99" s="42"/>
      <c r="J99" s="43"/>
      <c r="K99" s="44"/>
      <c r="L99" s="46"/>
      <c r="M99" s="46"/>
      <c r="N99" s="82">
        <f>SUM(N94:N98)</f>
        <v>700</v>
      </c>
    </row>
    <row r="100" spans="3:14" ht="15" thickBot="1" x14ac:dyDescent="0.35"/>
    <row r="101" spans="3:14" ht="15" thickBot="1" x14ac:dyDescent="0.35">
      <c r="C101" s="86" t="s">
        <v>27</v>
      </c>
      <c r="D101" s="87" t="s">
        <v>28</v>
      </c>
      <c r="E101" s="166" t="s">
        <v>29</v>
      </c>
      <c r="F101" s="167"/>
      <c r="G101" s="167" t="s">
        <v>30</v>
      </c>
      <c r="H101" s="168"/>
      <c r="I101" s="25"/>
      <c r="J101" s="26" t="s">
        <v>31</v>
      </c>
      <c r="K101" s="26"/>
      <c r="L101" s="27" t="s">
        <v>32</v>
      </c>
      <c r="M101" s="26" t="s">
        <v>33</v>
      </c>
      <c r="N101" s="28" t="s">
        <v>34</v>
      </c>
    </row>
    <row r="102" spans="3:14" x14ac:dyDescent="0.3">
      <c r="C102" s="88" t="s">
        <v>59</v>
      </c>
      <c r="D102" s="89" t="s">
        <v>36</v>
      </c>
      <c r="E102" s="90" t="s">
        <v>37</v>
      </c>
      <c r="F102" s="91"/>
      <c r="G102" s="92" t="s">
        <v>49</v>
      </c>
      <c r="H102" s="93"/>
      <c r="I102" s="30"/>
      <c r="J102" s="61"/>
      <c r="K102" s="64"/>
      <c r="L102" s="63"/>
      <c r="M102" s="63"/>
      <c r="N102" s="63"/>
    </row>
    <row r="103" spans="3:14" x14ac:dyDescent="0.3">
      <c r="C103" s="88" t="s">
        <v>59</v>
      </c>
      <c r="D103" s="89" t="s">
        <v>39</v>
      </c>
      <c r="E103" s="90" t="s">
        <v>40</v>
      </c>
      <c r="F103" s="91"/>
      <c r="G103" s="94" t="s">
        <v>41</v>
      </c>
      <c r="H103" s="93"/>
      <c r="I103" s="30"/>
      <c r="J103" s="69">
        <v>0</v>
      </c>
      <c r="K103" s="34"/>
      <c r="L103" s="36">
        <v>1</v>
      </c>
      <c r="M103" s="36">
        <v>1</v>
      </c>
      <c r="N103" s="80">
        <f>J103*L103*M103</f>
        <v>0</v>
      </c>
    </row>
    <row r="104" spans="3:14" x14ac:dyDescent="0.3">
      <c r="C104" s="88" t="s">
        <v>59</v>
      </c>
      <c r="D104" s="89" t="s">
        <v>42</v>
      </c>
      <c r="E104" s="90" t="s">
        <v>43</v>
      </c>
      <c r="F104" s="91"/>
      <c r="G104" s="94"/>
      <c r="H104" s="93"/>
      <c r="I104" s="30"/>
      <c r="J104" s="69">
        <v>0</v>
      </c>
      <c r="K104" s="34"/>
      <c r="L104" s="36">
        <v>1</v>
      </c>
      <c r="M104" s="36">
        <v>1</v>
      </c>
      <c r="N104" s="80">
        <f>J104*L104*M104</f>
        <v>0</v>
      </c>
    </row>
    <row r="105" spans="3:14" x14ac:dyDescent="0.3">
      <c r="C105" s="88" t="s">
        <v>59</v>
      </c>
      <c r="D105" s="95" t="s">
        <v>44</v>
      </c>
      <c r="E105" s="96" t="s">
        <v>45</v>
      </c>
      <c r="F105" s="97"/>
      <c r="G105" s="94" t="s">
        <v>41</v>
      </c>
      <c r="H105" s="98"/>
      <c r="I105" s="33"/>
      <c r="J105" s="69">
        <v>0</v>
      </c>
      <c r="K105" s="34"/>
      <c r="L105" s="36">
        <v>1</v>
      </c>
      <c r="M105" s="36">
        <v>1</v>
      </c>
      <c r="N105" s="80">
        <f>J105*L105*M105</f>
        <v>0</v>
      </c>
    </row>
    <row r="106" spans="3:14" ht="15" thickBot="1" x14ac:dyDescent="0.35">
      <c r="C106" s="99" t="s">
        <v>59</v>
      </c>
      <c r="D106" s="100" t="s">
        <v>46</v>
      </c>
      <c r="E106" s="101" t="s">
        <v>47</v>
      </c>
      <c r="F106" s="102"/>
      <c r="G106" s="103" t="s">
        <v>41</v>
      </c>
      <c r="H106" s="104"/>
      <c r="I106" s="37"/>
      <c r="J106" s="70">
        <v>0</v>
      </c>
      <c r="K106" s="38"/>
      <c r="L106" s="40">
        <v>1</v>
      </c>
      <c r="M106" s="40">
        <v>1</v>
      </c>
      <c r="N106" s="81">
        <f>J106*L106*M106</f>
        <v>0</v>
      </c>
    </row>
    <row r="107" spans="3:14" ht="15" thickBot="1" x14ac:dyDescent="0.35">
      <c r="C107" s="22"/>
      <c r="D107" s="24"/>
      <c r="E107" s="23"/>
      <c r="F107" s="23"/>
      <c r="G107" s="41"/>
      <c r="H107" s="41"/>
      <c r="I107" s="42"/>
      <c r="J107" s="43"/>
      <c r="K107" s="44"/>
      <c r="L107" s="46"/>
      <c r="M107" s="46"/>
      <c r="N107" s="82">
        <f>SUM(N102:N106)</f>
        <v>0</v>
      </c>
    </row>
    <row r="108" spans="3:14" ht="15" thickBot="1" x14ac:dyDescent="0.35">
      <c r="C108" s="22"/>
      <c r="D108" s="24"/>
      <c r="E108" s="23"/>
      <c r="F108" s="23"/>
      <c r="G108" s="41"/>
      <c r="H108" s="41"/>
      <c r="I108" s="42"/>
      <c r="J108" s="43"/>
      <c r="K108" s="44"/>
      <c r="L108" s="46"/>
      <c r="M108" s="46"/>
      <c r="N108" s="83"/>
    </row>
    <row r="109" spans="3:14" ht="15" thickBot="1" x14ac:dyDescent="0.35">
      <c r="C109" s="86" t="s">
        <v>27</v>
      </c>
      <c r="D109" s="87" t="s">
        <v>28</v>
      </c>
      <c r="E109" s="166" t="s">
        <v>29</v>
      </c>
      <c r="F109" s="167"/>
      <c r="G109" s="167" t="s">
        <v>30</v>
      </c>
      <c r="H109" s="168"/>
      <c r="I109" s="25"/>
      <c r="J109" s="26" t="s">
        <v>31</v>
      </c>
      <c r="K109" s="26"/>
      <c r="L109" s="27" t="s">
        <v>32</v>
      </c>
      <c r="M109" s="26" t="s">
        <v>33</v>
      </c>
      <c r="N109" s="28" t="s">
        <v>34</v>
      </c>
    </row>
    <row r="110" spans="3:14" x14ac:dyDescent="0.3">
      <c r="C110" s="88" t="s">
        <v>60</v>
      </c>
      <c r="D110" s="89" t="s">
        <v>36</v>
      </c>
      <c r="E110" s="90" t="s">
        <v>37</v>
      </c>
      <c r="F110" s="91"/>
      <c r="G110" s="92" t="s">
        <v>54</v>
      </c>
      <c r="H110" s="93"/>
      <c r="I110" s="30"/>
      <c r="J110" s="69">
        <v>0</v>
      </c>
      <c r="K110" s="31"/>
      <c r="L110" s="79">
        <v>20</v>
      </c>
      <c r="M110" s="79">
        <v>1</v>
      </c>
      <c r="N110" s="80">
        <f>J110*L110*M110</f>
        <v>0</v>
      </c>
    </row>
    <row r="111" spans="3:14" x14ac:dyDescent="0.3">
      <c r="C111" s="88" t="s">
        <v>60</v>
      </c>
      <c r="D111" s="89" t="s">
        <v>39</v>
      </c>
      <c r="E111" s="90" t="s">
        <v>40</v>
      </c>
      <c r="F111" s="91"/>
      <c r="G111" s="94" t="s">
        <v>41</v>
      </c>
      <c r="H111" s="93"/>
      <c r="I111" s="30"/>
      <c r="J111" s="69">
        <v>0</v>
      </c>
      <c r="K111" s="34"/>
      <c r="L111" s="36">
        <v>1</v>
      </c>
      <c r="M111" s="36">
        <v>1</v>
      </c>
      <c r="N111" s="80">
        <f>J111*L111*M111</f>
        <v>0</v>
      </c>
    </row>
    <row r="112" spans="3:14" x14ac:dyDescent="0.3">
      <c r="C112" s="88" t="s">
        <v>60</v>
      </c>
      <c r="D112" s="89" t="s">
        <v>42</v>
      </c>
      <c r="E112" s="90" t="s">
        <v>43</v>
      </c>
      <c r="F112" s="91"/>
      <c r="G112" s="94"/>
      <c r="H112" s="93"/>
      <c r="I112" s="30"/>
      <c r="J112" s="69">
        <v>0</v>
      </c>
      <c r="K112" s="34"/>
      <c r="L112" s="36">
        <v>4</v>
      </c>
      <c r="M112" s="36">
        <v>1</v>
      </c>
      <c r="N112" s="80">
        <f>J112*L112*M112</f>
        <v>0</v>
      </c>
    </row>
    <row r="113" spans="3:14" x14ac:dyDescent="0.3">
      <c r="C113" s="88" t="s">
        <v>60</v>
      </c>
      <c r="D113" s="95" t="s">
        <v>44</v>
      </c>
      <c r="E113" s="96" t="s">
        <v>45</v>
      </c>
      <c r="F113" s="97"/>
      <c r="G113" s="94" t="s">
        <v>41</v>
      </c>
      <c r="H113" s="98"/>
      <c r="I113" s="33"/>
      <c r="J113" s="69">
        <v>0</v>
      </c>
      <c r="K113" s="34"/>
      <c r="L113" s="36">
        <v>1</v>
      </c>
      <c r="M113" s="36">
        <v>1</v>
      </c>
      <c r="N113" s="80">
        <f>J113*L113*M113</f>
        <v>0</v>
      </c>
    </row>
    <row r="114" spans="3:14" ht="15" thickBot="1" x14ac:dyDescent="0.35">
      <c r="C114" s="99" t="s">
        <v>60</v>
      </c>
      <c r="D114" s="100" t="s">
        <v>46</v>
      </c>
      <c r="E114" s="101" t="s">
        <v>47</v>
      </c>
      <c r="F114" s="102"/>
      <c r="G114" s="103" t="s">
        <v>41</v>
      </c>
      <c r="H114" s="104"/>
      <c r="I114" s="37"/>
      <c r="J114" s="70">
        <v>0</v>
      </c>
      <c r="K114" s="38"/>
      <c r="L114" s="40">
        <v>1</v>
      </c>
      <c r="M114" s="40">
        <v>1</v>
      </c>
      <c r="N114" s="81">
        <f>J114*L114*M114</f>
        <v>0</v>
      </c>
    </row>
    <row r="115" spans="3:14" ht="15" thickBot="1" x14ac:dyDescent="0.35">
      <c r="C115" s="22"/>
      <c r="D115" s="24"/>
      <c r="E115" s="23"/>
      <c r="F115" s="23"/>
      <c r="G115" s="41"/>
      <c r="H115" s="41"/>
      <c r="I115" s="42"/>
      <c r="J115" s="43"/>
      <c r="K115" s="44"/>
      <c r="L115" s="46"/>
      <c r="M115" s="46"/>
      <c r="N115" s="82">
        <f>SUM(N110:N114)</f>
        <v>0</v>
      </c>
    </row>
    <row r="116" spans="3:14" ht="15" thickBot="1" x14ac:dyDescent="0.35">
      <c r="C116" s="22"/>
      <c r="D116" s="24"/>
      <c r="E116" s="23"/>
      <c r="F116" s="23"/>
      <c r="G116" s="41"/>
      <c r="H116" s="41"/>
      <c r="I116" s="42"/>
      <c r="J116" s="43"/>
      <c r="K116" s="44"/>
      <c r="L116" s="46"/>
      <c r="M116" s="46"/>
      <c r="N116" s="84"/>
    </row>
    <row r="117" spans="3:14" ht="15" thickBot="1" x14ac:dyDescent="0.35">
      <c r="C117" s="86" t="s">
        <v>27</v>
      </c>
      <c r="D117" s="87" t="s">
        <v>28</v>
      </c>
      <c r="E117" s="166" t="s">
        <v>29</v>
      </c>
      <c r="F117" s="167"/>
      <c r="G117" s="167" t="s">
        <v>30</v>
      </c>
      <c r="H117" s="168"/>
      <c r="I117" s="25"/>
      <c r="J117" s="26" t="s">
        <v>31</v>
      </c>
      <c r="K117" s="26"/>
      <c r="L117" s="27" t="s">
        <v>32</v>
      </c>
      <c r="M117" s="26" t="s">
        <v>33</v>
      </c>
      <c r="N117" s="28" t="s">
        <v>34</v>
      </c>
    </row>
    <row r="118" spans="3:14" x14ac:dyDescent="0.3">
      <c r="C118" s="88" t="s">
        <v>61</v>
      </c>
      <c r="D118" s="89" t="s">
        <v>36</v>
      </c>
      <c r="E118" s="90" t="s">
        <v>37</v>
      </c>
      <c r="F118" s="91"/>
      <c r="G118" s="92" t="s">
        <v>49</v>
      </c>
      <c r="H118" s="93"/>
      <c r="I118" s="30"/>
      <c r="J118" s="61"/>
      <c r="K118" s="64"/>
      <c r="L118" s="63"/>
      <c r="M118" s="63"/>
      <c r="N118" s="63"/>
    </row>
    <row r="119" spans="3:14" x14ac:dyDescent="0.3">
      <c r="C119" s="88" t="s">
        <v>61</v>
      </c>
      <c r="D119" s="89" t="s">
        <v>39</v>
      </c>
      <c r="E119" s="90" t="s">
        <v>40</v>
      </c>
      <c r="F119" s="91"/>
      <c r="G119" s="94" t="s">
        <v>41</v>
      </c>
      <c r="H119" s="93"/>
      <c r="I119" s="30"/>
      <c r="J119" s="69">
        <v>0</v>
      </c>
      <c r="K119" s="34"/>
      <c r="L119" s="36">
        <v>1</v>
      </c>
      <c r="M119" s="36">
        <v>1</v>
      </c>
      <c r="N119" s="80">
        <f>J119*L119*M119</f>
        <v>0</v>
      </c>
    </row>
    <row r="120" spans="3:14" x14ac:dyDescent="0.3">
      <c r="C120" s="88" t="s">
        <v>61</v>
      </c>
      <c r="D120" s="89" t="s">
        <v>42</v>
      </c>
      <c r="E120" s="90" t="s">
        <v>43</v>
      </c>
      <c r="F120" s="91"/>
      <c r="G120" s="94"/>
      <c r="H120" s="93"/>
      <c r="I120" s="30"/>
      <c r="J120" s="69">
        <v>0</v>
      </c>
      <c r="K120" s="34"/>
      <c r="L120" s="36">
        <v>1</v>
      </c>
      <c r="M120" s="36">
        <v>1</v>
      </c>
      <c r="N120" s="80">
        <f>J120*L120*M120</f>
        <v>0</v>
      </c>
    </row>
    <row r="121" spans="3:14" x14ac:dyDescent="0.3">
      <c r="C121" s="88" t="s">
        <v>61</v>
      </c>
      <c r="D121" s="95" t="s">
        <v>44</v>
      </c>
      <c r="E121" s="96" t="s">
        <v>45</v>
      </c>
      <c r="F121" s="97"/>
      <c r="G121" s="94" t="s">
        <v>41</v>
      </c>
      <c r="H121" s="98"/>
      <c r="I121" s="33"/>
      <c r="J121" s="69">
        <v>0</v>
      </c>
      <c r="K121" s="34"/>
      <c r="L121" s="36">
        <v>1</v>
      </c>
      <c r="M121" s="36">
        <v>1</v>
      </c>
      <c r="N121" s="80">
        <f>J121*L121*M121</f>
        <v>0</v>
      </c>
    </row>
    <row r="122" spans="3:14" ht="15" thickBot="1" x14ac:dyDescent="0.35">
      <c r="C122" s="99" t="s">
        <v>61</v>
      </c>
      <c r="D122" s="100" t="s">
        <v>46</v>
      </c>
      <c r="E122" s="101" t="s">
        <v>47</v>
      </c>
      <c r="F122" s="102"/>
      <c r="G122" s="103" t="s">
        <v>41</v>
      </c>
      <c r="H122" s="104"/>
      <c r="I122" s="37"/>
      <c r="J122" s="70">
        <v>0</v>
      </c>
      <c r="K122" s="38"/>
      <c r="L122" s="40">
        <v>1</v>
      </c>
      <c r="M122" s="40">
        <v>1</v>
      </c>
      <c r="N122" s="81">
        <f>J122*L122*M122</f>
        <v>0</v>
      </c>
    </row>
    <row r="123" spans="3:14" ht="15" thickBot="1" x14ac:dyDescent="0.35">
      <c r="C123" s="22"/>
      <c r="D123" s="24"/>
      <c r="E123" s="23"/>
      <c r="F123" s="23"/>
      <c r="G123" s="41"/>
      <c r="H123" s="41"/>
      <c r="I123" s="42"/>
      <c r="J123" s="43"/>
      <c r="K123" s="44"/>
      <c r="L123" s="46"/>
      <c r="M123" s="46"/>
      <c r="N123" s="82">
        <f>SUM(N118:N122)</f>
        <v>0</v>
      </c>
    </row>
    <row r="124" spans="3:14" ht="15" thickBot="1" x14ac:dyDescent="0.35"/>
    <row r="125" spans="3:14" ht="15" thickBot="1" x14ac:dyDescent="0.35">
      <c r="C125" s="86" t="s">
        <v>27</v>
      </c>
      <c r="D125" s="87" t="s">
        <v>28</v>
      </c>
      <c r="E125" s="166" t="s">
        <v>29</v>
      </c>
      <c r="F125" s="167"/>
      <c r="G125" s="167" t="s">
        <v>30</v>
      </c>
      <c r="H125" s="168"/>
      <c r="I125" s="25"/>
      <c r="J125" s="26" t="s">
        <v>31</v>
      </c>
      <c r="K125" s="26"/>
      <c r="L125" s="27" t="s">
        <v>32</v>
      </c>
      <c r="M125" s="26" t="s">
        <v>33</v>
      </c>
      <c r="N125" s="28" t="s">
        <v>34</v>
      </c>
    </row>
    <row r="126" spans="3:14" x14ac:dyDescent="0.3">
      <c r="C126" s="88" t="s">
        <v>62</v>
      </c>
      <c r="D126" s="89" t="s">
        <v>36</v>
      </c>
      <c r="E126" s="90" t="s">
        <v>37</v>
      </c>
      <c r="F126" s="91"/>
      <c r="G126" s="92" t="s">
        <v>49</v>
      </c>
      <c r="H126" s="93"/>
      <c r="I126" s="30"/>
      <c r="J126" s="61"/>
      <c r="K126" s="64"/>
      <c r="L126" s="63"/>
      <c r="M126" s="63"/>
      <c r="N126" s="63"/>
    </row>
    <row r="127" spans="3:14" x14ac:dyDescent="0.3">
      <c r="C127" s="88" t="s">
        <v>62</v>
      </c>
      <c r="D127" s="89" t="s">
        <v>39</v>
      </c>
      <c r="E127" s="90" t="s">
        <v>40</v>
      </c>
      <c r="F127" s="91"/>
      <c r="G127" s="94" t="s">
        <v>41</v>
      </c>
      <c r="H127" s="93"/>
      <c r="I127" s="30"/>
      <c r="J127" s="69">
        <v>0</v>
      </c>
      <c r="K127" s="34"/>
      <c r="L127" s="36">
        <v>1</v>
      </c>
      <c r="M127" s="36">
        <v>1</v>
      </c>
      <c r="N127" s="80">
        <f>J127*L127*M127</f>
        <v>0</v>
      </c>
    </row>
    <row r="128" spans="3:14" x14ac:dyDescent="0.3">
      <c r="C128" s="88" t="s">
        <v>62</v>
      </c>
      <c r="D128" s="89" t="s">
        <v>42</v>
      </c>
      <c r="E128" s="90" t="s">
        <v>43</v>
      </c>
      <c r="F128" s="91"/>
      <c r="G128" s="94"/>
      <c r="H128" s="93"/>
      <c r="I128" s="30"/>
      <c r="J128" s="69">
        <v>0</v>
      </c>
      <c r="K128" s="34"/>
      <c r="L128" s="36">
        <v>1</v>
      </c>
      <c r="M128" s="36">
        <v>1</v>
      </c>
      <c r="N128" s="80">
        <f>J128*L128*M128</f>
        <v>0</v>
      </c>
    </row>
    <row r="129" spans="3:14" x14ac:dyDescent="0.3">
      <c r="C129" s="88" t="s">
        <v>62</v>
      </c>
      <c r="D129" s="95" t="s">
        <v>44</v>
      </c>
      <c r="E129" s="96" t="s">
        <v>45</v>
      </c>
      <c r="F129" s="97"/>
      <c r="G129" s="94" t="s">
        <v>41</v>
      </c>
      <c r="H129" s="98"/>
      <c r="I129" s="33"/>
      <c r="J129" s="69">
        <v>0</v>
      </c>
      <c r="K129" s="34"/>
      <c r="L129" s="36">
        <v>1</v>
      </c>
      <c r="M129" s="36">
        <v>1</v>
      </c>
      <c r="N129" s="80">
        <f>J129*L129*M129</f>
        <v>0</v>
      </c>
    </row>
    <row r="130" spans="3:14" ht="15" thickBot="1" x14ac:dyDescent="0.35">
      <c r="C130" s="99" t="s">
        <v>62</v>
      </c>
      <c r="D130" s="100" t="s">
        <v>46</v>
      </c>
      <c r="E130" s="101" t="s">
        <v>47</v>
      </c>
      <c r="F130" s="102"/>
      <c r="G130" s="103" t="s">
        <v>41</v>
      </c>
      <c r="H130" s="104"/>
      <c r="I130" s="37"/>
      <c r="J130" s="70">
        <v>0</v>
      </c>
      <c r="K130" s="38"/>
      <c r="L130" s="40">
        <v>1</v>
      </c>
      <c r="M130" s="40">
        <v>1</v>
      </c>
      <c r="N130" s="81">
        <f>J130*L130*M130</f>
        <v>0</v>
      </c>
    </row>
    <row r="131" spans="3:14" ht="15" thickBot="1" x14ac:dyDescent="0.35">
      <c r="C131" s="22"/>
      <c r="D131" s="24"/>
      <c r="E131" s="23"/>
      <c r="F131" s="23"/>
      <c r="G131" s="41"/>
      <c r="H131" s="41"/>
      <c r="I131" s="42"/>
      <c r="J131" s="43"/>
      <c r="K131" s="44"/>
      <c r="L131" s="46"/>
      <c r="M131" s="46"/>
      <c r="N131" s="82">
        <f>SUM(N126:N130)</f>
        <v>0</v>
      </c>
    </row>
    <row r="132" spans="3:14" ht="15" thickBot="1" x14ac:dyDescent="0.35">
      <c r="C132" s="22"/>
      <c r="D132" s="24"/>
      <c r="E132" s="23"/>
      <c r="F132" s="23"/>
      <c r="G132" s="41"/>
      <c r="H132" s="41"/>
      <c r="I132" s="42"/>
      <c r="J132" s="43"/>
      <c r="K132" s="44"/>
      <c r="L132" s="46"/>
      <c r="M132" s="46"/>
      <c r="N132" s="84"/>
    </row>
    <row r="133" spans="3:14" ht="15" thickBot="1" x14ac:dyDescent="0.35">
      <c r="C133" s="86" t="s">
        <v>27</v>
      </c>
      <c r="D133" s="87" t="s">
        <v>28</v>
      </c>
      <c r="E133" s="166" t="s">
        <v>29</v>
      </c>
      <c r="F133" s="167"/>
      <c r="G133" s="167" t="s">
        <v>30</v>
      </c>
      <c r="H133" s="168"/>
      <c r="I133" s="25"/>
      <c r="J133" s="26" t="s">
        <v>31</v>
      </c>
      <c r="K133" s="26"/>
      <c r="L133" s="27" t="s">
        <v>32</v>
      </c>
      <c r="M133" s="26" t="s">
        <v>33</v>
      </c>
      <c r="N133" s="28" t="s">
        <v>34</v>
      </c>
    </row>
    <row r="134" spans="3:14" x14ac:dyDescent="0.3">
      <c r="C134" s="88" t="s">
        <v>63</v>
      </c>
      <c r="D134" s="89" t="s">
        <v>36</v>
      </c>
      <c r="E134" s="90" t="s">
        <v>37</v>
      </c>
      <c r="F134" s="91"/>
      <c r="G134" s="177" t="s">
        <v>64</v>
      </c>
      <c r="H134" s="178"/>
      <c r="I134" s="30"/>
      <c r="J134" s="69">
        <v>0</v>
      </c>
      <c r="K134" s="31"/>
      <c r="L134" s="79">
        <v>115</v>
      </c>
      <c r="M134" s="79">
        <v>1</v>
      </c>
      <c r="N134" s="80">
        <f>J134*L134*M134</f>
        <v>0</v>
      </c>
    </row>
    <row r="135" spans="3:14" x14ac:dyDescent="0.3">
      <c r="C135" s="88" t="s">
        <v>63</v>
      </c>
      <c r="D135" s="89" t="s">
        <v>39</v>
      </c>
      <c r="E135" s="90" t="s">
        <v>40</v>
      </c>
      <c r="F135" s="91"/>
      <c r="G135" s="94" t="s">
        <v>41</v>
      </c>
      <c r="H135" s="93"/>
      <c r="I135" s="30"/>
      <c r="J135" s="69">
        <v>0</v>
      </c>
      <c r="K135" s="34"/>
      <c r="L135" s="36">
        <v>1</v>
      </c>
      <c r="M135" s="36">
        <v>1</v>
      </c>
      <c r="N135" s="80">
        <f>J135*L135*M135</f>
        <v>0</v>
      </c>
    </row>
    <row r="136" spans="3:14" x14ac:dyDescent="0.3">
      <c r="C136" s="88" t="s">
        <v>63</v>
      </c>
      <c r="D136" s="89" t="s">
        <v>42</v>
      </c>
      <c r="E136" s="90" t="s">
        <v>43</v>
      </c>
      <c r="F136" s="91"/>
      <c r="G136" s="94"/>
      <c r="H136" s="93"/>
      <c r="I136" s="30"/>
      <c r="J136" s="69">
        <v>0</v>
      </c>
      <c r="K136" s="34"/>
      <c r="L136" s="36">
        <v>4</v>
      </c>
      <c r="M136" s="36">
        <v>1</v>
      </c>
      <c r="N136" s="80">
        <f>J136*L136*M136</f>
        <v>0</v>
      </c>
    </row>
    <row r="137" spans="3:14" x14ac:dyDescent="0.3">
      <c r="C137" s="88" t="s">
        <v>63</v>
      </c>
      <c r="D137" s="95" t="s">
        <v>44</v>
      </c>
      <c r="E137" s="96" t="s">
        <v>45</v>
      </c>
      <c r="F137" s="97"/>
      <c r="G137" s="94" t="s">
        <v>41</v>
      </c>
      <c r="H137" s="98"/>
      <c r="I137" s="33"/>
      <c r="J137" s="69">
        <v>0</v>
      </c>
      <c r="K137" s="34"/>
      <c r="L137" s="36">
        <v>1</v>
      </c>
      <c r="M137" s="36">
        <v>1</v>
      </c>
      <c r="N137" s="80">
        <f>J137*L137*M137</f>
        <v>0</v>
      </c>
    </row>
    <row r="138" spans="3:14" ht="15" thickBot="1" x14ac:dyDescent="0.35">
      <c r="C138" s="99" t="s">
        <v>63</v>
      </c>
      <c r="D138" s="100" t="s">
        <v>46</v>
      </c>
      <c r="E138" s="101" t="s">
        <v>47</v>
      </c>
      <c r="F138" s="102"/>
      <c r="G138" s="103" t="s">
        <v>41</v>
      </c>
      <c r="H138" s="104"/>
      <c r="I138" s="37"/>
      <c r="J138" s="70">
        <v>0</v>
      </c>
      <c r="K138" s="38"/>
      <c r="L138" s="40">
        <v>1</v>
      </c>
      <c r="M138" s="40">
        <v>1</v>
      </c>
      <c r="N138" s="81">
        <f>J138*L138*M138</f>
        <v>0</v>
      </c>
    </row>
    <row r="139" spans="3:14" ht="15" thickBot="1" x14ac:dyDescent="0.35">
      <c r="C139" s="22"/>
      <c r="D139" s="24"/>
      <c r="E139" s="23"/>
      <c r="F139" s="23"/>
      <c r="G139" s="41"/>
      <c r="H139" s="41"/>
      <c r="I139" s="42"/>
      <c r="J139" s="43"/>
      <c r="K139" s="44"/>
      <c r="L139" s="46"/>
      <c r="M139" s="46"/>
      <c r="N139" s="82">
        <f>SUM(N134:N138)</f>
        <v>0</v>
      </c>
    </row>
    <row r="140" spans="3:14" ht="15" thickBot="1" x14ac:dyDescent="0.35">
      <c r="L140" s="29"/>
      <c r="M140" s="29"/>
      <c r="N140" s="29"/>
    </row>
    <row r="141" spans="3:14" ht="15" thickBot="1" x14ac:dyDescent="0.35">
      <c r="L141" s="175" t="s">
        <v>65</v>
      </c>
      <c r="M141" s="176"/>
      <c r="N141" s="85">
        <f>N35+N43+N51+N59+N67+N75+N83+N91+N99+N107+N115+N123+N131+N139</f>
        <v>700</v>
      </c>
    </row>
    <row r="142" spans="3:14" x14ac:dyDescent="0.3">
      <c r="L142" s="29"/>
      <c r="M142" s="29"/>
      <c r="N142" s="29"/>
    </row>
    <row r="143" spans="3:14" ht="15" thickBot="1" x14ac:dyDescent="0.35"/>
    <row r="144" spans="3:14" s="77" customFormat="1" ht="13.95" customHeight="1" thickBot="1" x14ac:dyDescent="0.35">
      <c r="E144" s="172" t="s">
        <v>66</v>
      </c>
      <c r="F144" s="173"/>
      <c r="G144" s="173"/>
      <c r="H144" s="174"/>
    </row>
    <row r="145" spans="5:8" x14ac:dyDescent="0.3">
      <c r="E145" s="169" t="s">
        <v>67</v>
      </c>
      <c r="F145" s="161"/>
      <c r="G145" s="162"/>
      <c r="H145" s="162"/>
    </row>
    <row r="146" spans="5:8" x14ac:dyDescent="0.3">
      <c r="E146" s="170"/>
      <c r="F146" s="165"/>
      <c r="G146" s="165"/>
      <c r="H146" s="165"/>
    </row>
    <row r="147" spans="5:8" x14ac:dyDescent="0.3">
      <c r="E147" s="170"/>
      <c r="F147" s="165"/>
      <c r="G147" s="165"/>
      <c r="H147" s="165"/>
    </row>
    <row r="148" spans="5:8" x14ac:dyDescent="0.3">
      <c r="E148" s="171"/>
      <c r="F148" s="165"/>
      <c r="G148" s="165"/>
      <c r="H148" s="165"/>
    </row>
    <row r="149" spans="5:8" x14ac:dyDescent="0.3">
      <c r="E149" s="75" t="s">
        <v>68</v>
      </c>
      <c r="F149" s="161"/>
      <c r="G149" s="162"/>
      <c r="H149" s="162"/>
    </row>
    <row r="150" spans="5:8" ht="27.6" x14ac:dyDescent="0.3">
      <c r="E150" s="75" t="s">
        <v>69</v>
      </c>
      <c r="F150" s="161"/>
      <c r="G150" s="162"/>
      <c r="H150" s="162"/>
    </row>
    <row r="151" spans="5:8" ht="27.6" x14ac:dyDescent="0.3">
      <c r="E151" s="75" t="s">
        <v>70</v>
      </c>
      <c r="F151" s="161"/>
      <c r="G151" s="162"/>
      <c r="H151" s="162"/>
    </row>
    <row r="152" spans="5:8" ht="85.2" customHeight="1" thickBot="1" x14ac:dyDescent="0.35">
      <c r="E152" s="76" t="s">
        <v>71</v>
      </c>
      <c r="F152" s="161"/>
      <c r="G152" s="162"/>
      <c r="H152" s="162"/>
    </row>
  </sheetData>
  <sheetProtection algorithmName="SHA-512" hashValue="uCduNOUEAzR493hwtmDRSXkPLlVaSGx6oN4SVsUcz8++E9PTQo9UwbnRnvOrVUmrJl/jubsVT/o4Ol4//7ckow==" saltValue="hKZQhj+8HDMCJU5me6tiYg==" spinCount="100000" sheet="1" objects="1" scenarios="1"/>
  <mergeCells count="60">
    <mergeCell ref="C3:H3"/>
    <mergeCell ref="C20:D20"/>
    <mergeCell ref="B1:K1"/>
    <mergeCell ref="L9:N9"/>
    <mergeCell ref="C7:D7"/>
    <mergeCell ref="E7:G7"/>
    <mergeCell ref="B9:K9"/>
    <mergeCell ref="C10:J10"/>
    <mergeCell ref="L12:N12"/>
    <mergeCell ref="L13:N13"/>
    <mergeCell ref="L18:N18"/>
    <mergeCell ref="L19:N23"/>
    <mergeCell ref="H18:H19"/>
    <mergeCell ref="C2:H2"/>
    <mergeCell ref="C5:H5"/>
    <mergeCell ref="G53:H53"/>
    <mergeCell ref="B25:K25"/>
    <mergeCell ref="L25:N25"/>
    <mergeCell ref="C26:J27"/>
    <mergeCell ref="L26:N27"/>
    <mergeCell ref="E29:F29"/>
    <mergeCell ref="G29:H29"/>
    <mergeCell ref="L141:M141"/>
    <mergeCell ref="E109:F109"/>
    <mergeCell ref="G109:H109"/>
    <mergeCell ref="E117:F117"/>
    <mergeCell ref="G117:H117"/>
    <mergeCell ref="E125:F125"/>
    <mergeCell ref="G125:H125"/>
    <mergeCell ref="G134:H134"/>
    <mergeCell ref="E61:F61"/>
    <mergeCell ref="G61:H61"/>
    <mergeCell ref="E145:E148"/>
    <mergeCell ref="F149:H149"/>
    <mergeCell ref="F150:H150"/>
    <mergeCell ref="E144:H144"/>
    <mergeCell ref="F145:H145"/>
    <mergeCell ref="F146:H146"/>
    <mergeCell ref="E85:F85"/>
    <mergeCell ref="G85:H85"/>
    <mergeCell ref="E93:F93"/>
    <mergeCell ref="G93:H93"/>
    <mergeCell ref="E101:F101"/>
    <mergeCell ref="G101:H101"/>
    <mergeCell ref="F151:H151"/>
    <mergeCell ref="F152:H152"/>
    <mergeCell ref="H23:I23"/>
    <mergeCell ref="F147:H147"/>
    <mergeCell ref="F148:H148"/>
    <mergeCell ref="E133:F133"/>
    <mergeCell ref="G133:H133"/>
    <mergeCell ref="E69:F69"/>
    <mergeCell ref="G69:H69"/>
    <mergeCell ref="E77:F77"/>
    <mergeCell ref="G77:H77"/>
    <mergeCell ref="E37:F37"/>
    <mergeCell ref="G37:H37"/>
    <mergeCell ref="E45:F45"/>
    <mergeCell ref="G45:H45"/>
    <mergeCell ref="E53:F53"/>
  </mergeCells>
  <conditionalFormatting sqref="N141">
    <cfRule type="cellIs" dxfId="3" priority="4" operator="greaterThan">
      <formula>42500</formula>
    </cfRule>
  </conditionalFormatting>
  <conditionalFormatting sqref="E18">
    <cfRule type="cellIs" dxfId="2" priority="1" operator="lessThan">
      <formula>1</formula>
    </cfRule>
    <cfRule type="cellIs" dxfId="1" priority="2" operator="equal">
      <formula>1</formula>
    </cfRule>
    <cfRule type="cellIs" dxfId="0" priority="3" operator="equal">
      <formula>100</formula>
    </cfRule>
  </conditionalFormatting>
  <printOptions horizontalCentered="1"/>
  <pageMargins left="0" right="0" top="0.74803149606299213" bottom="0.74803149606299213" header="0.31496062992125984" footer="0.31496062992125984"/>
  <pageSetup paperSize="9" scale="48"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82B1-D0E6-4D0F-A55A-AA7EAC9D3431}">
  <dimension ref="A4:I27"/>
  <sheetViews>
    <sheetView topLeftCell="A4" zoomScale="106" zoomScaleNormal="106" workbookViewId="0">
      <selection activeCell="F20" sqref="F20"/>
    </sheetView>
  </sheetViews>
  <sheetFormatPr defaultRowHeight="14.4" x14ac:dyDescent="0.3"/>
  <cols>
    <col min="1" max="1" width="65" customWidth="1"/>
    <col min="2" max="2" width="11.6640625" bestFit="1" customWidth="1"/>
    <col min="3" max="3" width="67.6640625" bestFit="1" customWidth="1"/>
    <col min="4" max="4" width="11.109375" bestFit="1" customWidth="1"/>
    <col min="5" max="5" width="13.6640625" customWidth="1"/>
    <col min="6" max="9" width="11.88671875" bestFit="1" customWidth="1"/>
  </cols>
  <sheetData>
    <row r="4" spans="1:9" ht="158.4" x14ac:dyDescent="0.3">
      <c r="A4" s="123" t="s">
        <v>72</v>
      </c>
    </row>
    <row r="5" spans="1:9" ht="9.6" customHeight="1" thickBot="1" x14ac:dyDescent="0.35"/>
    <row r="6" spans="1:9" ht="43.2" customHeight="1" thickBot="1" x14ac:dyDescent="0.35">
      <c r="A6" s="220" t="s">
        <v>73</v>
      </c>
      <c r="B6" s="221"/>
      <c r="C6" s="221"/>
      <c r="D6" s="221"/>
      <c r="E6" s="224"/>
    </row>
    <row r="9" spans="1:9" ht="15" thickBot="1" x14ac:dyDescent="0.35"/>
    <row r="10" spans="1:9" x14ac:dyDescent="0.3">
      <c r="C10" s="225" t="s">
        <v>74</v>
      </c>
      <c r="D10" s="225" t="s">
        <v>75</v>
      </c>
      <c r="E10" s="124" t="s">
        <v>76</v>
      </c>
      <c r="F10" s="125" t="s">
        <v>77</v>
      </c>
      <c r="G10" s="126" t="s">
        <v>78</v>
      </c>
      <c r="H10" s="126" t="s">
        <v>79</v>
      </c>
      <c r="I10" s="127" t="s">
        <v>80</v>
      </c>
    </row>
    <row r="11" spans="1:9" ht="15" thickBot="1" x14ac:dyDescent="0.35">
      <c r="C11" s="226"/>
      <c r="D11" s="227"/>
      <c r="E11" s="128" t="s">
        <v>81</v>
      </c>
      <c r="F11" s="129" t="s">
        <v>81</v>
      </c>
      <c r="G11" s="130" t="s">
        <v>81</v>
      </c>
      <c r="H11" s="130" t="s">
        <v>81</v>
      </c>
      <c r="I11" s="131" t="s">
        <v>81</v>
      </c>
    </row>
    <row r="12" spans="1:9" x14ac:dyDescent="0.3">
      <c r="A12" s="132" t="s">
        <v>82</v>
      </c>
      <c r="C12" s="133" t="s">
        <v>83</v>
      </c>
      <c r="D12" s="134">
        <v>40</v>
      </c>
      <c r="E12" s="135">
        <v>25</v>
      </c>
      <c r="F12" s="136">
        <v>35</v>
      </c>
      <c r="G12" s="137">
        <v>25</v>
      </c>
      <c r="H12" s="136">
        <v>40</v>
      </c>
      <c r="I12" s="136">
        <v>45</v>
      </c>
    </row>
    <row r="13" spans="1:9" ht="15" thickBot="1" x14ac:dyDescent="0.35">
      <c r="A13" t="s">
        <v>84</v>
      </c>
      <c r="C13" s="138" t="s">
        <v>85</v>
      </c>
      <c r="D13" s="139">
        <v>60</v>
      </c>
      <c r="E13" s="140">
        <v>12500</v>
      </c>
      <c r="F13" s="141">
        <v>16000</v>
      </c>
      <c r="G13" s="141">
        <v>17500</v>
      </c>
      <c r="H13" s="142">
        <v>12500</v>
      </c>
      <c r="I13" s="141">
        <v>15000</v>
      </c>
    </row>
    <row r="14" spans="1:9" x14ac:dyDescent="0.3">
      <c r="C14" s="228" t="s">
        <v>86</v>
      </c>
      <c r="D14" s="229"/>
      <c r="E14" s="229"/>
      <c r="F14" s="143">
        <f>E12/F12*D12</f>
        <v>28.571428571428573</v>
      </c>
      <c r="G14" s="144">
        <f>E12/G12*D12</f>
        <v>40</v>
      </c>
      <c r="H14" s="145">
        <f>E12/H12*D12</f>
        <v>25</v>
      </c>
      <c r="I14" s="145">
        <f>E12/I12*D12</f>
        <v>22.222222222222221</v>
      </c>
    </row>
    <row r="15" spans="1:9" ht="15" thickBot="1" x14ac:dyDescent="0.35">
      <c r="A15" s="132" t="s">
        <v>87</v>
      </c>
      <c r="C15" s="229" t="s">
        <v>88</v>
      </c>
      <c r="D15" s="229"/>
      <c r="E15" s="229"/>
      <c r="F15" s="146">
        <f>E13/F13*D13</f>
        <v>46.875</v>
      </c>
      <c r="G15" s="146">
        <f>E13/G13*D13</f>
        <v>42.857142857142861</v>
      </c>
      <c r="H15" s="147">
        <f>E13/H13*D13</f>
        <v>60</v>
      </c>
      <c r="I15" s="146">
        <f>E13/I13*D13</f>
        <v>50</v>
      </c>
    </row>
    <row r="16" spans="1:9" x14ac:dyDescent="0.3">
      <c r="A16" t="s">
        <v>89</v>
      </c>
      <c r="C16" s="148"/>
      <c r="D16" s="148"/>
      <c r="E16" s="149" t="s">
        <v>90</v>
      </c>
      <c r="F16" s="150">
        <f>F14+F15</f>
        <v>75.446428571428569</v>
      </c>
      <c r="G16" s="151">
        <f t="shared" ref="G16:I16" si="0">G14+G15</f>
        <v>82.857142857142861</v>
      </c>
      <c r="H16" s="152">
        <f t="shared" si="0"/>
        <v>85</v>
      </c>
      <c r="I16" s="153">
        <f t="shared" si="0"/>
        <v>72.222222222222229</v>
      </c>
    </row>
    <row r="17" spans="1:9" x14ac:dyDescent="0.3">
      <c r="A17" s="154"/>
      <c r="C17" s="196" t="s">
        <v>91</v>
      </c>
      <c r="D17" s="223"/>
      <c r="E17" s="155">
        <v>0.7</v>
      </c>
      <c r="F17" s="156">
        <f>F16*E17</f>
        <v>52.812499999999993</v>
      </c>
      <c r="G17" s="156">
        <f>G16*E17</f>
        <v>58</v>
      </c>
      <c r="H17" s="156">
        <f>H16*E17</f>
        <v>59.499999999999993</v>
      </c>
      <c r="I17" s="156">
        <f>I16*E17</f>
        <v>50.555555555555557</v>
      </c>
    </row>
    <row r="18" spans="1:9" x14ac:dyDescent="0.3">
      <c r="A18" s="154"/>
      <c r="C18" s="148"/>
    </row>
    <row r="19" spans="1:9" ht="43.2" x14ac:dyDescent="0.3">
      <c r="A19" s="68" t="s">
        <v>92</v>
      </c>
    </row>
    <row r="20" spans="1:9" x14ac:dyDescent="0.3">
      <c r="A20" s="68" t="s">
        <v>93</v>
      </c>
    </row>
    <row r="27" spans="1:9" x14ac:dyDescent="0.3">
      <c r="A27" s="68"/>
    </row>
  </sheetData>
  <sheetProtection algorithmName="SHA-512" hashValue="eflBe8+mWIkq68862SEoSIut+USwgLehCmxuq3u0CyXA6CXwst+sivDsUsufCsgCGGzoIyQ+mdjWKffum2kqrA==" saltValue="XDgBmyiBUjIzrB74zoXnpQ==" spinCount="100000" sheet="1" objects="1" scenarios="1"/>
  <mergeCells count="6">
    <mergeCell ref="C17:D17"/>
    <mergeCell ref="A6:E6"/>
    <mergeCell ref="C10:C11"/>
    <mergeCell ref="D10:D11"/>
    <mergeCell ref="C14:E14"/>
    <mergeCell ref="C15:E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C5D18752C28E4C9F0AAF8EFD0D9B39" ma:contentTypeVersion="6" ma:contentTypeDescription="Een nieuw document maken." ma:contentTypeScope="" ma:versionID="c1845901af1a9cd3aeba51d46f03569c">
  <xsd:schema xmlns:xsd="http://www.w3.org/2001/XMLSchema" xmlns:xs="http://www.w3.org/2001/XMLSchema" xmlns:p="http://schemas.microsoft.com/office/2006/metadata/properties" xmlns:ns2="687ce99b-1be0-498f-bdad-a34768de1c29" xmlns:ns3="b3e76350-c977-481c-8e73-7cbf71d9327f" targetNamespace="http://schemas.microsoft.com/office/2006/metadata/properties" ma:root="true" ma:fieldsID="77cb7a6c31f4cf71cb0d7bd1a53af98f" ns2:_="" ns3:_="">
    <xsd:import namespace="687ce99b-1be0-498f-bdad-a34768de1c29"/>
    <xsd:import namespace="b3e76350-c977-481c-8e73-7cbf71d932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ce99b-1be0-498f-bdad-a34768de1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e76350-c977-481c-8e73-7cbf71d932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24824A-0CF0-4B5C-AB6B-391B27C1F1F7}">
  <ds:schemaRefs>
    <ds:schemaRef ds:uri="http://schemas.microsoft.com/sharepoint/v3/contenttype/forms"/>
  </ds:schemaRefs>
</ds:datastoreItem>
</file>

<file path=customXml/itemProps2.xml><?xml version="1.0" encoding="utf-8"?>
<ds:datastoreItem xmlns:ds="http://schemas.openxmlformats.org/officeDocument/2006/customXml" ds:itemID="{8CDEB334-B543-4689-BE84-C5BC0138C4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ce99b-1be0-498f-bdad-a34768de1c29"/>
    <ds:schemaRef ds:uri="b3e76350-c977-481c-8e73-7cbf71d93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Toelichting en rekenvoorbeeld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R. Makkinje</dc:creator>
  <cp:keywords/>
  <dc:description/>
  <cp:lastModifiedBy>Abdi, S. (Smail)</cp:lastModifiedBy>
  <cp:revision/>
  <dcterms:created xsi:type="dcterms:W3CDTF">2022-06-23T19:01:10Z</dcterms:created>
  <dcterms:modified xsi:type="dcterms:W3CDTF">2024-04-18T11:53:58Z</dcterms:modified>
  <cp:category/>
  <cp:contentStatus/>
</cp:coreProperties>
</file>