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ient\G$\TORV\mspierenburg\Inkoop energie\Elektriciteit 2025-2027\"/>
    </mc:Choice>
  </mc:AlternateContent>
  <xr:revisionPtr revIDLastSave="0" documentId="13_ncr:1_{039D78EF-6EFC-44C4-BA31-4673D36F117D}" xr6:coauthVersionLast="47" xr6:coauthVersionMax="47" xr10:uidLastSave="{00000000-0000-0000-0000-000000000000}"/>
  <bookViews>
    <workbookView xWindow="150" yWindow="240" windowWidth="15645" windowHeight="16665" xr2:uid="{00000000-000D-0000-FFFF-FFFF00000000}"/>
  </bookViews>
  <sheets>
    <sheet name="Prijzenblad" sheetId="2" r:id="rId1"/>
  </sheets>
  <definedNames>
    <definedName name="_xlnm.Print_Area" localSheetId="0">Prijzenblad!$A$1:$D$38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7" i="2" l="1"/>
  <c r="D44" i="2"/>
  <c r="D43" i="2"/>
  <c r="D42" i="2"/>
  <c r="D41" i="2"/>
  <c r="D18" i="2"/>
  <c r="D16" i="2"/>
  <c r="D15" i="2"/>
  <c r="D14" i="2"/>
  <c r="D13" i="2"/>
  <c r="C26" i="2"/>
  <c r="C34" i="2" s="1"/>
  <c r="D34" i="2" s="1"/>
  <c r="C24" i="2"/>
  <c r="C25" i="2"/>
  <c r="D25" i="2" s="1"/>
  <c r="C30" i="2" l="1"/>
  <c r="D30" i="2" s="1"/>
  <c r="C17" i="2"/>
  <c r="D17" i="2" s="1"/>
  <c r="D19" i="2" s="1"/>
  <c r="C29" i="2"/>
  <c r="D29" i="2" s="1"/>
  <c r="C33" i="2"/>
  <c r="D33" i="2" s="1"/>
  <c r="C27" i="2"/>
  <c r="C31" i="2" s="1"/>
  <c r="D31" i="2" s="1"/>
  <c r="C32" i="2"/>
  <c r="D32" i="2" s="1"/>
  <c r="C28" i="2"/>
  <c r="D28" i="2" s="1"/>
  <c r="D24" i="2"/>
  <c r="D26" i="2"/>
  <c r="C35" i="2" l="1"/>
  <c r="D35" i="2" s="1"/>
  <c r="D27" i="2"/>
  <c r="D36" i="2" l="1"/>
  <c r="D38" i="2" s="1"/>
</calcChain>
</file>

<file path=xl/sharedStrings.xml><?xml version="1.0" encoding="utf-8"?>
<sst xmlns="http://schemas.openxmlformats.org/spreadsheetml/2006/main" count="49" uniqueCount="45">
  <si>
    <t>Genoemde aantallen zijn indicatief. Hieraan kunnen geen rechten worden ontleend.</t>
  </si>
  <si>
    <t>Alléén de groen gemarkeerde velden dienen door inschrijver ingevuld te worden.</t>
  </si>
  <si>
    <t xml:space="preserve">Totaalprijs per jaar    </t>
  </si>
  <si>
    <t>Enige andere aanpassing dan de groene velden is niet toegestaan.</t>
  </si>
  <si>
    <t>Invulinstructies prijzenblad</t>
  </si>
  <si>
    <t>Aantal</t>
  </si>
  <si>
    <t>Totaalprijs</t>
  </si>
  <si>
    <t>Alle prijzen en tarieven dienen gesteld te zijn in euro's exclusief btw</t>
  </si>
  <si>
    <t>Opslag elektriciteit Endex en/ of OTC</t>
  </si>
  <si>
    <r>
      <t xml:space="preserve">Totaalprijs opslagen per </t>
    </r>
    <r>
      <rPr>
        <b/>
        <sz val="9"/>
        <color rgb="FF00B050"/>
        <rFont val="Verdana"/>
        <family val="2"/>
      </rPr>
      <t>2025-2027</t>
    </r>
    <r>
      <rPr>
        <b/>
        <sz val="9"/>
        <rFont val="Verdana"/>
        <family val="2"/>
      </rPr>
      <t xml:space="preserve">    </t>
    </r>
  </si>
  <si>
    <t xml:space="preserve">Prijs </t>
  </si>
  <si>
    <t>Peak opslag 2025 [per MWh]</t>
  </si>
  <si>
    <t>Off-peak opslag 2025 [per MWh]</t>
  </si>
  <si>
    <t>Peak opslag 2026 [per MWh]</t>
  </si>
  <si>
    <t>Vastrecht 2025 [per aansluiting per maand]</t>
  </si>
  <si>
    <t>Vastrecht 2026 [per aansluiting per maand]</t>
  </si>
  <si>
    <t>Gunningscriteria (fictieve korting)</t>
  </si>
  <si>
    <t>4 klikmomenten per jaar in plaats van 2</t>
  </si>
  <si>
    <t>prijsklik tot 3 jaar vooruit mogelijk (in 2023 kliks voor 2026)</t>
  </si>
  <si>
    <t>Fictieve korting</t>
  </si>
  <si>
    <t>Bedrag per MWh</t>
  </si>
  <si>
    <t>Totaal fictieve korting per jaar</t>
  </si>
  <si>
    <t>bandbreedte 20% (in plaats van 10%) *)</t>
  </si>
  <si>
    <t>bandbreedte vrij (in plaats van 10%) *)</t>
  </si>
  <si>
    <t>teruglevering tot 5% totaalvolume tegen leveringsprijzen **)</t>
  </si>
  <si>
    <t>teruglevering  tot 10% totaalvolume tegen leveringsprijzen **)</t>
  </si>
  <si>
    <t>Akkoord (1), Niet_akkoord (0)</t>
  </si>
  <si>
    <t>*) hooguit één van de twee velden mag worden ingevuld</t>
  </si>
  <si>
    <t>**) hooguit één van de twee velden mag worden ingevuld</t>
  </si>
  <si>
    <t>Bijlage C Prijsblad</t>
  </si>
  <si>
    <t>Behorende bij Aanbesteding Elektriciteit Gemeente Waalwijk en Gemeente Loon op Zand</t>
  </si>
  <si>
    <t>Kenmerk: 2023-047982</t>
  </si>
  <si>
    <t>Kosten teruglevering grootverbruik 2025 [per MWh] ***)</t>
  </si>
  <si>
    <t>Kosten teruglevering grootverbruik 2026 [per MWh] ***)</t>
  </si>
  <si>
    <t>Kosten teruglevering grootverbruik 2027 [per MWh] ***)</t>
  </si>
  <si>
    <t>***) indien leverancier een percentage van de terugleveringsprijs hanteert, uitgaan van € 200 per MWh (€ 0,20 per kWh)</t>
  </si>
  <si>
    <t xml:space="preserve">Totaalprijs handling GV teruglevering per jaar    </t>
  </si>
  <si>
    <t>Off-peak opslag 2026 [per MWh]</t>
  </si>
  <si>
    <t>Groentoeslag NL wind en/ of NL zon-PV 2025 [per MWh]</t>
  </si>
  <si>
    <t>Groentoeslag NL wind en/ of NL zon-PV 2026 [per MWh]</t>
  </si>
  <si>
    <t>Peak opslag 2027 [per MWh]</t>
  </si>
  <si>
    <t>Off-peak opslag 2027</t>
  </si>
  <si>
    <t>Vastrecht 2027 [per aansluiting per maand]</t>
  </si>
  <si>
    <t>Groentoeslag Nl wind en/ of NL zon-PV 2027 [per MWh]</t>
  </si>
  <si>
    <r>
      <t xml:space="preserve">Totaalprijs opslagen en handling GV teruglevering inclusief fictieve korting per </t>
    </r>
    <r>
      <rPr>
        <b/>
        <sz val="9"/>
        <color rgb="FF00B050"/>
        <rFont val="Verdana"/>
        <family val="2"/>
      </rPr>
      <t>2025-2027</t>
    </r>
    <r>
      <rPr>
        <b/>
        <sz val="9"/>
        <rFont val="Verdana"/>
        <family val="2"/>
      </rPr>
      <t xml:space="preserve">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</si>
</sst>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&quot;€&quot;\ #,##0.00"/>
    <numFmt numFmtId="166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2"/>
      <color theme="1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sz val="9"/>
      <color rgb="FF00B050"/>
      <name val="Verdana"/>
      <family val="2"/>
    </font>
    <font>
      <sz val="11"/>
      <color rgb="FF00B050"/>
      <name val="Calibri"/>
      <family val="2"/>
      <scheme val="minor"/>
    </font>
    <font>
      <b/>
      <sz val="9"/>
      <color rgb="FF00B050"/>
      <name val="Verdana"/>
      <family val="2"/>
    </font>
    <font>
      <b/>
      <sz val="20"/>
      <color rgb="FF00B050"/>
      <name val="Verdana"/>
      <family val="2"/>
    </font>
    <font>
      <sz val="11"/>
      <color theme="1"/>
      <name val="Calibri"/>
      <family val="2"/>
      <scheme val="minor"/>
    </font>
    <font>
      <sz val="1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33">
    <xf numFmtId="0" fontId="0" fillId="0" borderId="0" xfId="0"/>
    <xf numFmtId="0" fontId="2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/>
    <xf numFmtId="0" fontId="0" fillId="4" borderId="0" xfId="0" applyFill="1"/>
    <xf numFmtId="0" fontId="5" fillId="4" borderId="0" xfId="0" applyFont="1" applyFill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0" fillId="4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horizontal="left" vertical="center"/>
    </xf>
    <xf numFmtId="0" fontId="9" fillId="2" borderId="1" xfId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5" fillId="4" borderId="0" xfId="0" applyFont="1" applyFill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165" fontId="9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/>
    <xf numFmtId="0" fontId="10" fillId="4" borderId="0" xfId="0" applyFont="1" applyFill="1" applyAlignment="1">
      <alignment horizontal="left" vertical="center"/>
    </xf>
    <xf numFmtId="0" fontId="11" fillId="4" borderId="0" xfId="0" applyFont="1" applyFill="1"/>
    <xf numFmtId="44" fontId="6" fillId="0" borderId="1" xfId="3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9" fillId="5" borderId="1" xfId="2" applyNumberFormat="1" applyFont="1" applyFill="1" applyBorder="1" applyAlignment="1" applyProtection="1">
      <alignment horizontal="center" vertical="center"/>
      <protection locked="0"/>
    </xf>
    <xf numFmtId="0" fontId="15" fillId="4" borderId="0" xfId="0" applyFont="1" applyFill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vertical="center"/>
    </xf>
  </cellXfs>
  <cellStyles count="4">
    <cellStyle name="Komma" xfId="2" builtinId="3"/>
    <cellStyle name="Standaard" xfId="0" builtinId="0"/>
    <cellStyle name="Standaard 3 4" xfId="1" xr:uid="{00000000-0005-0000-0000-000001000000}"/>
    <cellStyle name="Valuta" xfId="3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workbookViewId="0">
      <selection activeCell="C7" sqref="C7"/>
    </sheetView>
  </sheetViews>
  <sheetFormatPr defaultColWidth="9.140625" defaultRowHeight="15" x14ac:dyDescent="0.25"/>
  <cols>
    <col min="1" max="1" width="60.85546875" style="4" customWidth="1"/>
    <col min="2" max="4" width="20.7109375" style="10" customWidth="1"/>
    <col min="5" max="5" width="12.7109375" style="10" customWidth="1"/>
    <col min="6" max="6" width="14.7109375" style="10" customWidth="1"/>
    <col min="7" max="7" width="13.85546875" style="10" customWidth="1"/>
    <col min="8" max="8" width="38" style="4" customWidth="1"/>
    <col min="9" max="16384" width="9.140625" style="4"/>
  </cols>
  <sheetData>
    <row r="1" spans="1:8" ht="24.75" x14ac:dyDescent="0.25">
      <c r="A1" s="30" t="s">
        <v>29</v>
      </c>
      <c r="B1" s="30"/>
      <c r="C1" s="30"/>
      <c r="D1" s="30"/>
      <c r="E1" s="9"/>
      <c r="F1" s="9"/>
      <c r="G1" s="9"/>
    </row>
    <row r="2" spans="1:8" x14ac:dyDescent="0.25">
      <c r="A2" s="25" t="s">
        <v>30</v>
      </c>
    </row>
    <row r="3" spans="1:8" x14ac:dyDescent="0.25">
      <c r="A3" s="1" t="s">
        <v>31</v>
      </c>
    </row>
    <row r="4" spans="1:8" ht="10.5" customHeight="1" x14ac:dyDescent="0.25">
      <c r="A4" s="2"/>
    </row>
    <row r="5" spans="1:8" ht="15.75" x14ac:dyDescent="0.25">
      <c r="A5" s="3" t="s">
        <v>4</v>
      </c>
    </row>
    <row r="6" spans="1:8" x14ac:dyDescent="0.25">
      <c r="A6" s="6" t="s">
        <v>1</v>
      </c>
      <c r="B6" s="15"/>
      <c r="C6" s="15"/>
      <c r="D6" s="15"/>
      <c r="E6" s="15"/>
      <c r="F6" s="15"/>
      <c r="G6" s="15"/>
      <c r="H6" s="5"/>
    </row>
    <row r="7" spans="1:8" x14ac:dyDescent="0.25">
      <c r="A7" s="6" t="s">
        <v>3</v>
      </c>
      <c r="B7" s="15"/>
      <c r="C7" s="15"/>
      <c r="D7" s="15"/>
      <c r="E7" s="15"/>
      <c r="F7" s="15"/>
      <c r="G7" s="15"/>
      <c r="H7" s="5"/>
    </row>
    <row r="8" spans="1:8" ht="3.75" customHeight="1" x14ac:dyDescent="0.25">
      <c r="A8" s="6"/>
      <c r="B8" s="15"/>
      <c r="C8" s="15"/>
      <c r="D8" s="15"/>
      <c r="E8" s="15"/>
      <c r="F8" s="15"/>
      <c r="G8" s="15"/>
      <c r="H8" s="5"/>
    </row>
    <row r="9" spans="1:8" x14ac:dyDescent="0.25">
      <c r="A9" s="6" t="s">
        <v>7</v>
      </c>
      <c r="B9" s="15"/>
      <c r="C9" s="15"/>
      <c r="D9" s="15"/>
      <c r="E9" s="15"/>
      <c r="F9" s="15"/>
      <c r="G9" s="15"/>
      <c r="H9" s="5"/>
    </row>
    <row r="10" spans="1:8" s="20" customFormat="1" x14ac:dyDescent="0.25">
      <c r="A10" s="6" t="s">
        <v>0</v>
      </c>
      <c r="B10" s="19"/>
      <c r="C10" s="19"/>
      <c r="D10" s="19"/>
      <c r="E10" s="19"/>
      <c r="F10" s="19"/>
      <c r="G10" s="19"/>
      <c r="H10" s="18"/>
    </row>
    <row r="11" spans="1:8" x14ac:dyDescent="0.25">
      <c r="B11" s="15"/>
      <c r="C11" s="15"/>
      <c r="D11" s="15"/>
      <c r="E11" s="15"/>
      <c r="F11" s="15"/>
      <c r="G11" s="15"/>
      <c r="H11" s="5"/>
    </row>
    <row r="12" spans="1:8" ht="24.95" customHeight="1" x14ac:dyDescent="0.25">
      <c r="A12" s="11" t="s">
        <v>16</v>
      </c>
      <c r="B12" s="11" t="s">
        <v>26</v>
      </c>
      <c r="C12" s="22" t="s">
        <v>20</v>
      </c>
      <c r="D12" s="23" t="s">
        <v>19</v>
      </c>
      <c r="E12" s="15"/>
      <c r="F12" s="15"/>
      <c r="G12" s="15"/>
      <c r="H12" s="5"/>
    </row>
    <row r="13" spans="1:8" ht="24.95" customHeight="1" x14ac:dyDescent="0.25">
      <c r="A13" s="12" t="s">
        <v>17</v>
      </c>
      <c r="B13" s="24"/>
      <c r="C13" s="21">
        <v>-1.5</v>
      </c>
      <c r="D13" s="14">
        <f t="shared" ref="D13:D18" si="0">B13*C13</f>
        <v>0</v>
      </c>
      <c r="E13" s="15"/>
      <c r="F13" s="15"/>
      <c r="G13" s="15"/>
      <c r="H13" s="5"/>
    </row>
    <row r="14" spans="1:8" ht="24.95" customHeight="1" x14ac:dyDescent="0.25">
      <c r="A14" s="12" t="s">
        <v>22</v>
      </c>
      <c r="B14" s="24"/>
      <c r="C14" s="21">
        <v>-1.5</v>
      </c>
      <c r="D14" s="14">
        <f t="shared" si="0"/>
        <v>0</v>
      </c>
      <c r="E14" s="15"/>
      <c r="F14" s="15"/>
      <c r="G14" s="15"/>
      <c r="H14" s="5"/>
    </row>
    <row r="15" spans="1:8" ht="24.95" customHeight="1" x14ac:dyDescent="0.25">
      <c r="A15" s="12" t="s">
        <v>23</v>
      </c>
      <c r="B15" s="24"/>
      <c r="C15" s="21">
        <v>-2.5</v>
      </c>
      <c r="D15" s="14">
        <f t="shared" si="0"/>
        <v>0</v>
      </c>
      <c r="E15" s="15"/>
      <c r="F15" s="15"/>
      <c r="G15" s="15"/>
      <c r="H15" s="5"/>
    </row>
    <row r="16" spans="1:8" ht="24.95" customHeight="1" x14ac:dyDescent="0.25">
      <c r="A16" s="12" t="s">
        <v>18</v>
      </c>
      <c r="B16" s="24"/>
      <c r="C16" s="21">
        <v>-2</v>
      </c>
      <c r="D16" s="14">
        <f t="shared" si="0"/>
        <v>0</v>
      </c>
      <c r="E16" s="15"/>
      <c r="F16" s="15"/>
      <c r="G16" s="15"/>
      <c r="H16" s="5"/>
    </row>
    <row r="17" spans="1:8" ht="24.95" customHeight="1" x14ac:dyDescent="0.25">
      <c r="A17" s="12" t="s">
        <v>24</v>
      </c>
      <c r="B17" s="24"/>
      <c r="C17" s="21">
        <f>C13</f>
        <v>-1.5</v>
      </c>
      <c r="D17" s="14">
        <f t="shared" si="0"/>
        <v>0</v>
      </c>
      <c r="E17" s="15"/>
      <c r="F17" s="15"/>
      <c r="G17" s="15"/>
      <c r="H17" s="5"/>
    </row>
    <row r="18" spans="1:8" ht="24.95" customHeight="1" x14ac:dyDescent="0.25">
      <c r="A18" s="12" t="s">
        <v>25</v>
      </c>
      <c r="B18" s="24"/>
      <c r="C18" s="21">
        <v>-3</v>
      </c>
      <c r="D18" s="14">
        <f t="shared" si="0"/>
        <v>0</v>
      </c>
      <c r="E18" s="15"/>
      <c r="F18" s="15"/>
      <c r="G18" s="15"/>
      <c r="H18" s="5"/>
    </row>
    <row r="19" spans="1:8" ht="24.95" customHeight="1" x14ac:dyDescent="0.25">
      <c r="A19" s="26" t="s">
        <v>21</v>
      </c>
      <c r="B19" s="27"/>
      <c r="C19" s="27"/>
      <c r="D19" s="16">
        <f>SUM(D13:D18)</f>
        <v>0</v>
      </c>
      <c r="E19" s="4"/>
      <c r="F19" s="4"/>
      <c r="G19" s="4"/>
    </row>
    <row r="20" spans="1:8" ht="24.95" customHeight="1" x14ac:dyDescent="0.25">
      <c r="A20" s="4" t="s">
        <v>27</v>
      </c>
      <c r="B20" s="15"/>
      <c r="C20" s="15"/>
      <c r="D20" s="15"/>
      <c r="E20" s="15"/>
      <c r="F20" s="15"/>
      <c r="G20" s="15"/>
      <c r="H20" s="5"/>
    </row>
    <row r="21" spans="1:8" x14ac:dyDescent="0.25">
      <c r="A21" s="4" t="s">
        <v>28</v>
      </c>
      <c r="B21" s="15"/>
      <c r="C21" s="15"/>
      <c r="D21" s="15"/>
      <c r="E21" s="15"/>
      <c r="F21" s="15"/>
      <c r="G21" s="15"/>
      <c r="H21" s="5"/>
    </row>
    <row r="22" spans="1:8" ht="24.95" customHeight="1" x14ac:dyDescent="0.25">
      <c r="B22" s="15"/>
      <c r="C22" s="15"/>
      <c r="D22" s="15"/>
      <c r="E22" s="15"/>
      <c r="F22" s="15"/>
      <c r="G22" s="15"/>
      <c r="H22" s="5"/>
    </row>
    <row r="23" spans="1:8" s="8" customFormat="1" ht="24.95" customHeight="1" x14ac:dyDescent="0.25">
      <c r="A23" s="11" t="s">
        <v>8</v>
      </c>
      <c r="B23" s="22" t="s">
        <v>10</v>
      </c>
      <c r="C23" s="22" t="s">
        <v>5</v>
      </c>
      <c r="D23" s="23" t="s">
        <v>6</v>
      </c>
    </row>
    <row r="24" spans="1:8" ht="24.95" customHeight="1" x14ac:dyDescent="0.25">
      <c r="A24" s="12" t="s">
        <v>11</v>
      </c>
      <c r="B24" s="17"/>
      <c r="C24" s="13">
        <f>(1921138+700859+152985)/1000</f>
        <v>2774.982</v>
      </c>
      <c r="D24" s="14">
        <f t="shared" ref="D24:D35" si="1">B24*C24</f>
        <v>0</v>
      </c>
      <c r="E24" s="4"/>
      <c r="F24" s="4"/>
      <c r="G24" s="4"/>
    </row>
    <row r="25" spans="1:8" ht="24.95" customHeight="1" x14ac:dyDescent="0.25">
      <c r="A25" s="12" t="s">
        <v>12</v>
      </c>
      <c r="B25" s="17"/>
      <c r="C25" s="13">
        <f>(2837309+1298473+159400)/1000</f>
        <v>4295.1819999999998</v>
      </c>
      <c r="D25" s="14">
        <f t="shared" si="1"/>
        <v>0</v>
      </c>
      <c r="E25" s="4"/>
      <c r="F25" s="4"/>
      <c r="G25" s="4"/>
    </row>
    <row r="26" spans="1:8" ht="24.95" customHeight="1" x14ac:dyDescent="0.25">
      <c r="A26" s="12" t="s">
        <v>14</v>
      </c>
      <c r="B26" s="17"/>
      <c r="C26" s="13">
        <f>12*(538+137-2+81+5)</f>
        <v>9108</v>
      </c>
      <c r="D26" s="14">
        <f t="shared" ref="D26" si="2">B26*C26</f>
        <v>0</v>
      </c>
      <c r="E26" s="4"/>
      <c r="F26" s="4"/>
      <c r="G26" s="4"/>
    </row>
    <row r="27" spans="1:8" ht="24.95" customHeight="1" x14ac:dyDescent="0.25">
      <c r="A27" s="12" t="s">
        <v>38</v>
      </c>
      <c r="B27" s="17"/>
      <c r="C27" s="13">
        <f>C24+C25</f>
        <v>7070.1639999999998</v>
      </c>
      <c r="D27" s="14">
        <f t="shared" si="1"/>
        <v>0</v>
      </c>
      <c r="E27" s="4"/>
      <c r="F27" s="4"/>
      <c r="G27" s="4"/>
    </row>
    <row r="28" spans="1:8" ht="24.95" customHeight="1" x14ac:dyDescent="0.25">
      <c r="A28" s="12" t="s">
        <v>13</v>
      </c>
      <c r="B28" s="17"/>
      <c r="C28" s="13">
        <f>C24</f>
        <v>2774.982</v>
      </c>
      <c r="D28" s="14">
        <f t="shared" si="1"/>
        <v>0</v>
      </c>
      <c r="E28" s="4"/>
      <c r="F28" s="4"/>
      <c r="G28" s="4"/>
    </row>
    <row r="29" spans="1:8" ht="24.95" customHeight="1" x14ac:dyDescent="0.25">
      <c r="A29" s="12" t="s">
        <v>37</v>
      </c>
      <c r="B29" s="17"/>
      <c r="C29" s="13">
        <f>C25</f>
        <v>4295.1819999999998</v>
      </c>
      <c r="D29" s="14">
        <f t="shared" si="1"/>
        <v>0</v>
      </c>
      <c r="E29" s="4"/>
      <c r="F29" s="4"/>
      <c r="G29" s="4"/>
    </row>
    <row r="30" spans="1:8" ht="24.95" customHeight="1" x14ac:dyDescent="0.25">
      <c r="A30" s="12" t="s">
        <v>15</v>
      </c>
      <c r="B30" s="17"/>
      <c r="C30" s="13">
        <f>C26</f>
        <v>9108</v>
      </c>
      <c r="D30" s="14">
        <f>B30*C30</f>
        <v>0</v>
      </c>
      <c r="E30" s="4"/>
      <c r="F30" s="4"/>
      <c r="G30" s="4"/>
    </row>
    <row r="31" spans="1:8" ht="24.95" customHeight="1" x14ac:dyDescent="0.25">
      <c r="A31" s="12" t="s">
        <v>39</v>
      </c>
      <c r="B31" s="17"/>
      <c r="C31" s="13">
        <f>C27</f>
        <v>7070.1639999999998</v>
      </c>
      <c r="D31" s="14">
        <f t="shared" si="1"/>
        <v>0</v>
      </c>
      <c r="E31" s="4"/>
      <c r="F31" s="4"/>
      <c r="G31" s="4"/>
    </row>
    <row r="32" spans="1:8" ht="24.95" customHeight="1" x14ac:dyDescent="0.25">
      <c r="A32" s="12" t="s">
        <v>40</v>
      </c>
      <c r="B32" s="17"/>
      <c r="C32" s="13">
        <f>C24</f>
        <v>2774.982</v>
      </c>
      <c r="D32" s="14">
        <f t="shared" si="1"/>
        <v>0</v>
      </c>
      <c r="E32" s="4"/>
      <c r="F32" s="4"/>
      <c r="G32" s="4"/>
    </row>
    <row r="33" spans="1:7" ht="24.95" customHeight="1" x14ac:dyDescent="0.25">
      <c r="A33" s="12" t="s">
        <v>41</v>
      </c>
      <c r="B33" s="17"/>
      <c r="C33" s="13">
        <f>C25</f>
        <v>4295.1819999999998</v>
      </c>
      <c r="D33" s="14">
        <f t="shared" ref="D33" si="3">B33*C33</f>
        <v>0</v>
      </c>
      <c r="E33" s="4"/>
      <c r="F33" s="4"/>
      <c r="G33" s="4"/>
    </row>
    <row r="34" spans="1:7" ht="24.95" customHeight="1" x14ac:dyDescent="0.25">
      <c r="A34" s="12" t="s">
        <v>42</v>
      </c>
      <c r="B34" s="17"/>
      <c r="C34" s="13">
        <f>C26</f>
        <v>9108</v>
      </c>
      <c r="D34" s="14">
        <f>B34*C34</f>
        <v>0</v>
      </c>
      <c r="E34" s="4"/>
      <c r="F34" s="4"/>
      <c r="G34" s="4"/>
    </row>
    <row r="35" spans="1:7" ht="24.95" customHeight="1" x14ac:dyDescent="0.25">
      <c r="A35" s="12" t="s">
        <v>43</v>
      </c>
      <c r="B35" s="17"/>
      <c r="C35" s="13">
        <f>C27</f>
        <v>7070.1639999999998</v>
      </c>
      <c r="D35" s="14">
        <f t="shared" si="1"/>
        <v>0</v>
      </c>
      <c r="E35" s="4"/>
      <c r="F35" s="4"/>
      <c r="G35" s="4"/>
    </row>
    <row r="36" spans="1:7" ht="24.95" customHeight="1" x14ac:dyDescent="0.25">
      <c r="A36" s="26" t="s">
        <v>2</v>
      </c>
      <c r="B36" s="27"/>
      <c r="C36" s="27"/>
      <c r="D36" s="16">
        <f>SUM(D24:D35)/3</f>
        <v>0</v>
      </c>
      <c r="E36" s="4"/>
      <c r="F36" s="4"/>
      <c r="G36" s="4"/>
    </row>
    <row r="37" spans="1:7" ht="7.5" customHeight="1" x14ac:dyDescent="0.25">
      <c r="A37" s="7"/>
      <c r="B37" s="7"/>
      <c r="C37" s="7"/>
      <c r="D37" s="15"/>
      <c r="E37" s="4"/>
      <c r="F37" s="4"/>
      <c r="G37" s="4"/>
    </row>
    <row r="38" spans="1:7" ht="24.95" customHeight="1" x14ac:dyDescent="0.25">
      <c r="A38" s="28" t="s">
        <v>9</v>
      </c>
      <c r="B38" s="29"/>
      <c r="C38" s="29"/>
      <c r="D38" s="16">
        <f>D36*3</f>
        <v>0</v>
      </c>
      <c r="E38" s="4"/>
      <c r="F38" s="4"/>
      <c r="G38" s="4"/>
    </row>
    <row r="40" spans="1:7" ht="24.95" customHeight="1" x14ac:dyDescent="0.25">
      <c r="A40" s="11" t="s">
        <v>8</v>
      </c>
      <c r="B40" s="22" t="s">
        <v>10</v>
      </c>
      <c r="C40" s="22" t="s">
        <v>5</v>
      </c>
      <c r="D40" s="23" t="s">
        <v>6</v>
      </c>
    </row>
    <row r="41" spans="1:7" ht="24.95" customHeight="1" x14ac:dyDescent="0.25">
      <c r="A41" s="12" t="s">
        <v>32</v>
      </c>
      <c r="B41" s="17"/>
      <c r="C41" s="13">
        <v>385</v>
      </c>
      <c r="D41" s="14">
        <f t="shared" ref="D41:D43" si="4">B41*C41</f>
        <v>0</v>
      </c>
    </row>
    <row r="42" spans="1:7" ht="24.95" customHeight="1" x14ac:dyDescent="0.25">
      <c r="A42" s="12" t="s">
        <v>33</v>
      </c>
      <c r="B42" s="17"/>
      <c r="C42" s="13">
        <v>385</v>
      </c>
      <c r="D42" s="14">
        <f t="shared" si="4"/>
        <v>0</v>
      </c>
    </row>
    <row r="43" spans="1:7" ht="24.95" customHeight="1" x14ac:dyDescent="0.25">
      <c r="A43" s="12" t="s">
        <v>34</v>
      </c>
      <c r="B43" s="17"/>
      <c r="C43" s="13">
        <v>385</v>
      </c>
      <c r="D43" s="14">
        <f t="shared" si="4"/>
        <v>0</v>
      </c>
    </row>
    <row r="44" spans="1:7" ht="24.95" customHeight="1" x14ac:dyDescent="0.25">
      <c r="A44" s="28" t="s">
        <v>36</v>
      </c>
      <c r="B44" s="29"/>
      <c r="C44" s="29"/>
      <c r="D44" s="16">
        <f>SUM(D41:D43)/3</f>
        <v>0</v>
      </c>
    </row>
    <row r="45" spans="1:7" ht="24.95" customHeight="1" x14ac:dyDescent="0.25">
      <c r="A45" s="4" t="s">
        <v>35</v>
      </c>
      <c r="B45" s="31"/>
      <c r="C45" s="31"/>
      <c r="D45" s="32"/>
    </row>
    <row r="47" spans="1:7" ht="24.95" customHeight="1" x14ac:dyDescent="0.25">
      <c r="A47" s="28" t="s">
        <v>44</v>
      </c>
      <c r="B47" s="29"/>
      <c r="C47" s="29"/>
      <c r="D47" s="16">
        <f>D38+(C24+C25)*D19*3+D44*3</f>
        <v>0</v>
      </c>
    </row>
  </sheetData>
  <mergeCells count="6">
    <mergeCell ref="A36:C36"/>
    <mergeCell ref="A38:C38"/>
    <mergeCell ref="A19:C19"/>
    <mergeCell ref="A47:C47"/>
    <mergeCell ref="A1:D1"/>
    <mergeCell ref="A44:C44"/>
  </mergeCells>
  <pageMargins left="0.23622047244094491" right="0.23622047244094491" top="0.35433070866141736" bottom="0.1574803149606299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>Gemeente Waalwijk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Marc Spierenburg</cp:lastModifiedBy>
  <cp:lastPrinted>2019-02-07T07:27:21Z</cp:lastPrinted>
  <dcterms:created xsi:type="dcterms:W3CDTF">2019-01-07T13:10:41Z</dcterms:created>
  <dcterms:modified xsi:type="dcterms:W3CDTF">2023-11-08T09:37:17Z</dcterms:modified>
</cp:coreProperties>
</file>