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ORV\mspierenburg\Inkoop energie\Elektriciteit 2025-2027\GC aansluitingenoverzicht\"/>
    </mc:Choice>
  </mc:AlternateContent>
  <xr:revisionPtr revIDLastSave="0" documentId="13_ncr:1_{05FB54F8-B8DB-48A5-8D21-7A8E076407C8}" xr6:coauthVersionLast="47" xr6:coauthVersionMax="47" xr10:uidLastSave="{00000000-0000-0000-0000-000000000000}"/>
  <bookViews>
    <workbookView xWindow="-285" yWindow="690" windowWidth="28320" windowHeight="14925" xr2:uid="{00000000-000D-0000-FFFF-FFFF00000000}"/>
  </bookViews>
  <sheets>
    <sheet name="Samenvatting" sheetId="2" r:id="rId1"/>
    <sheet name="Waalwijk" sheetId="1" r:id="rId2"/>
    <sheet name="Loon op Zand" sheetId="3" r:id="rId3"/>
    <sheet name="Meelift contracten" sheetId="4" r:id="rId4"/>
  </sheets>
  <definedNames>
    <definedName name="_xlnm._FilterDatabase" localSheetId="2" hidden="1">'Loon op Zand'!$A$1:$WVW$138</definedName>
  </definedNames>
  <calcPr calcId="191029"/>
  <pivotCaches>
    <pivotCache cacheId="14" r:id="rId5"/>
    <pivotCache cacheId="15" r:id="rId6"/>
    <pivotCache cacheId="18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  <c r="F18" i="2"/>
  <c r="F13" i="2"/>
  <c r="F5" i="2"/>
  <c r="G9" i="2"/>
  <c r="G11" i="2"/>
  <c r="F9" i="2"/>
  <c r="F7" i="2"/>
  <c r="F6" i="2"/>
  <c r="F12" i="2"/>
  <c r="F4" i="2"/>
  <c r="G10" i="2"/>
  <c r="G12" i="2"/>
  <c r="G4" i="2"/>
  <c r="G5" i="2"/>
  <c r="F8" i="2"/>
  <c r="G7" i="2"/>
  <c r="G8" i="2"/>
  <c r="F11" i="2"/>
  <c r="F10" i="2"/>
  <c r="G6" i="2"/>
  <c r="F24" i="2"/>
  <c r="G23" i="2"/>
  <c r="G22" i="2"/>
  <c r="G21" i="2"/>
  <c r="G20" i="2"/>
  <c r="G19" i="2"/>
  <c r="F23" i="2"/>
  <c r="F22" i="2"/>
  <c r="F20" i="2"/>
  <c r="F21" i="2"/>
  <c r="F19" i="2"/>
  <c r="F34" i="2"/>
  <c r="F31" i="2"/>
  <c r="F32" i="2"/>
  <c r="F33" i="2"/>
  <c r="F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Spierenburg</author>
  </authors>
  <commentList>
    <comment ref="B4" authorId="0" shapeId="0" xr:uid="{A146C168-3B05-4FC1-9643-C2B0C119F0D9}">
      <text>
        <r>
          <rPr>
            <sz val="9"/>
            <color indexed="81"/>
            <rFont val="Tahoma"/>
            <family val="2"/>
          </rPr>
          <t xml:space="preserve">Jongerencentrum Tavenu valt onder Jongerencentra Waalwijk
</t>
        </r>
      </text>
    </comment>
    <comment ref="B5" authorId="0" shapeId="0" xr:uid="{5856CDE7-D8FB-4D37-ADE3-697B502CA4D0}">
      <text>
        <r>
          <rPr>
            <sz val="9"/>
            <color indexed="81"/>
            <rFont val="Tahoma"/>
            <family val="2"/>
          </rPr>
          <t xml:space="preserve">Jongerencentrum Tavenu valt onder Jongerencentra Waalwijk
</t>
        </r>
      </text>
    </comment>
    <comment ref="O6" authorId="0" shapeId="0" xr:uid="{A078F107-D95C-4769-BF1E-DE1A67E6CEE1}">
      <text>
        <r>
          <rPr>
            <sz val="9"/>
            <color indexed="81"/>
            <rFont val="Tahoma"/>
            <family val="2"/>
          </rPr>
          <t xml:space="preserve">MSD, vermoedelijk 630 kVA
</t>
        </r>
      </text>
    </comment>
  </commentList>
</comments>
</file>

<file path=xl/sharedStrings.xml><?xml version="1.0" encoding="utf-8"?>
<sst xmlns="http://schemas.openxmlformats.org/spreadsheetml/2006/main" count="8743" uniqueCount="1755">
  <si>
    <t>Ean Code</t>
  </si>
  <si>
    <t>Begindatum</t>
  </si>
  <si>
    <t>Einddatum</t>
  </si>
  <si>
    <t>Segment Omschrijving</t>
  </si>
  <si>
    <t>Factuurgroep</t>
  </si>
  <si>
    <t>Belasting Cluster</t>
  </si>
  <si>
    <t>Aansluiting Straat</t>
  </si>
  <si>
    <t>Aansluiting Plaats</t>
  </si>
  <si>
    <t>Aansluiting Type</t>
  </si>
  <si>
    <t>Verbruikssegment</t>
  </si>
  <si>
    <t>Fysieke Capaciteit</t>
  </si>
  <si>
    <t>Profielcategorie</t>
  </si>
  <si>
    <t>Leveringsrichting</t>
  </si>
  <si>
    <t>Verblijfsfunctie</t>
  </si>
  <si>
    <t>Sja Laag</t>
  </si>
  <si>
    <t>Sja Normaal</t>
  </si>
  <si>
    <t>Def Sja Totaal</t>
  </si>
  <si>
    <t>Sji Laag</t>
  </si>
  <si>
    <t>Sji Normaal</t>
  </si>
  <si>
    <t>Def Sji Totaal</t>
  </si>
  <si>
    <t>Gemeente Waalwijk</t>
  </si>
  <si>
    <t>871687940032286142</t>
  </si>
  <si>
    <t>E - OV</t>
  </si>
  <si>
    <t>GemWaalwijkOVE</t>
  </si>
  <si>
    <t>Dellenweg</t>
  </si>
  <si>
    <t>1</t>
  </si>
  <si>
    <t>5161PV</t>
  </si>
  <si>
    <t>SPRANG-CAPELLE</t>
  </si>
  <si>
    <t>Gewoon</t>
  </si>
  <si>
    <t>Kleinverbruik</t>
  </si>
  <si>
    <t>E4A</t>
  </si>
  <si>
    <t>Levering</t>
  </si>
  <si>
    <t>N</t>
  </si>
  <si>
    <t>871687940004502126</t>
  </si>
  <si>
    <t>E - Gebouwen &amp; Div KV</t>
  </si>
  <si>
    <t>Prof. Nolenslaan</t>
  </si>
  <si>
    <t>73</t>
  </si>
  <si>
    <t>5142AG</t>
  </si>
  <si>
    <t>WAALWIJK</t>
  </si>
  <si>
    <t>E1C</t>
  </si>
  <si>
    <t>J</t>
  </si>
  <si>
    <t>871687940004703103</t>
  </si>
  <si>
    <t>Heistraat</t>
  </si>
  <si>
    <t>217BEG</t>
  </si>
  <si>
    <t>5161GE</t>
  </si>
  <si>
    <t>871687940031809557</t>
  </si>
  <si>
    <t>E - VRI</t>
  </si>
  <si>
    <t>GemWaalwijkVRI</t>
  </si>
  <si>
    <t>Havenweg</t>
  </si>
  <si>
    <t>30</t>
  </si>
  <si>
    <t>5145NJ</t>
  </si>
  <si>
    <t>871687940004696559</t>
  </si>
  <si>
    <t>E - Riool</t>
  </si>
  <si>
    <t>GemWaalwijkRio</t>
  </si>
  <si>
    <t>Beukenlaan</t>
  </si>
  <si>
    <t>5161TR</t>
  </si>
  <si>
    <t>E2B</t>
  </si>
  <si>
    <t>871687940032145029</t>
  </si>
  <si>
    <t>E - Camera's</t>
  </si>
  <si>
    <t>GemWaalwijkCAM</t>
  </si>
  <si>
    <t>Altenaweg</t>
  </si>
  <si>
    <t>2A</t>
  </si>
  <si>
    <t>5145PC</t>
  </si>
  <si>
    <t>Grotestraat</t>
  </si>
  <si>
    <t>415</t>
  </si>
  <si>
    <t>5142CB</t>
  </si>
  <si>
    <t>871687940030294255</t>
  </si>
  <si>
    <t>Mannenbeemdweg</t>
  </si>
  <si>
    <t>11</t>
  </si>
  <si>
    <t>5145PL</t>
  </si>
  <si>
    <t>871687940004716783</t>
  </si>
  <si>
    <t>Oudestraat</t>
  </si>
  <si>
    <t>48</t>
  </si>
  <si>
    <t>5161TB</t>
  </si>
  <si>
    <t>871687940032286562</t>
  </si>
  <si>
    <t>Teisterbantlaan</t>
  </si>
  <si>
    <t>42B</t>
  </si>
  <si>
    <t>5142WV</t>
  </si>
  <si>
    <t>871687940032285817</t>
  </si>
  <si>
    <t>Sprangseweg</t>
  </si>
  <si>
    <t>16</t>
  </si>
  <si>
    <t>5144NV</t>
  </si>
  <si>
    <t>871687940032984369</t>
  </si>
  <si>
    <t>Mechie Trommelenweg</t>
  </si>
  <si>
    <t/>
  </si>
  <si>
    <t>5145ND</t>
  </si>
  <si>
    <t>871687940034109234</t>
  </si>
  <si>
    <t>Elzenweg</t>
  </si>
  <si>
    <t>35</t>
  </si>
  <si>
    <t>5144MB</t>
  </si>
  <si>
    <t>871687940034109203</t>
  </si>
  <si>
    <t>871687940032286784</t>
  </si>
  <si>
    <t>Overdiepsekade</t>
  </si>
  <si>
    <t>5C</t>
  </si>
  <si>
    <t>5165PV</t>
  </si>
  <si>
    <t>WASPIK</t>
  </si>
  <si>
    <t>871687940032285855</t>
  </si>
  <si>
    <t>Mercatorlaan</t>
  </si>
  <si>
    <t>1A</t>
  </si>
  <si>
    <t>5141AM</t>
  </si>
  <si>
    <t>871687940030655186</t>
  </si>
  <si>
    <t>E - Parkeer</t>
  </si>
  <si>
    <t>GemWaalwijkPark</t>
  </si>
  <si>
    <t>Margrietstraat</t>
  </si>
  <si>
    <t>93</t>
  </si>
  <si>
    <t>5141GW</t>
  </si>
  <si>
    <t>E1A</t>
  </si>
  <si>
    <t>871687940004564568</t>
  </si>
  <si>
    <t>Akkerlaan</t>
  </si>
  <si>
    <t>17</t>
  </si>
  <si>
    <t>5143ND</t>
  </si>
  <si>
    <t>871687940032145326</t>
  </si>
  <si>
    <t>Sluisweg</t>
  </si>
  <si>
    <t>56</t>
  </si>
  <si>
    <t>5145PE</t>
  </si>
  <si>
    <t>Alberdingk Thijmstraat</t>
  </si>
  <si>
    <t>25</t>
  </si>
  <si>
    <t>5144SJ</t>
  </si>
  <si>
    <t>871687940032060421</t>
  </si>
  <si>
    <t>39</t>
  </si>
  <si>
    <t>871687940032145074</t>
  </si>
  <si>
    <t>Duikerweg</t>
  </si>
  <si>
    <t>34</t>
  </si>
  <si>
    <t>5145NV</t>
  </si>
  <si>
    <t>Julianalaan</t>
  </si>
  <si>
    <t>88-90</t>
  </si>
  <si>
    <t>5161BC</t>
  </si>
  <si>
    <t>Mgr. Bekkersstraat</t>
  </si>
  <si>
    <t>37</t>
  </si>
  <si>
    <t>5146DT</t>
  </si>
  <si>
    <t>871687940033284789</t>
  </si>
  <si>
    <t>E - e-laadpaal</t>
  </si>
  <si>
    <t>Cornelis Koemanstraat</t>
  </si>
  <si>
    <t>5141MX</t>
  </si>
  <si>
    <t>Laadpaal</t>
  </si>
  <si>
    <t>871687940032286821</t>
  </si>
  <si>
    <t>7A</t>
  </si>
  <si>
    <t>871687940004712051</t>
  </si>
  <si>
    <t>Hogevaart</t>
  </si>
  <si>
    <t>79</t>
  </si>
  <si>
    <t>5161PM</t>
  </si>
  <si>
    <t>871687940004496654</t>
  </si>
  <si>
    <t>Raadhuisplein</t>
  </si>
  <si>
    <t>3</t>
  </si>
  <si>
    <t>5141KG</t>
  </si>
  <si>
    <t>871687940004716882</t>
  </si>
  <si>
    <t>84</t>
  </si>
  <si>
    <t>871687940033453390</t>
  </si>
  <si>
    <t>KEURWEG</t>
  </si>
  <si>
    <t>5145NX</t>
  </si>
  <si>
    <t>871687940032295878</t>
  </si>
  <si>
    <t>Mr. van Coothstraat</t>
  </si>
  <si>
    <t>9</t>
  </si>
  <si>
    <t>5141EP</t>
  </si>
  <si>
    <t>871687940004565145</t>
  </si>
  <si>
    <t>E - Evenementen</t>
  </si>
  <si>
    <t>GemWaalwijkEVEN</t>
  </si>
  <si>
    <t>Bloemenoordplein</t>
  </si>
  <si>
    <t>5143TB</t>
  </si>
  <si>
    <t>239</t>
  </si>
  <si>
    <t>5141JS</t>
  </si>
  <si>
    <t>871687940004712587</t>
  </si>
  <si>
    <t>Nieuwevaart</t>
  </si>
  <si>
    <t>94</t>
  </si>
  <si>
    <t>5161RK</t>
  </si>
  <si>
    <t>871687940032287835</t>
  </si>
  <si>
    <t>Burgemeester Moonenlaan</t>
  </si>
  <si>
    <t>19</t>
  </si>
  <si>
    <t>5141EJ</t>
  </si>
  <si>
    <t>871687940030646207</t>
  </si>
  <si>
    <t>341A</t>
  </si>
  <si>
    <t>5142CA</t>
  </si>
  <si>
    <t>871687940030860542</t>
  </si>
  <si>
    <t>Julianastraat</t>
  </si>
  <si>
    <t>7</t>
  </si>
  <si>
    <t>5141GL</t>
  </si>
  <si>
    <t>871687940030704419</t>
  </si>
  <si>
    <t>Kloosterwerf</t>
  </si>
  <si>
    <t>23</t>
  </si>
  <si>
    <t>5141GN</t>
  </si>
  <si>
    <t>871687910000430426</t>
  </si>
  <si>
    <t>Keurweg</t>
  </si>
  <si>
    <t>20</t>
  </si>
  <si>
    <t>Grootverbruik</t>
  </si>
  <si>
    <t>173</t>
  </si>
  <si>
    <t>E3A</t>
  </si>
  <si>
    <t>871687940032121221</t>
  </si>
  <si>
    <t>De Roonlaan</t>
  </si>
  <si>
    <t>5165VA</t>
  </si>
  <si>
    <t>871687940009741346</t>
  </si>
  <si>
    <t>Spoorstraat</t>
  </si>
  <si>
    <t>2</t>
  </si>
  <si>
    <t>5165AB</t>
  </si>
  <si>
    <t>871687940032287323</t>
  </si>
  <si>
    <t>Verdistraat</t>
  </si>
  <si>
    <t>74</t>
  </si>
  <si>
    <t>5144XS</t>
  </si>
  <si>
    <t>871687940031518411</t>
  </si>
  <si>
    <t>Koetshuislaan</t>
  </si>
  <si>
    <t>801</t>
  </si>
  <si>
    <t>5146BS</t>
  </si>
  <si>
    <t>871687940032287279</t>
  </si>
  <si>
    <t>Johannes Vermeerlaan</t>
  </si>
  <si>
    <t>5143GK</t>
  </si>
  <si>
    <t>871687940004743871</t>
  </si>
  <si>
    <t>Scharlo</t>
  </si>
  <si>
    <t>10</t>
  </si>
  <si>
    <t>5165NG</t>
  </si>
  <si>
    <t>871687940032287811</t>
  </si>
  <si>
    <t>Kloosterweg</t>
  </si>
  <si>
    <t>33</t>
  </si>
  <si>
    <t>5144CA</t>
  </si>
  <si>
    <t>871687940032285596</t>
  </si>
  <si>
    <t>Winterdijk</t>
  </si>
  <si>
    <t>4</t>
  </si>
  <si>
    <t>5161PH</t>
  </si>
  <si>
    <t>871687940032287002</t>
  </si>
  <si>
    <t>Drunenseweg</t>
  </si>
  <si>
    <t>5143NE</t>
  </si>
  <si>
    <t>871715423500000447</t>
  </si>
  <si>
    <t>De Gaard</t>
  </si>
  <si>
    <t>5146AW</t>
  </si>
  <si>
    <t>871687940004711696</t>
  </si>
  <si>
    <t>5161PJ</t>
  </si>
  <si>
    <t>871687940032287613</t>
  </si>
  <si>
    <t>Wim Sonneveldstraat</t>
  </si>
  <si>
    <t>29A</t>
  </si>
  <si>
    <t>5144ZM</t>
  </si>
  <si>
    <t>871687940004713065</t>
  </si>
  <si>
    <t>1e Wittedijk</t>
  </si>
  <si>
    <t>5161RP</t>
  </si>
  <si>
    <t>871687940030646214</t>
  </si>
  <si>
    <t>357A</t>
  </si>
  <si>
    <t>871688540031260380</t>
  </si>
  <si>
    <t>Taxandriaweg</t>
  </si>
  <si>
    <t>5141PA</t>
  </si>
  <si>
    <t>871687940032285640</t>
  </si>
  <si>
    <t>Vrouwkensvaartsestraat</t>
  </si>
  <si>
    <t>5165NP</t>
  </si>
  <si>
    <t>871687940032287620</t>
  </si>
  <si>
    <t>Spuiweg</t>
  </si>
  <si>
    <t>5145NE</t>
  </si>
  <si>
    <t>871687940032287217</t>
  </si>
  <si>
    <t>Hoofdkorfweg</t>
  </si>
  <si>
    <t>5145PN</t>
  </si>
  <si>
    <t>871687940032286715</t>
  </si>
  <si>
    <t>Burg Couwenbergstraat</t>
  </si>
  <si>
    <t>5165TK</t>
  </si>
  <si>
    <t>871687940004455781</t>
  </si>
  <si>
    <t>65</t>
  </si>
  <si>
    <t>5161BA</t>
  </si>
  <si>
    <t>871687940033894988</t>
  </si>
  <si>
    <t>Jan de Rooystraat</t>
  </si>
  <si>
    <t>14</t>
  </si>
  <si>
    <t>5141EN</t>
  </si>
  <si>
    <t>871687940030774917</t>
  </si>
  <si>
    <t>Eikendonklaan</t>
  </si>
  <si>
    <t>5</t>
  </si>
  <si>
    <t>5143NG</t>
  </si>
  <si>
    <t>E2A</t>
  </si>
  <si>
    <t>871687940004455798</t>
  </si>
  <si>
    <t>Spoorbaanweg</t>
  </si>
  <si>
    <t>5161PZ</t>
  </si>
  <si>
    <t>871687940032287637</t>
  </si>
  <si>
    <t>Groenewoudlaan</t>
  </si>
  <si>
    <t>5143CR</t>
  </si>
  <si>
    <t>871687940032285770</t>
  </si>
  <si>
    <t>871687940034109241</t>
  </si>
  <si>
    <t>Prof. Lorentzweg</t>
  </si>
  <si>
    <t>8</t>
  </si>
  <si>
    <t>5144NP</t>
  </si>
  <si>
    <t>871687940004578275</t>
  </si>
  <si>
    <t>Johannes van Breestraat</t>
  </si>
  <si>
    <t>28</t>
  </si>
  <si>
    <t>5144VL</t>
  </si>
  <si>
    <t>871687940033284741</t>
  </si>
  <si>
    <t>Staalmijn</t>
  </si>
  <si>
    <t>22</t>
  </si>
  <si>
    <t>5144HP</t>
  </si>
  <si>
    <t>871687940004486846</t>
  </si>
  <si>
    <t>Bernhardstraat</t>
  </si>
  <si>
    <t>13</t>
  </si>
  <si>
    <t>5141GK</t>
  </si>
  <si>
    <t>871687940032287545</t>
  </si>
  <si>
    <t>Hoefsteeg</t>
  </si>
  <si>
    <t>5142NC</t>
  </si>
  <si>
    <t>871687940004711788</t>
  </si>
  <si>
    <t>Sasweg</t>
  </si>
  <si>
    <t>5161PK</t>
  </si>
  <si>
    <t>6</t>
  </si>
  <si>
    <t>871687940030494778</t>
  </si>
  <si>
    <t>Bloemendaalweg</t>
  </si>
  <si>
    <t>5143NB</t>
  </si>
  <si>
    <t>871687940009682373</t>
  </si>
  <si>
    <t>Hooisteeg</t>
  </si>
  <si>
    <t>5141KH</t>
  </si>
  <si>
    <t>871687940032285879</t>
  </si>
  <si>
    <t>120A</t>
  </si>
  <si>
    <t>871687940004575939</t>
  </si>
  <si>
    <t>24</t>
  </si>
  <si>
    <t>5144ZR</t>
  </si>
  <si>
    <t>871687940032145166</t>
  </si>
  <si>
    <t>871687940031571089</t>
  </si>
  <si>
    <t>Villa Waterranonkel</t>
  </si>
  <si>
    <t>42</t>
  </si>
  <si>
    <t>5146AR</t>
  </si>
  <si>
    <t>871687940032145180</t>
  </si>
  <si>
    <t>871687910000333598</t>
  </si>
  <si>
    <t>E - Gebouwen &amp; Div GV</t>
  </si>
  <si>
    <t>630</t>
  </si>
  <si>
    <t>Combinatie</t>
  </si>
  <si>
    <t>871687940004583798</t>
  </si>
  <si>
    <t>Prof Kamerlingh Onnesweg</t>
  </si>
  <si>
    <t>5144NR</t>
  </si>
  <si>
    <t>871687940031175393</t>
  </si>
  <si>
    <t>De Uitkijk</t>
  </si>
  <si>
    <t>5146CD</t>
  </si>
  <si>
    <t>871687940004733988</t>
  </si>
  <si>
    <t>Lindenheuvel</t>
  </si>
  <si>
    <t>5165AZ</t>
  </si>
  <si>
    <t>871687940004564650</t>
  </si>
  <si>
    <t>Vijverlaan</t>
  </si>
  <si>
    <t>2HK</t>
  </si>
  <si>
    <t>5143NH</t>
  </si>
  <si>
    <t>871687940032287743</t>
  </si>
  <si>
    <t>Burg van der Klokkenlaan</t>
  </si>
  <si>
    <t>5141EE</t>
  </si>
  <si>
    <t>871687940033043201</t>
  </si>
  <si>
    <t>Berkhaag</t>
  </si>
  <si>
    <t>26</t>
  </si>
  <si>
    <t>5161CC</t>
  </si>
  <si>
    <t>871687940032287484</t>
  </si>
  <si>
    <t>23A</t>
  </si>
  <si>
    <t>Olympiaweg</t>
  </si>
  <si>
    <t>12A</t>
  </si>
  <si>
    <t>5143NA</t>
  </si>
  <si>
    <t>871687940032287798</t>
  </si>
  <si>
    <t>871687910000265141</t>
  </si>
  <si>
    <t>3A</t>
  </si>
  <si>
    <t>110</t>
  </si>
  <si>
    <t>871687940033849926</t>
  </si>
  <si>
    <t>Stadstuin</t>
  </si>
  <si>
    <t>5141KN</t>
  </si>
  <si>
    <t>871687910000260528</t>
  </si>
  <si>
    <t>871687940004496661</t>
  </si>
  <si>
    <t>871687940004514914</t>
  </si>
  <si>
    <t>Torenstraat</t>
  </si>
  <si>
    <t>5142ET</t>
  </si>
  <si>
    <t>871687940034037094</t>
  </si>
  <si>
    <t>Industrieweg</t>
  </si>
  <si>
    <t>95</t>
  </si>
  <si>
    <t>5145PD</t>
  </si>
  <si>
    <t>871687940004608248</t>
  </si>
  <si>
    <t>Weteringweg</t>
  </si>
  <si>
    <t>29</t>
  </si>
  <si>
    <t>5145NT</t>
  </si>
  <si>
    <t>871687940033453376</t>
  </si>
  <si>
    <t>ALTENAWEG</t>
  </si>
  <si>
    <t>871687940032287873</t>
  </si>
  <si>
    <t>Loondonk</t>
  </si>
  <si>
    <t>5141BN</t>
  </si>
  <si>
    <t>871687940032286968</t>
  </si>
  <si>
    <t>236</t>
  </si>
  <si>
    <t>5141HE</t>
  </si>
  <si>
    <t>871687940032285497</t>
  </si>
  <si>
    <t>Rembrandtlaan</t>
  </si>
  <si>
    <t>38M</t>
  </si>
  <si>
    <t>5161ES</t>
  </si>
  <si>
    <t>871687940033426509</t>
  </si>
  <si>
    <t>Burg de Geusstraat</t>
  </si>
  <si>
    <t>5146EB</t>
  </si>
  <si>
    <t>871687940032287088</t>
  </si>
  <si>
    <t>Dijkstraat</t>
  </si>
  <si>
    <t>5141JL</t>
  </si>
  <si>
    <t>871687940032286043</t>
  </si>
  <si>
    <t>Tolweg</t>
  </si>
  <si>
    <t>5161NT</t>
  </si>
  <si>
    <t>871687940032287675</t>
  </si>
  <si>
    <t>Mr. Van Coothstraat</t>
  </si>
  <si>
    <t>27</t>
  </si>
  <si>
    <t>871687940032286227</t>
  </si>
  <si>
    <t>871687940033189794</t>
  </si>
  <si>
    <t>Gantelstraat</t>
  </si>
  <si>
    <t>5145PH</t>
  </si>
  <si>
    <t>871687940032284209</t>
  </si>
  <si>
    <t>871687940032287521</t>
  </si>
  <si>
    <t>7B</t>
  </si>
  <si>
    <t>871687940032335901</t>
  </si>
  <si>
    <t>Stationsstraat</t>
  </si>
  <si>
    <t>5141GE</t>
  </si>
  <si>
    <t>871687940032285558</t>
  </si>
  <si>
    <t>Kaardebol</t>
  </si>
  <si>
    <t>15A</t>
  </si>
  <si>
    <t>5161WH</t>
  </si>
  <si>
    <t>12</t>
  </si>
  <si>
    <t>5142AH</t>
  </si>
  <si>
    <t>871687940030384918</t>
  </si>
  <si>
    <t>871687940004745769</t>
  </si>
  <si>
    <t>Stadhoudersdijk</t>
  </si>
  <si>
    <t>5165RG</t>
  </si>
  <si>
    <t>871687910000270619</t>
  </si>
  <si>
    <t>245</t>
  </si>
  <si>
    <t>871687940032145050</t>
  </si>
  <si>
    <t>Biesbosweg</t>
  </si>
  <si>
    <t>18</t>
  </si>
  <si>
    <t>5145PZ</t>
  </si>
  <si>
    <t>871687940032145012</t>
  </si>
  <si>
    <t>Vredesplein</t>
  </si>
  <si>
    <t>5142RA</t>
  </si>
  <si>
    <t>871687940032285831</t>
  </si>
  <si>
    <t>Tilburgseweg</t>
  </si>
  <si>
    <t>4A</t>
  </si>
  <si>
    <t>5161DA</t>
  </si>
  <si>
    <t>SPRANG CAPELLE</t>
  </si>
  <si>
    <t>871687940004455774</t>
  </si>
  <si>
    <t>NIEUWE VAART</t>
  </si>
  <si>
    <t>5161DG</t>
  </si>
  <si>
    <t>871687940031274720</t>
  </si>
  <si>
    <t>47</t>
  </si>
  <si>
    <t>5146AP</t>
  </si>
  <si>
    <t>871687940004744991</t>
  </si>
  <si>
    <t>871687940032287309</t>
  </si>
  <si>
    <t>1K</t>
  </si>
  <si>
    <t>5144XP</t>
  </si>
  <si>
    <t>871687940032285756</t>
  </si>
  <si>
    <t>871687940031295893</t>
  </si>
  <si>
    <t>Gragtmansstraat</t>
  </si>
  <si>
    <t>5145RA</t>
  </si>
  <si>
    <t>871687940032287767</t>
  </si>
  <si>
    <t>Laageinde</t>
  </si>
  <si>
    <t>50</t>
  </si>
  <si>
    <t>5142EH</t>
  </si>
  <si>
    <t>871687940033426479</t>
  </si>
  <si>
    <t>Burg van Casterenstraat</t>
  </si>
  <si>
    <t>5146GA</t>
  </si>
  <si>
    <t>871687940030608618</t>
  </si>
  <si>
    <t>55</t>
  </si>
  <si>
    <t>5141ER</t>
  </si>
  <si>
    <t>871687940032284193</t>
  </si>
  <si>
    <t>Marga Klompestraat</t>
  </si>
  <si>
    <t>32</t>
  </si>
  <si>
    <t>5142MG</t>
  </si>
  <si>
    <t>871687940032287460</t>
  </si>
  <si>
    <t>5141GM</t>
  </si>
  <si>
    <t>871687940032285862</t>
  </si>
  <si>
    <t>2C</t>
  </si>
  <si>
    <t>871687940004710385</t>
  </si>
  <si>
    <t>Nederveenweg</t>
  </si>
  <si>
    <t>5161PA</t>
  </si>
  <si>
    <t>871687940004744359</t>
  </si>
  <si>
    <t>Hooiweg</t>
  </si>
  <si>
    <t>5165NL</t>
  </si>
  <si>
    <t>871687940004711801</t>
  </si>
  <si>
    <t>871687940031554495</t>
  </si>
  <si>
    <t>Burgemeester Smeelelaan</t>
  </si>
  <si>
    <t>100</t>
  </si>
  <si>
    <t>5144AT</t>
  </si>
  <si>
    <t>871687940004582128</t>
  </si>
  <si>
    <t>Anton Brucknersingel</t>
  </si>
  <si>
    <t>5144HC</t>
  </si>
  <si>
    <t>871687940004596941</t>
  </si>
  <si>
    <t>Bizetstraat</t>
  </si>
  <si>
    <t>5144VV</t>
  </si>
  <si>
    <t>871687940004710019</t>
  </si>
  <si>
    <t>Waspiksedijk</t>
  </si>
  <si>
    <t>31</t>
  </si>
  <si>
    <t>5161NS</t>
  </si>
  <si>
    <t>871687940032285848</t>
  </si>
  <si>
    <t>5142PA</t>
  </si>
  <si>
    <t>871687940031988368</t>
  </si>
  <si>
    <t>Tielenstraat</t>
  </si>
  <si>
    <t>5145RD</t>
  </si>
  <si>
    <t>871687940032286906</t>
  </si>
  <si>
    <t>871687940004710101</t>
  </si>
  <si>
    <t>871687940004709891</t>
  </si>
  <si>
    <t>871687940033501350</t>
  </si>
  <si>
    <t>Jeroen Boschstraat</t>
  </si>
  <si>
    <t>5161VA</t>
  </si>
  <si>
    <t>871687940031732961</t>
  </si>
  <si>
    <t>van der Merwedelaan</t>
  </si>
  <si>
    <t>5142WJ</t>
  </si>
  <si>
    <t>871687940004496807</t>
  </si>
  <si>
    <t>Hertog Janstraat</t>
  </si>
  <si>
    <t>5141KJ</t>
  </si>
  <si>
    <t>871687940032286258</t>
  </si>
  <si>
    <t>871687940030294248</t>
  </si>
  <si>
    <t>Valkenvoortweg</t>
  </si>
  <si>
    <t>5145PM</t>
  </si>
  <si>
    <t>871687940032287781</t>
  </si>
  <si>
    <t>Floris V-laan</t>
  </si>
  <si>
    <t>11H</t>
  </si>
  <si>
    <t>5141BA</t>
  </si>
  <si>
    <t>871687940030376029</t>
  </si>
  <si>
    <t>871687940031569604</t>
  </si>
  <si>
    <t>871687940033367185</t>
  </si>
  <si>
    <t>Pastoor Huijbersstraat</t>
  </si>
  <si>
    <t>5165TG</t>
  </si>
  <si>
    <t>871687910000406742</t>
  </si>
  <si>
    <t>247EVE</t>
  </si>
  <si>
    <t>5141JT</t>
  </si>
  <si>
    <t>871687940004506971</t>
  </si>
  <si>
    <t>871687940032285688</t>
  </si>
  <si>
    <t>Leeuwerik</t>
  </si>
  <si>
    <t>57</t>
  </si>
  <si>
    <t>5165KW</t>
  </si>
  <si>
    <t>871687940034109272</t>
  </si>
  <si>
    <t>Prof. Asserweg</t>
  </si>
  <si>
    <t>5144NC</t>
  </si>
  <si>
    <t>871687940004489809</t>
  </si>
  <si>
    <t>871687940004564711</t>
  </si>
  <si>
    <t>871687940004489953</t>
  </si>
  <si>
    <t>De Els</t>
  </si>
  <si>
    <t>5141HH</t>
  </si>
  <si>
    <t>871687940030655148</t>
  </si>
  <si>
    <t>Irenestraat</t>
  </si>
  <si>
    <t>5141GJ</t>
  </si>
  <si>
    <t>871687940004539474</t>
  </si>
  <si>
    <t>Talmastraat</t>
  </si>
  <si>
    <t>61</t>
  </si>
  <si>
    <t>5142VD</t>
  </si>
  <si>
    <t>871687940032287514</t>
  </si>
  <si>
    <t>40B</t>
  </si>
  <si>
    <t>5145PV</t>
  </si>
  <si>
    <t>871687940033574057</t>
  </si>
  <si>
    <t>Kerkstraat</t>
  </si>
  <si>
    <t>5141EC</t>
  </si>
  <si>
    <t>871687940031175195</t>
  </si>
  <si>
    <t>41</t>
  </si>
  <si>
    <t>871687940032287750</t>
  </si>
  <si>
    <t>871687940004733995</t>
  </si>
  <si>
    <t>871687940032389867</t>
  </si>
  <si>
    <t>Reigerbosweg</t>
  </si>
  <si>
    <t>5144MA</t>
  </si>
  <si>
    <t>871687940034109265</t>
  </si>
  <si>
    <t>871687940033426516</t>
  </si>
  <si>
    <t>5144AM</t>
  </si>
  <si>
    <t>871687940004582104</t>
  </si>
  <si>
    <t>Burg van de Klokkenlaan</t>
  </si>
  <si>
    <t>871687940034016426</t>
  </si>
  <si>
    <t>Krayenhofflaan</t>
  </si>
  <si>
    <t>5141AP</t>
  </si>
  <si>
    <t>Prof. van 't Hoffweg</t>
  </si>
  <si>
    <t>5144NS</t>
  </si>
  <si>
    <t>871687940033726708</t>
  </si>
  <si>
    <t>871687940004578268</t>
  </si>
  <si>
    <t>Beethovenlaan</t>
  </si>
  <si>
    <t>112</t>
  </si>
  <si>
    <t>5144GC</t>
  </si>
  <si>
    <t>871687940030764529</t>
  </si>
  <si>
    <t>Wilhelminastraat</t>
  </si>
  <si>
    <t>5141HJ</t>
  </si>
  <si>
    <t>871687940033786702</t>
  </si>
  <si>
    <t>871687940032287736</t>
  </si>
  <si>
    <t>5165TE</t>
  </si>
  <si>
    <t>871687940032287255</t>
  </si>
  <si>
    <t>Richard Wagnerstraat</t>
  </si>
  <si>
    <t>5144GM</t>
  </si>
  <si>
    <t>871687940032286463</t>
  </si>
  <si>
    <t>Havendijk</t>
  </si>
  <si>
    <t>5165VJ</t>
  </si>
  <si>
    <t>871687940031090481</t>
  </si>
  <si>
    <t>871687940004709068</t>
  </si>
  <si>
    <t>Sprangsevaart</t>
  </si>
  <si>
    <t>5161JW</t>
  </si>
  <si>
    <t>871687940004459765</t>
  </si>
  <si>
    <t>H.N. Freericksstraat</t>
  </si>
  <si>
    <t>5165ES</t>
  </si>
  <si>
    <t>871687940032285947</t>
  </si>
  <si>
    <t>Mr. van Maanenstraat</t>
  </si>
  <si>
    <t>11K</t>
  </si>
  <si>
    <t>5142AV</t>
  </si>
  <si>
    <t>871687940032145036</t>
  </si>
  <si>
    <t>871687940032950371</t>
  </si>
  <si>
    <t>Zomerdijk</t>
  </si>
  <si>
    <t>5145PJ</t>
  </si>
  <si>
    <t>871687940004703158</t>
  </si>
  <si>
    <t>229</t>
  </si>
  <si>
    <t>871687940032265420</t>
  </si>
  <si>
    <t>van Hilststraat</t>
  </si>
  <si>
    <t>5145RK</t>
  </si>
  <si>
    <t>871687940034052677</t>
  </si>
  <si>
    <t>Wendelnesseweg-West</t>
  </si>
  <si>
    <t>5161ZG</t>
  </si>
  <si>
    <t>871687940032449646</t>
  </si>
  <si>
    <t>5142VE</t>
  </si>
  <si>
    <t>871687940030646238</t>
  </si>
  <si>
    <t>Marijkestraat</t>
  </si>
  <si>
    <t>5142HX</t>
  </si>
  <si>
    <t>871687940004730642</t>
  </si>
  <si>
    <t>Kruisvaart</t>
  </si>
  <si>
    <t>5161ZL</t>
  </si>
  <si>
    <t>871687940004709167</t>
  </si>
  <si>
    <t>19BEG</t>
  </si>
  <si>
    <t>5161ME</t>
  </si>
  <si>
    <t>871687940032287552</t>
  </si>
  <si>
    <t>Zanddonkweg</t>
  </si>
  <si>
    <t>5144NX</t>
  </si>
  <si>
    <t>871687940030122688</t>
  </si>
  <si>
    <t>871687940032287422</t>
  </si>
  <si>
    <t>Prof. Van 't Hoffweg</t>
  </si>
  <si>
    <t>871687940004697310</t>
  </si>
  <si>
    <t>Tinus van der Sijdestr</t>
  </si>
  <si>
    <t>5161CD</t>
  </si>
  <si>
    <t>871687940004712631</t>
  </si>
  <si>
    <t>104</t>
  </si>
  <si>
    <t>871687940033426462</t>
  </si>
  <si>
    <t>Eerste Zeine</t>
  </si>
  <si>
    <t>871687940004723002</t>
  </si>
  <si>
    <t>Luzerne</t>
  </si>
  <si>
    <t>5161WD</t>
  </si>
  <si>
    <t>871687940034109173</t>
  </si>
  <si>
    <t>Cartografenweg</t>
  </si>
  <si>
    <t>5141MT</t>
  </si>
  <si>
    <t>871687940032286951</t>
  </si>
  <si>
    <t>871687940030646283</t>
  </si>
  <si>
    <t>5141ES</t>
  </si>
  <si>
    <t>871687940031507941</t>
  </si>
  <si>
    <t>Zijlweg</t>
  </si>
  <si>
    <t>5145NR</t>
  </si>
  <si>
    <t>871687940030222548</t>
  </si>
  <si>
    <t>Markt</t>
  </si>
  <si>
    <t>5141GP</t>
  </si>
  <si>
    <t>871687910000408500</t>
  </si>
  <si>
    <t>871687940031988412</t>
  </si>
  <si>
    <t>871687940032287040</t>
  </si>
  <si>
    <t>46B</t>
  </si>
  <si>
    <t>871687940032286944</t>
  </si>
  <si>
    <t>871687940004710651</t>
  </si>
  <si>
    <t>Veerweg</t>
  </si>
  <si>
    <t>5161PC</t>
  </si>
  <si>
    <t>871687940031445038</t>
  </si>
  <si>
    <t>871687940031944944</t>
  </si>
  <si>
    <t>871687940032286418</t>
  </si>
  <si>
    <t>Eikenlaan</t>
  </si>
  <si>
    <t>5143CW</t>
  </si>
  <si>
    <t>871687940031558196</t>
  </si>
  <si>
    <t>871687940031988337</t>
  </si>
  <si>
    <t>Gompenstraat</t>
  </si>
  <si>
    <t>5145RM</t>
  </si>
  <si>
    <t>5165TJ</t>
  </si>
  <si>
    <t>871687940030656169</t>
  </si>
  <si>
    <t>5165NN</t>
  </si>
  <si>
    <t>871687940032285978</t>
  </si>
  <si>
    <t>Wendelnesseweg-Oost</t>
  </si>
  <si>
    <t>5161ZA</t>
  </si>
  <si>
    <t>871687940004712471</t>
  </si>
  <si>
    <t>871687940032285992</t>
  </si>
  <si>
    <t>Eikendijk</t>
  </si>
  <si>
    <t>5161ML</t>
  </si>
  <si>
    <t>871687940032285923</t>
  </si>
  <si>
    <t>St. Jansplein</t>
  </si>
  <si>
    <t>5141GR</t>
  </si>
  <si>
    <t>871687940031433929</t>
  </si>
  <si>
    <t>Andre Brokxstraat</t>
  </si>
  <si>
    <t>5165BJ</t>
  </si>
  <si>
    <t>871687940033453383</t>
  </si>
  <si>
    <t>KLEIWEG</t>
  </si>
  <si>
    <t>5145NA</t>
  </si>
  <si>
    <t>871687940032811207</t>
  </si>
  <si>
    <t>92</t>
  </si>
  <si>
    <t>5145PW</t>
  </si>
  <si>
    <t>871687940033284727</t>
  </si>
  <si>
    <t>142</t>
  </si>
  <si>
    <t>871687940032285787</t>
  </si>
  <si>
    <t>Engelsestraat</t>
  </si>
  <si>
    <t>5142RB</t>
  </si>
  <si>
    <t>871687940031400198</t>
  </si>
  <si>
    <t>871687940004589080</t>
  </si>
  <si>
    <t>August Sniedersstraat</t>
  </si>
  <si>
    <t>5144SE</t>
  </si>
  <si>
    <t>871687940032285657</t>
  </si>
  <si>
    <t>5165NK</t>
  </si>
  <si>
    <t>871687940004700867</t>
  </si>
  <si>
    <t>Burg Meijerstraat</t>
  </si>
  <si>
    <t>59</t>
  </si>
  <si>
    <t>5161EN</t>
  </si>
  <si>
    <t>871687940032285695</t>
  </si>
  <si>
    <t>OPC</t>
  </si>
  <si>
    <t>871687940032287774</t>
  </si>
  <si>
    <t>Putstraat</t>
  </si>
  <si>
    <t>5142RL</t>
  </si>
  <si>
    <t>871715423500000027</t>
  </si>
  <si>
    <t>871687940032287538</t>
  </si>
  <si>
    <t>11A</t>
  </si>
  <si>
    <t>871687940031243276</t>
  </si>
  <si>
    <t>Stationslaan</t>
  </si>
  <si>
    <t>5165TT</t>
  </si>
  <si>
    <t>871687940030860535</t>
  </si>
  <si>
    <t>871687940032940242</t>
  </si>
  <si>
    <t>871687940004711993</t>
  </si>
  <si>
    <t>67</t>
  </si>
  <si>
    <t>5161PL</t>
  </si>
  <si>
    <t>871687940004710200</t>
  </si>
  <si>
    <t>5A</t>
  </si>
  <si>
    <t>5161NV</t>
  </si>
  <si>
    <t>871687940032740507</t>
  </si>
  <si>
    <t>871687940030294316</t>
  </si>
  <si>
    <t>119</t>
  </si>
  <si>
    <t>871687940032285480</t>
  </si>
  <si>
    <t>871687940031988375</t>
  </si>
  <si>
    <t>45</t>
  </si>
  <si>
    <t>871687940031988405</t>
  </si>
  <si>
    <t>5145RL</t>
  </si>
  <si>
    <t>871687940032285503</t>
  </si>
  <si>
    <t>871687940031853536</t>
  </si>
  <si>
    <t>Diepenbrocksingel</t>
  </si>
  <si>
    <t>5144XA</t>
  </si>
  <si>
    <t>871687940004547806</t>
  </si>
  <si>
    <t>Wijnruitstraat</t>
  </si>
  <si>
    <t>196A</t>
  </si>
  <si>
    <t>5143AJ</t>
  </si>
  <si>
    <t>871687940004711283</t>
  </si>
  <si>
    <t>871687940004522674</t>
  </si>
  <si>
    <t>871687940004487133</t>
  </si>
  <si>
    <t>871687940032287583</t>
  </si>
  <si>
    <t>WILHELMINASTRAAT</t>
  </si>
  <si>
    <t>4Z</t>
  </si>
  <si>
    <t>5141HK</t>
  </si>
  <si>
    <t>871687940004709822</t>
  </si>
  <si>
    <t>5161NR</t>
  </si>
  <si>
    <t>871687940031657295</t>
  </si>
  <si>
    <t>871687940004568177</t>
  </si>
  <si>
    <t>St. Antoniusplein</t>
  </si>
  <si>
    <t>5144AH</t>
  </si>
  <si>
    <t>871687940004729608</t>
  </si>
  <si>
    <t>Schoolstraat</t>
  </si>
  <si>
    <t>5161ZD</t>
  </si>
  <si>
    <t>871687940032287453</t>
  </si>
  <si>
    <t>97</t>
  </si>
  <si>
    <t>871687940033069829</t>
  </si>
  <si>
    <t>De Kroonweg</t>
  </si>
  <si>
    <t>5145NH</t>
  </si>
  <si>
    <t>871687940032451915</t>
  </si>
  <si>
    <t>871687940034109166</t>
  </si>
  <si>
    <t>5144GA</t>
  </si>
  <si>
    <t>871687940004470593</t>
  </si>
  <si>
    <t>871687940004745639</t>
  </si>
  <si>
    <t>Parallelweg</t>
  </si>
  <si>
    <t>5165RE</t>
  </si>
  <si>
    <t>871687940004458362</t>
  </si>
  <si>
    <t>Jacob van Deventerstraat</t>
  </si>
  <si>
    <t>5141MV</t>
  </si>
  <si>
    <t>871687940004747176</t>
  </si>
  <si>
    <t>871687940004499662</t>
  </si>
  <si>
    <t>Van Andelstraat</t>
  </si>
  <si>
    <t>5141PB</t>
  </si>
  <si>
    <t>871687940034109296</t>
  </si>
  <si>
    <t>Prof. Zeemanweg</t>
  </si>
  <si>
    <t>5144NN</t>
  </si>
  <si>
    <t>871687940004610326</t>
  </si>
  <si>
    <t>871687940004529543</t>
  </si>
  <si>
    <t>871687940032326879</t>
  </si>
  <si>
    <t>Raadhuisstraat</t>
  </si>
  <si>
    <t>64</t>
  </si>
  <si>
    <t>5161BJ</t>
  </si>
  <si>
    <t>871687940032286753</t>
  </si>
  <si>
    <t>Willem Einthovenstraat</t>
  </si>
  <si>
    <t>5165EL</t>
  </si>
  <si>
    <t>871687940032285664</t>
  </si>
  <si>
    <t>Havendries</t>
  </si>
  <si>
    <t>144</t>
  </si>
  <si>
    <t>5165VP</t>
  </si>
  <si>
    <t>871687940032286654</t>
  </si>
  <si>
    <t>Blokenweg</t>
  </si>
  <si>
    <t>5165NR</t>
  </si>
  <si>
    <t>871687940032293430</t>
  </si>
  <si>
    <t>Sint Antoniusstraat</t>
  </si>
  <si>
    <t>5144AD</t>
  </si>
  <si>
    <t>871687940032285510</t>
  </si>
  <si>
    <t>871687940030294293</t>
  </si>
  <si>
    <t>21</t>
  </si>
  <si>
    <t>871687940031944975</t>
  </si>
  <si>
    <t>871687940032442968</t>
  </si>
  <si>
    <t>Hoge Zandschel</t>
  </si>
  <si>
    <t>5161RL</t>
  </si>
  <si>
    <t>871687940032287859</t>
  </si>
  <si>
    <t>Pompweg</t>
  </si>
  <si>
    <t>5145NC</t>
  </si>
  <si>
    <t>871687940032287194</t>
  </si>
  <si>
    <t>Karl Millockerstraat</t>
  </si>
  <si>
    <t>5144TG</t>
  </si>
  <si>
    <t>871687940032145227</t>
  </si>
  <si>
    <t>Emmikhovensestraat</t>
  </si>
  <si>
    <t>113</t>
  </si>
  <si>
    <t>5145PB</t>
  </si>
  <si>
    <t>871687940032287101</t>
  </si>
  <si>
    <t>5144AJ</t>
  </si>
  <si>
    <t>871687910000369665</t>
  </si>
  <si>
    <t>871687940032285961</t>
  </si>
  <si>
    <t>Klaproosstraat</t>
  </si>
  <si>
    <t>102A</t>
  </si>
  <si>
    <t>5143CA</t>
  </si>
  <si>
    <t>871687940033578192</t>
  </si>
  <si>
    <t>Schouwslootweg</t>
  </si>
  <si>
    <t>5145PG</t>
  </si>
  <si>
    <t>871687940032286098</t>
  </si>
  <si>
    <t>Bolderik</t>
  </si>
  <si>
    <t>5161XK</t>
  </si>
  <si>
    <t>871687940034052684</t>
  </si>
  <si>
    <t>5161ZH</t>
  </si>
  <si>
    <t>871687940034109258</t>
  </si>
  <si>
    <t>871687940032287507</t>
  </si>
  <si>
    <t>8A</t>
  </si>
  <si>
    <t>5143JH</t>
  </si>
  <si>
    <t>871687940032285534</t>
  </si>
  <si>
    <t>871687940030294309</t>
  </si>
  <si>
    <t>871687940031945606</t>
  </si>
  <si>
    <t>20A</t>
  </si>
  <si>
    <t>871687940032286609</t>
  </si>
  <si>
    <t>Sint Jozefhof</t>
  </si>
  <si>
    <t>1C</t>
  </si>
  <si>
    <t>5165TW</t>
  </si>
  <si>
    <t>871687940032420904</t>
  </si>
  <si>
    <t>Elsa Rubbensstraat</t>
  </si>
  <si>
    <t>5146DG</t>
  </si>
  <si>
    <t>871687940031366487</t>
  </si>
  <si>
    <t>871687940031403960</t>
  </si>
  <si>
    <t>Noorder Parallelweg</t>
  </si>
  <si>
    <t>5141GA</t>
  </si>
  <si>
    <t>871687940030216998</t>
  </si>
  <si>
    <t>Halvezolenpad</t>
  </si>
  <si>
    <t>5161QQ</t>
  </si>
  <si>
    <t>871687940032285725</t>
  </si>
  <si>
    <t>16A</t>
  </si>
  <si>
    <t>5141HA</t>
  </si>
  <si>
    <t>871687940031167640</t>
  </si>
  <si>
    <t>Villa Spaanse Ruiter</t>
  </si>
  <si>
    <t>5146AH</t>
  </si>
  <si>
    <t>871687940033390442</t>
  </si>
  <si>
    <t>Gansoyensesteeg</t>
  </si>
  <si>
    <t>5145PX</t>
  </si>
  <si>
    <t>871687940030955460</t>
  </si>
  <si>
    <t>Max Bruchstraat</t>
  </si>
  <si>
    <t>5144GJ</t>
  </si>
  <si>
    <t>871687940032287248</t>
  </si>
  <si>
    <t>Alexander Voormolenstr</t>
  </si>
  <si>
    <t>5144VG</t>
  </si>
  <si>
    <t>Van Wielesteinstraat</t>
  </si>
  <si>
    <t>5142WP</t>
  </si>
  <si>
    <t>871687940004485290</t>
  </si>
  <si>
    <t>St. Antoniusstraat</t>
  </si>
  <si>
    <t>5144AA</t>
  </si>
  <si>
    <t>871687940032285916</t>
  </si>
  <si>
    <t>871687940030722086</t>
  </si>
  <si>
    <t>5161XJ</t>
  </si>
  <si>
    <t>871687940004564056</t>
  </si>
  <si>
    <t>871687940031619101</t>
  </si>
  <si>
    <t>Cesar Francklaan</t>
  </si>
  <si>
    <t>85</t>
  </si>
  <si>
    <t>5144WE</t>
  </si>
  <si>
    <t>871687940031732992</t>
  </si>
  <si>
    <t>Het Fort</t>
  </si>
  <si>
    <t>88</t>
  </si>
  <si>
    <t>5146CK</t>
  </si>
  <si>
    <t>871687940004476366</t>
  </si>
  <si>
    <t>Burg Brokkenstraat</t>
  </si>
  <si>
    <t>5141BJ</t>
  </si>
  <si>
    <t>871687910000420564</t>
  </si>
  <si>
    <t>E3B</t>
  </si>
  <si>
    <t>871687940004736316</t>
  </si>
  <si>
    <t>Dorpsplein</t>
  </si>
  <si>
    <t>5165CJ</t>
  </si>
  <si>
    <t>871687940004751371</t>
  </si>
  <si>
    <t>Rietzanger</t>
  </si>
  <si>
    <t>5165KP</t>
  </si>
  <si>
    <t>871687940032287842</t>
  </si>
  <si>
    <t>Van Lovenlaan</t>
  </si>
  <si>
    <t>5142VG</t>
  </si>
  <si>
    <t>871687940032285459</t>
  </si>
  <si>
    <t>Schrevelstraat</t>
  </si>
  <si>
    <t>5161AD</t>
  </si>
  <si>
    <t>871687940004564698</t>
  </si>
  <si>
    <t>Hoefsvenlaan</t>
  </si>
  <si>
    <t>5143NJ</t>
  </si>
  <si>
    <t>871687940004544645</t>
  </si>
  <si>
    <t>871687940032287378</t>
  </si>
  <si>
    <t>Europaplein</t>
  </si>
  <si>
    <t>21A</t>
  </si>
  <si>
    <t>5142CH</t>
  </si>
  <si>
    <t>871687940032286005</t>
  </si>
  <si>
    <t>Willem van Gentsvaart</t>
  </si>
  <si>
    <t>26A</t>
  </si>
  <si>
    <t>5161AV</t>
  </si>
  <si>
    <t>871687940031236100</t>
  </si>
  <si>
    <t>van Schijndelstraat</t>
  </si>
  <si>
    <t>5145RG</t>
  </si>
  <si>
    <t>871687940004710415</t>
  </si>
  <si>
    <t>Haven</t>
  </si>
  <si>
    <t>5161PB</t>
  </si>
  <si>
    <t>871687940004725549</t>
  </si>
  <si>
    <t>Kievit</t>
  </si>
  <si>
    <t>5161WX</t>
  </si>
  <si>
    <t>871687940004571986</t>
  </si>
  <si>
    <t>5144CB</t>
  </si>
  <si>
    <t>871687940004732356</t>
  </si>
  <si>
    <t>Carmelietenstraat</t>
  </si>
  <si>
    <t>5165AK</t>
  </si>
  <si>
    <t>871687940032287231</t>
  </si>
  <si>
    <t>Andoornstraat</t>
  </si>
  <si>
    <t>5143TA</t>
  </si>
  <si>
    <t>871687940004716547</t>
  </si>
  <si>
    <t>Esdoornlaan</t>
  </si>
  <si>
    <t>5161TV</t>
  </si>
  <si>
    <t>871687940031140506</t>
  </si>
  <si>
    <t>Oosteind</t>
  </si>
  <si>
    <t>5161MJ</t>
  </si>
  <si>
    <t>871687940031854045</t>
  </si>
  <si>
    <t>871687940032286029</t>
  </si>
  <si>
    <t>871687940031366494</t>
  </si>
  <si>
    <t>871687940032037270</t>
  </si>
  <si>
    <t>871687940033667711</t>
  </si>
  <si>
    <t>Suze Groenewegstraat</t>
  </si>
  <si>
    <t>5142TN</t>
  </si>
  <si>
    <t>871687940032295984</t>
  </si>
  <si>
    <t>1B</t>
  </si>
  <si>
    <t>871687940004607364</t>
  </si>
  <si>
    <t>Vijzelweg</t>
  </si>
  <si>
    <t>5145NK</t>
  </si>
  <si>
    <t>871687940004611286</t>
  </si>
  <si>
    <t>Energieweg</t>
  </si>
  <si>
    <t>5145NW</t>
  </si>
  <si>
    <t>871687940004711320</t>
  </si>
  <si>
    <t>871687940032285671</t>
  </si>
  <si>
    <t>5165RH</t>
  </si>
  <si>
    <t>871687940032287132</t>
  </si>
  <si>
    <t>DS Louwe Kooymanslaan</t>
  </si>
  <si>
    <t>5142GH</t>
  </si>
  <si>
    <t>871687940032285749</t>
  </si>
  <si>
    <t>Van der Duinstraat</t>
  </si>
  <si>
    <t>5161BP</t>
  </si>
  <si>
    <t>871687910000293243</t>
  </si>
  <si>
    <t>871687940032285527</t>
  </si>
  <si>
    <t>Akkerwinde</t>
  </si>
  <si>
    <t>78A</t>
  </si>
  <si>
    <t>5161XN</t>
  </si>
  <si>
    <t>871687940004583835</t>
  </si>
  <si>
    <t>Prof. van der Waalsweg</t>
  </si>
  <si>
    <t>5144NG</t>
  </si>
  <si>
    <t>871687940032285824</t>
  </si>
  <si>
    <t>871687940031584263</t>
  </si>
  <si>
    <t>871687940032287149</t>
  </si>
  <si>
    <t>Groen van Prinstererlaan</t>
  </si>
  <si>
    <t>59A</t>
  </si>
  <si>
    <t>5142VB</t>
  </si>
  <si>
    <t>871687940004483616</t>
  </si>
  <si>
    <t>871687940032286852</t>
  </si>
  <si>
    <t>15</t>
  </si>
  <si>
    <t>871687940032144985</t>
  </si>
  <si>
    <t>19A</t>
  </si>
  <si>
    <t>871687940032285732</t>
  </si>
  <si>
    <t>871687910000370333</t>
  </si>
  <si>
    <t>871687940032287392</t>
  </si>
  <si>
    <t>Distelplein</t>
  </si>
  <si>
    <t>18A</t>
  </si>
  <si>
    <t>5143CD</t>
  </si>
  <si>
    <t>871687940030675320</t>
  </si>
  <si>
    <t>53</t>
  </si>
  <si>
    <t>5141EG</t>
  </si>
  <si>
    <t>871687940030445626</t>
  </si>
  <si>
    <t>Wulp</t>
  </si>
  <si>
    <t>5165KC</t>
  </si>
  <si>
    <t>871687940032287170</t>
  </si>
  <si>
    <t>871687940032286395</t>
  </si>
  <si>
    <t>5165AJ</t>
  </si>
  <si>
    <t>871687940031988344</t>
  </si>
  <si>
    <t>871687940032287705</t>
  </si>
  <si>
    <t>871687940032295892</t>
  </si>
  <si>
    <t>5141GT</t>
  </si>
  <si>
    <t>871687940030233933</t>
  </si>
  <si>
    <t>871687940004692803</t>
  </si>
  <si>
    <t>5161AT</t>
  </si>
  <si>
    <t>871687940032342558</t>
  </si>
  <si>
    <t>871687940004564292</t>
  </si>
  <si>
    <t>38BEG</t>
  </si>
  <si>
    <t>871687940004495916</t>
  </si>
  <si>
    <t>871687940033816751</t>
  </si>
  <si>
    <t>871687940004712556</t>
  </si>
  <si>
    <t>5161RE</t>
  </si>
  <si>
    <t>871687940031915722</t>
  </si>
  <si>
    <t>46A</t>
  </si>
  <si>
    <t>871687940004485061</t>
  </si>
  <si>
    <t>5141GD</t>
  </si>
  <si>
    <t>871687940032810910</t>
  </si>
  <si>
    <t>871687940033392019</t>
  </si>
  <si>
    <t>Joep Nanninckstraat</t>
  </si>
  <si>
    <t>871687940004589523</t>
  </si>
  <si>
    <t>871687940034109302</t>
  </si>
  <si>
    <t>871687940004710224</t>
  </si>
  <si>
    <t>871687940033637585</t>
  </si>
  <si>
    <t>871687940032287828</t>
  </si>
  <si>
    <t>5145NS</t>
  </si>
  <si>
    <t>871687940030294262</t>
  </si>
  <si>
    <t>871687940032287330</t>
  </si>
  <si>
    <t>51A</t>
  </si>
  <si>
    <t>871687940004711405</t>
  </si>
  <si>
    <t>871687940032286364</t>
  </si>
  <si>
    <t>871687940032287163</t>
  </si>
  <si>
    <t>Mendelssohnstraat</t>
  </si>
  <si>
    <t>5144GD</t>
  </si>
  <si>
    <t>871687940004716073</t>
  </si>
  <si>
    <t>Koolmees</t>
  </si>
  <si>
    <t>5161SX</t>
  </si>
  <si>
    <t>871687940004716899</t>
  </si>
  <si>
    <t>86</t>
  </si>
  <si>
    <t>871687940004731458</t>
  </si>
  <si>
    <t>Schotse Hooglandersstr</t>
  </si>
  <si>
    <t>123</t>
  </si>
  <si>
    <t>5165AE</t>
  </si>
  <si>
    <t>871687940032287569</t>
  </si>
  <si>
    <t>Anna van Burenstraat</t>
  </si>
  <si>
    <t>5141DM</t>
  </si>
  <si>
    <t>871687940004459628</t>
  </si>
  <si>
    <t>871687940004564575</t>
  </si>
  <si>
    <t>871687940032285954</t>
  </si>
  <si>
    <t>Emmastraat</t>
  </si>
  <si>
    <t>1J</t>
  </si>
  <si>
    <t>5161HM</t>
  </si>
  <si>
    <t>871687940004522599</t>
  </si>
  <si>
    <t>871687940004610142</t>
  </si>
  <si>
    <t>871687940033052913</t>
  </si>
  <si>
    <t>126</t>
  </si>
  <si>
    <t>871687940004749804</t>
  </si>
  <si>
    <t>Kerkvaartsestraat</t>
  </si>
  <si>
    <t>5165VL</t>
  </si>
  <si>
    <t>871687940004583040</t>
  </si>
  <si>
    <t>Lotharingenstraat</t>
  </si>
  <si>
    <t>5144EW</t>
  </si>
  <si>
    <t>871687940032287804</t>
  </si>
  <si>
    <t>Gelrelaan</t>
  </si>
  <si>
    <t>5144CP</t>
  </si>
  <si>
    <t>871687940004710804</t>
  </si>
  <si>
    <t>Hoofdstraat</t>
  </si>
  <si>
    <t>5161PD</t>
  </si>
  <si>
    <t>871687940030034523</t>
  </si>
  <si>
    <t>871687940032287866</t>
  </si>
  <si>
    <t>871687940032287118</t>
  </si>
  <si>
    <t>871687940032335482</t>
  </si>
  <si>
    <t>177</t>
  </si>
  <si>
    <t>5141JR</t>
  </si>
  <si>
    <t>871687940031959573</t>
  </si>
  <si>
    <t>Kleiweg</t>
  </si>
  <si>
    <t>871687940004720384</t>
  </si>
  <si>
    <t>Mesdaglaan</t>
  </si>
  <si>
    <t>5161VB</t>
  </si>
  <si>
    <t>871687940004496821</t>
  </si>
  <si>
    <t>871687940032287354</t>
  </si>
  <si>
    <t>Mr. van Houtenstraat</t>
  </si>
  <si>
    <t>5142TK</t>
  </si>
  <si>
    <t>871687940031537566</t>
  </si>
  <si>
    <t>69</t>
  </si>
  <si>
    <t>871687940004603748</t>
  </si>
  <si>
    <t>Mozartlaan</t>
  </si>
  <si>
    <t>5144XW</t>
  </si>
  <si>
    <t>871687940032287880</t>
  </si>
  <si>
    <t>871687940032286296</t>
  </si>
  <si>
    <t>77</t>
  </si>
  <si>
    <t>871687940009645576</t>
  </si>
  <si>
    <t>152</t>
  </si>
  <si>
    <t>5141HC</t>
  </si>
  <si>
    <t>871687940032287415</t>
  </si>
  <si>
    <t>871687940031730486</t>
  </si>
  <si>
    <t>871687940032286494</t>
  </si>
  <si>
    <t>Esdoornstraat</t>
  </si>
  <si>
    <t>5143AT</t>
  </si>
  <si>
    <t>871687940030544954</t>
  </si>
  <si>
    <t>871687940030048032</t>
  </si>
  <si>
    <t>871687940031992501</t>
  </si>
  <si>
    <t>Hertog Janpark</t>
  </si>
  <si>
    <t>5141BG</t>
  </si>
  <si>
    <t>871687940032287200</t>
  </si>
  <si>
    <t>Burg van Heystlaan</t>
  </si>
  <si>
    <t>5142VT</t>
  </si>
  <si>
    <t>871687940032285800</t>
  </si>
  <si>
    <t>Tweede Zeine</t>
  </si>
  <si>
    <t>72</t>
  </si>
  <si>
    <t>5144BB</t>
  </si>
  <si>
    <t>871687940033726098</t>
  </si>
  <si>
    <t>43</t>
  </si>
  <si>
    <t>5141GC</t>
  </si>
  <si>
    <t>871687940034109227</t>
  </si>
  <si>
    <t>871687940032287699</t>
  </si>
  <si>
    <t>871687940004470579</t>
  </si>
  <si>
    <t>871687940004459529</t>
  </si>
  <si>
    <t>871687940031175386</t>
  </si>
  <si>
    <t>Caleche</t>
  </si>
  <si>
    <t>5146BD</t>
  </si>
  <si>
    <t>871687940032285893</t>
  </si>
  <si>
    <t>Dick Flemmingstraat</t>
  </si>
  <si>
    <t>2B</t>
  </si>
  <si>
    <t>5161CB</t>
  </si>
  <si>
    <t>871687940032287668</t>
  </si>
  <si>
    <t>871687940004711597</t>
  </si>
  <si>
    <t>871687940031972336</t>
  </si>
  <si>
    <t>Burg van Prooijenstraat</t>
  </si>
  <si>
    <t>5146DB</t>
  </si>
  <si>
    <t>871687940004713010</t>
  </si>
  <si>
    <t>Hoge Akkerweg</t>
  </si>
  <si>
    <t>5161RN</t>
  </si>
  <si>
    <t>871687940032286890</t>
  </si>
  <si>
    <t>Azaleahof</t>
  </si>
  <si>
    <t>13A</t>
  </si>
  <si>
    <t>5143AP</t>
  </si>
  <si>
    <t>871687940030574456</t>
  </si>
  <si>
    <t>Arnoldus Verschurenstr</t>
  </si>
  <si>
    <t>5165AR</t>
  </si>
  <si>
    <t>871687940032144992</t>
  </si>
  <si>
    <t>871687940032287385</t>
  </si>
  <si>
    <t>Walkvat</t>
  </si>
  <si>
    <t>5142HL</t>
  </si>
  <si>
    <t>871687940030551921</t>
  </si>
  <si>
    <t>871687940032287224</t>
  </si>
  <si>
    <t>5141KA</t>
  </si>
  <si>
    <t>871687940032286685</t>
  </si>
  <si>
    <t>Spangenstraat</t>
  </si>
  <si>
    <t>5165CZ</t>
  </si>
  <si>
    <t>871687940004712686</t>
  </si>
  <si>
    <t>120</t>
  </si>
  <si>
    <t>871687940032286173</t>
  </si>
  <si>
    <t>871687940004495992</t>
  </si>
  <si>
    <t>263</t>
  </si>
  <si>
    <t>871687940032287187</t>
  </si>
  <si>
    <t>Prof. Keesomweg</t>
  </si>
  <si>
    <t>5144NM</t>
  </si>
  <si>
    <t>871687940032335871</t>
  </si>
  <si>
    <t>271</t>
  </si>
  <si>
    <t>871687940004582753</t>
  </si>
  <si>
    <t>871687940032495520</t>
  </si>
  <si>
    <t>871687940032295977</t>
  </si>
  <si>
    <t>Hollandsestraat</t>
  </si>
  <si>
    <t>5141HG</t>
  </si>
  <si>
    <t>871687940032286647</t>
  </si>
  <si>
    <t>Goudplevier</t>
  </si>
  <si>
    <t>5165KG</t>
  </si>
  <si>
    <t>871687940004531973</t>
  </si>
  <si>
    <t>96</t>
  </si>
  <si>
    <t>5142RN</t>
  </si>
  <si>
    <t>871687940031988382</t>
  </si>
  <si>
    <t>49</t>
  </si>
  <si>
    <t>871687940030646245</t>
  </si>
  <si>
    <t>130</t>
  </si>
  <si>
    <t>5141GH</t>
  </si>
  <si>
    <t>871687940031091815</t>
  </si>
  <si>
    <t>'t Vaartje</t>
  </si>
  <si>
    <t>76</t>
  </si>
  <si>
    <t>5165NC</t>
  </si>
  <si>
    <t>871687940033284819</t>
  </si>
  <si>
    <t>Jacques Bertinstraat</t>
  </si>
  <si>
    <t>5141MZ</t>
  </si>
  <si>
    <t>871687940032285985</t>
  </si>
  <si>
    <t>Trampad</t>
  </si>
  <si>
    <t>1G</t>
  </si>
  <si>
    <t>5161HK</t>
  </si>
  <si>
    <t>871687940032335932</t>
  </si>
  <si>
    <t>871687940004488970</t>
  </si>
  <si>
    <t>156</t>
  </si>
  <si>
    <t>871687940031175201</t>
  </si>
  <si>
    <t>871687940034109210</t>
  </si>
  <si>
    <t>871687940004611194</t>
  </si>
  <si>
    <t>871687940032287590</t>
  </si>
  <si>
    <t>871687940004502355</t>
  </si>
  <si>
    <t>871687940004489717</t>
  </si>
  <si>
    <t>871687940033579700</t>
  </si>
  <si>
    <t>Van Iersel en Witloxweg</t>
  </si>
  <si>
    <t>5145MB</t>
  </si>
  <si>
    <t>871687940033426493</t>
  </si>
  <si>
    <t>871687940032287606</t>
  </si>
  <si>
    <t>Willem Alexanderhof</t>
  </si>
  <si>
    <t>47A</t>
  </si>
  <si>
    <t>5141DJ</t>
  </si>
  <si>
    <t>871687940004702847</t>
  </si>
  <si>
    <t>169</t>
  </si>
  <si>
    <t>5161GD</t>
  </si>
  <si>
    <t>871687940004744205</t>
  </si>
  <si>
    <t>Achterste Dijk</t>
  </si>
  <si>
    <t>5165NJ</t>
  </si>
  <si>
    <t>871687940034109180</t>
  </si>
  <si>
    <t>871687940033841616</t>
  </si>
  <si>
    <t>871687940004746964</t>
  </si>
  <si>
    <t>871687940032287712</t>
  </si>
  <si>
    <t>De Jonghestraat</t>
  </si>
  <si>
    <t>5142WS</t>
  </si>
  <si>
    <t>871687940032285541</t>
  </si>
  <si>
    <t>871687940032286036</t>
  </si>
  <si>
    <t>871687940032295908</t>
  </si>
  <si>
    <t>871687940032287439</t>
  </si>
  <si>
    <t>Willem Marisstraat</t>
  </si>
  <si>
    <t>5143HH</t>
  </si>
  <si>
    <t>871687940004710675</t>
  </si>
  <si>
    <t>871687940030694666</t>
  </si>
  <si>
    <t>Roek</t>
  </si>
  <si>
    <t>5161SM</t>
  </si>
  <si>
    <t>871687940032287156</t>
  </si>
  <si>
    <t>Kempenlandlaan</t>
  </si>
  <si>
    <t>5144EB</t>
  </si>
  <si>
    <t>871687940004713201</t>
  </si>
  <si>
    <t>Capelsedreef</t>
  </si>
  <si>
    <t>5161RS</t>
  </si>
  <si>
    <t>871687940032295960</t>
  </si>
  <si>
    <t>871687940031044255</t>
  </si>
  <si>
    <t>871687940032285930</t>
  </si>
  <si>
    <t>Poolsestraat</t>
  </si>
  <si>
    <t>5161AL</t>
  </si>
  <si>
    <t>871687940004711450</t>
  </si>
  <si>
    <t>871687940032984390</t>
  </si>
  <si>
    <t>871687940033574064</t>
  </si>
  <si>
    <t>871687940032285565</t>
  </si>
  <si>
    <t>67A</t>
  </si>
  <si>
    <t>5161WV</t>
  </si>
  <si>
    <t>871687940032296141</t>
  </si>
  <si>
    <t>871687940004712358</t>
  </si>
  <si>
    <t>90</t>
  </si>
  <si>
    <t>5161PN</t>
  </si>
  <si>
    <t>871687940032286579</t>
  </si>
  <si>
    <t>Berkendreef</t>
  </si>
  <si>
    <t>5165AT</t>
  </si>
  <si>
    <t>871687940030583885</t>
  </si>
  <si>
    <t>871687940032285909</t>
  </si>
  <si>
    <t>Molenstraat</t>
  </si>
  <si>
    <t>5161TM</t>
  </si>
  <si>
    <t>871687940032285473</t>
  </si>
  <si>
    <t>871687940032826805</t>
  </si>
  <si>
    <t>Vooreinde</t>
  </si>
  <si>
    <t>40</t>
  </si>
  <si>
    <t>5142EW</t>
  </si>
  <si>
    <t>871687940004693879</t>
  </si>
  <si>
    <t>871687940004710033</t>
  </si>
  <si>
    <t>871687940004750169</t>
  </si>
  <si>
    <t>70</t>
  </si>
  <si>
    <t>5165VN</t>
  </si>
  <si>
    <t>871687940032286326</t>
  </si>
  <si>
    <t>871687940032287682</t>
  </si>
  <si>
    <t>871687940033953210</t>
  </si>
  <si>
    <t>871687940032285626</t>
  </si>
  <si>
    <t>Meidoornlaan</t>
  </si>
  <si>
    <t>5161TS</t>
  </si>
  <si>
    <t>871687940004712860</t>
  </si>
  <si>
    <t>871687940009679762</t>
  </si>
  <si>
    <t>Gradenboog</t>
  </si>
  <si>
    <t>5141MC</t>
  </si>
  <si>
    <t>871687940032285763</t>
  </si>
  <si>
    <t>Hoekeinde</t>
  </si>
  <si>
    <t>5142ED</t>
  </si>
  <si>
    <t>871687940034109197</t>
  </si>
  <si>
    <t>871687940004744861</t>
  </si>
  <si>
    <t>871687940032287361</t>
  </si>
  <si>
    <t>Meerdijk</t>
  </si>
  <si>
    <t>5144NL</t>
  </si>
  <si>
    <t>871687940033941378</t>
  </si>
  <si>
    <t>871687940004531485</t>
  </si>
  <si>
    <t>5144AS</t>
  </si>
  <si>
    <t>871687940032145463</t>
  </si>
  <si>
    <t>871687940032287491</t>
  </si>
  <si>
    <t>5142MC</t>
  </si>
  <si>
    <t>871687940030294279</t>
  </si>
  <si>
    <t>81</t>
  </si>
  <si>
    <t>871687940031988399</t>
  </si>
  <si>
    <t>van Harenstraat</t>
  </si>
  <si>
    <t>5145RH</t>
  </si>
  <si>
    <t>871687940032286500</t>
  </si>
  <si>
    <t>Benedenkerkstraat</t>
  </si>
  <si>
    <t>5165CC</t>
  </si>
  <si>
    <t>871687940032285619</t>
  </si>
  <si>
    <t>Lijster</t>
  </si>
  <si>
    <t>42A</t>
  </si>
  <si>
    <t>5161ST</t>
  </si>
  <si>
    <t>871687940034109289</t>
  </si>
  <si>
    <t>871687940032145289</t>
  </si>
  <si>
    <t>95X</t>
  </si>
  <si>
    <t>871687940009627848</t>
  </si>
  <si>
    <t>Plantlust</t>
  </si>
  <si>
    <t>5141SJ</t>
  </si>
  <si>
    <t>871687940032287576</t>
  </si>
  <si>
    <t>Joan Blaeulaan</t>
  </si>
  <si>
    <t>5141ME</t>
  </si>
  <si>
    <t>871687940032145067</t>
  </si>
  <si>
    <t>871687940031092904</t>
  </si>
  <si>
    <t>871687940032285718</t>
  </si>
  <si>
    <t>243</t>
  </si>
  <si>
    <t>871687940031377636</t>
  </si>
  <si>
    <t>871687940004611231</t>
  </si>
  <si>
    <t>871687940009614343</t>
  </si>
  <si>
    <t>5161TA</t>
  </si>
  <si>
    <t>871687940032145241</t>
  </si>
  <si>
    <t>Schutweg</t>
  </si>
  <si>
    <t>6A</t>
  </si>
  <si>
    <t>5145NP</t>
  </si>
  <si>
    <t>871687940004709952</t>
  </si>
  <si>
    <t>871687940031970646</t>
  </si>
  <si>
    <t>871687940032285442</t>
  </si>
  <si>
    <t>Loonsestraat</t>
  </si>
  <si>
    <t>5161HA</t>
  </si>
  <si>
    <t>871687940032286548</t>
  </si>
  <si>
    <t>80A</t>
  </si>
  <si>
    <t>5165AL</t>
  </si>
  <si>
    <t>871687940032335895</t>
  </si>
  <si>
    <t>174</t>
  </si>
  <si>
    <t>5141HD</t>
  </si>
  <si>
    <t>871687940030574449</t>
  </si>
  <si>
    <t>78</t>
  </si>
  <si>
    <t>5165AH</t>
  </si>
  <si>
    <t>871687940033675433</t>
  </si>
  <si>
    <t>Valeriaanstraat</t>
  </si>
  <si>
    <t>5143CB</t>
  </si>
  <si>
    <t>871687940032285466</t>
  </si>
  <si>
    <t>5161GK</t>
  </si>
  <si>
    <t>871687940004744823</t>
  </si>
  <si>
    <t>871687940030438154</t>
  </si>
  <si>
    <t>871687940032285701</t>
  </si>
  <si>
    <t>Polanenweg</t>
  </si>
  <si>
    <t>5165PZ</t>
  </si>
  <si>
    <t>871687940033453369</t>
  </si>
  <si>
    <t>KLOOSTERHEULWEG</t>
  </si>
  <si>
    <t>5145NZ</t>
  </si>
  <si>
    <t>871687940032285886</t>
  </si>
  <si>
    <t>Noordstraat</t>
  </si>
  <si>
    <t>63A</t>
  </si>
  <si>
    <t>5141JA</t>
  </si>
  <si>
    <t>871687940032287644</t>
  </si>
  <si>
    <t>5141SL</t>
  </si>
  <si>
    <t>871687940033203940</t>
  </si>
  <si>
    <t>871687940030945386</t>
  </si>
  <si>
    <t>871687940032335918</t>
  </si>
  <si>
    <t>5141GG</t>
  </si>
  <si>
    <t>871687940032286012</t>
  </si>
  <si>
    <t>871687940004711887</t>
  </si>
  <si>
    <t>871687940034001033</t>
  </si>
  <si>
    <t>871687940033388968</t>
  </si>
  <si>
    <t>5146BC</t>
  </si>
  <si>
    <t>871687940004716530</t>
  </si>
  <si>
    <t>Walstro</t>
  </si>
  <si>
    <t>5161WK</t>
  </si>
  <si>
    <t>871687940004711528</t>
  </si>
  <si>
    <t>871687940032286814</t>
  </si>
  <si>
    <t>5165CE</t>
  </si>
  <si>
    <t>871687940030105261</t>
  </si>
  <si>
    <t>Westeinde</t>
  </si>
  <si>
    <t>5141AD</t>
  </si>
  <si>
    <t>871687940032287125</t>
  </si>
  <si>
    <t>871687940034003808</t>
  </si>
  <si>
    <t>154A</t>
  </si>
  <si>
    <t>871687940034052691</t>
  </si>
  <si>
    <t>871687940032285794</t>
  </si>
  <si>
    <t>871687940004489762</t>
  </si>
  <si>
    <t>44E</t>
  </si>
  <si>
    <t>871687940030384932</t>
  </si>
  <si>
    <t>871687940034042555</t>
  </si>
  <si>
    <t>60</t>
  </si>
  <si>
    <t>871687940033592334</t>
  </si>
  <si>
    <t>871687940031549392</t>
  </si>
  <si>
    <t>Cortembergstraat</t>
  </si>
  <si>
    <t>140</t>
  </si>
  <si>
    <t>5144CC</t>
  </si>
  <si>
    <t>871687940004496678</t>
  </si>
  <si>
    <t>871687940032335925</t>
  </si>
  <si>
    <t>Rijlabels</t>
  </si>
  <si>
    <t>Eindtotaal</t>
  </si>
  <si>
    <t>Som van Sja Laag</t>
  </si>
  <si>
    <t>Som van Sja Normaal</t>
  </si>
  <si>
    <t>Som van Def Sja Totaal</t>
  </si>
  <si>
    <t>Aantal van Def Sja Totaal2</t>
  </si>
  <si>
    <t>% totaal</t>
  </si>
  <si>
    <t>% hoog</t>
  </si>
  <si>
    <t>Klant Naam</t>
  </si>
  <si>
    <t>Debiteur Naam</t>
  </si>
  <si>
    <t>EAN</t>
  </si>
  <si>
    <t>Profiel</t>
  </si>
  <si>
    <t>EDSN SJV Electra Hoog</t>
  </si>
  <si>
    <t>EDSN SJV Electra Laag</t>
  </si>
  <si>
    <t>EDSN SJV Electra Totaal</t>
  </si>
  <si>
    <t>EDSN Gebruiker Type</t>
  </si>
  <si>
    <t>EDSN Manier van Levering</t>
  </si>
  <si>
    <t>EDSN Meetmethode</t>
  </si>
  <si>
    <t>Gemeente Loon op Zand (Bewakingscamera's)</t>
  </si>
  <si>
    <t>871687940031867700</t>
  </si>
  <si>
    <t>Gasthuisstraat</t>
  </si>
  <si>
    <t>5171 GC</t>
  </si>
  <si>
    <t>KAATSHEUVEL</t>
  </si>
  <si>
    <t>_1A</t>
  </si>
  <si>
    <t>_KV</t>
  </si>
  <si>
    <t>Onbemeten</t>
  </si>
  <si>
    <t>871687940031867717</t>
  </si>
  <si>
    <t>52</t>
  </si>
  <si>
    <t>5171 DE</t>
  </si>
  <si>
    <t>871687940031867724</t>
  </si>
  <si>
    <t>87</t>
  </si>
  <si>
    <t>5171 DK</t>
  </si>
  <si>
    <t>_1C</t>
  </si>
  <si>
    <t>871687940031867250</t>
  </si>
  <si>
    <t>5171 DD</t>
  </si>
  <si>
    <t>Gemeente Loon op Zand (Evenementen)</t>
  </si>
  <si>
    <t>871687940004763916</t>
  </si>
  <si>
    <t>EVE</t>
  </si>
  <si>
    <t>5171 DJ</t>
  </si>
  <si>
    <t>Jaarlijks bemeten</t>
  </si>
  <si>
    <t>871687940004768560</t>
  </si>
  <si>
    <t>Prins Mauritsplein</t>
  </si>
  <si>
    <t>36</t>
  </si>
  <si>
    <t>5171 EL</t>
  </si>
  <si>
    <t>_2A</t>
  </si>
  <si>
    <t>871687940004827472</t>
  </si>
  <si>
    <t>Oranjeplein</t>
  </si>
  <si>
    <t>5175 BE</t>
  </si>
  <si>
    <t>LOON OP ZAND</t>
  </si>
  <si>
    <t>871687940031289830</t>
  </si>
  <si>
    <t>Middelstraat</t>
  </si>
  <si>
    <t>5176 NJ</t>
  </si>
  <si>
    <t>DE MOER</t>
  </si>
  <si>
    <t>871687940031464787</t>
  </si>
  <si>
    <t>Peperstraat</t>
  </si>
  <si>
    <t>5171 EC</t>
  </si>
  <si>
    <t>871687940031464794</t>
  </si>
  <si>
    <t>871687940031464800</t>
  </si>
  <si>
    <t>871687940031581774</t>
  </si>
  <si>
    <t>KASTEELLAAN</t>
  </si>
  <si>
    <t>DIV</t>
  </si>
  <si>
    <t>5175 BC</t>
  </si>
  <si>
    <t>_2B</t>
  </si>
  <si>
    <t>Slimme meter NTA8130 versie 1</t>
  </si>
  <si>
    <t>Gemeente Loon op Zand (Gebouwen)</t>
  </si>
  <si>
    <t>871687940032600955</t>
  </si>
  <si>
    <t>Huygenstraat</t>
  </si>
  <si>
    <t>5171 EP</t>
  </si>
  <si>
    <t>_3B</t>
  </si>
  <si>
    <t>_GV</t>
  </si>
  <si>
    <t>Continu bemeten</t>
  </si>
  <si>
    <t>871687910000385504</t>
  </si>
  <si>
    <t>Anton Pieckplein</t>
  </si>
  <si>
    <t>- 4</t>
  </si>
  <si>
    <t>5171 CV</t>
  </si>
  <si>
    <t>_3A</t>
  </si>
  <si>
    <t>871687910000266322</t>
  </si>
  <si>
    <t>Liechtensteinstraat</t>
  </si>
  <si>
    <t>5171 PH</t>
  </si>
  <si>
    <t>871687940004759889</t>
  </si>
  <si>
    <t>Vossenbergselaan</t>
  </si>
  <si>
    <t>5171 CD</t>
  </si>
  <si>
    <t>Gemeente Loon op Zand (OV)</t>
  </si>
  <si>
    <t>871687940032575499</t>
  </si>
  <si>
    <t>Bergstraat</t>
  </si>
  <si>
    <t>5175 AB</t>
  </si>
  <si>
    <t>871687910000112155</t>
  </si>
  <si>
    <t>Modelleur</t>
  </si>
  <si>
    <t>5171 SL</t>
  </si>
  <si>
    <t>_4A</t>
  </si>
  <si>
    <t>_ART</t>
  </si>
  <si>
    <t>Maandelijks bemeten</t>
  </si>
  <si>
    <t>Gemeente Loon op Zand (Riool)</t>
  </si>
  <si>
    <t>871687940032659373</t>
  </si>
  <si>
    <t>Driestapelenstoel</t>
  </si>
  <si>
    <t>5171 VK</t>
  </si>
  <si>
    <t>871687940032659380</t>
  </si>
  <si>
    <t>871687940032128404</t>
  </si>
  <si>
    <t>Hydra</t>
  </si>
  <si>
    <t>5175 WR</t>
  </si>
  <si>
    <t>871687940032287934</t>
  </si>
  <si>
    <t>Loonse Molenstraat</t>
  </si>
  <si>
    <t>5175 PS</t>
  </si>
  <si>
    <t>871687940032105665</t>
  </si>
  <si>
    <t>Klokkenlaan</t>
  </si>
  <si>
    <t>5175 NV</t>
  </si>
  <si>
    <t>871687940030715064</t>
  </si>
  <si>
    <t>Dodenauweg</t>
  </si>
  <si>
    <t>5171 NG</t>
  </si>
  <si>
    <t>871687940004794248</t>
  </si>
  <si>
    <t>Midden-Brabantweg</t>
  </si>
  <si>
    <t>5171 RS</t>
  </si>
  <si>
    <t>871687940030942422</t>
  </si>
  <si>
    <t>Duinlaan</t>
  </si>
  <si>
    <t>5171 RN</t>
  </si>
  <si>
    <t>871687910000267732</t>
  </si>
  <si>
    <t>Sweensstraat</t>
  </si>
  <si>
    <t>5171 BN</t>
  </si>
  <si>
    <t>871687940004458164</t>
  </si>
  <si>
    <t>115</t>
  </si>
  <si>
    <t>RIO</t>
  </si>
  <si>
    <t>5171 PW</t>
  </si>
  <si>
    <t>871687940004765781</t>
  </si>
  <si>
    <t>Schotsestraat</t>
  </si>
  <si>
    <t>5171 DT</t>
  </si>
  <si>
    <t>871687940004784843</t>
  </si>
  <si>
    <t>EUROPALAAN</t>
  </si>
  <si>
    <t>5171 KW</t>
  </si>
  <si>
    <t>871687940004789756</t>
  </si>
  <si>
    <t>Oudevaert</t>
  </si>
  <si>
    <t>5171 MS</t>
  </si>
  <si>
    <t>871687940004790912</t>
  </si>
  <si>
    <t>Dongenseweg</t>
  </si>
  <si>
    <t>5171 NA</t>
  </si>
  <si>
    <t>871687940004791100</t>
  </si>
  <si>
    <t>Baan</t>
  </si>
  <si>
    <t>5171 NC</t>
  </si>
  <si>
    <t>871687940004791186</t>
  </si>
  <si>
    <t>871687940004791254</t>
  </si>
  <si>
    <t>38</t>
  </si>
  <si>
    <t>871687940004791773</t>
  </si>
  <si>
    <t>Luxemburgstraat</t>
  </si>
  <si>
    <t>5171 PK</t>
  </si>
  <si>
    <t>871687940004792534</t>
  </si>
  <si>
    <t>Horst</t>
  </si>
  <si>
    <t>5171 RA</t>
  </si>
  <si>
    <t>871687940004792671</t>
  </si>
  <si>
    <t>871687940004792695</t>
  </si>
  <si>
    <t>871687940004792701</t>
  </si>
  <si>
    <t>871687940004792725</t>
  </si>
  <si>
    <t>51</t>
  </si>
  <si>
    <t>871687940004792732</t>
  </si>
  <si>
    <t>Heibloemstraat</t>
  </si>
  <si>
    <t>5176 NM</t>
  </si>
  <si>
    <t>871687940004792855</t>
  </si>
  <si>
    <t>van Haestrechtstraat</t>
  </si>
  <si>
    <t>5171 RB</t>
  </si>
  <si>
    <t>871687940004793326</t>
  </si>
  <si>
    <t>Plantloonseweg</t>
  </si>
  <si>
    <t>5171 RD</t>
  </si>
  <si>
    <t>871687940004793357</t>
  </si>
  <si>
    <t>871687940004793388</t>
  </si>
  <si>
    <t>De Zandberg</t>
  </si>
  <si>
    <t>5171 RE</t>
  </si>
  <si>
    <t>871687940004793425</t>
  </si>
  <si>
    <t>871687940004793500</t>
  </si>
  <si>
    <t>129</t>
  </si>
  <si>
    <t>5171 RG</t>
  </si>
  <si>
    <t>871687940004793609</t>
  </si>
  <si>
    <t>Hoekje</t>
  </si>
  <si>
    <t>5171 RH</t>
  </si>
  <si>
    <t>871687940004793661</t>
  </si>
  <si>
    <t>Wielstraat</t>
  </si>
  <si>
    <t>5171 RJ</t>
  </si>
  <si>
    <t>871687940004793852</t>
  </si>
  <si>
    <t>Achterste Hoeve</t>
  </si>
  <si>
    <t>5171 RK</t>
  </si>
  <si>
    <t>871687940004793883</t>
  </si>
  <si>
    <t>871687940004793913</t>
  </si>
  <si>
    <t>Roestelbergseweg</t>
  </si>
  <si>
    <t>5171 RL</t>
  </si>
  <si>
    <t>871687940004793975</t>
  </si>
  <si>
    <t>871687940004794088</t>
  </si>
  <si>
    <t>871687940004794125</t>
  </si>
  <si>
    <t>122</t>
  </si>
  <si>
    <t>871687940004794217</t>
  </si>
  <si>
    <t>5171 RR</t>
  </si>
  <si>
    <t>871687940004795559</t>
  </si>
  <si>
    <t>Kinkenpolder</t>
  </si>
  <si>
    <t>5171 SV</t>
  </si>
  <si>
    <t>871687940004795887</t>
  </si>
  <si>
    <t>Rechtvaart</t>
  </si>
  <si>
    <t>5171 TA</t>
  </si>
  <si>
    <t>871687940004796150</t>
  </si>
  <si>
    <t>5171 TB</t>
  </si>
  <si>
    <t>871687940004796297</t>
  </si>
  <si>
    <t>Capelsestraat</t>
  </si>
  <si>
    <t>5171 TC</t>
  </si>
  <si>
    <t>871687940004796471</t>
  </si>
  <si>
    <t>Lage Zandschel</t>
  </si>
  <si>
    <t>5171 TG</t>
  </si>
  <si>
    <t>871687940004797034</t>
  </si>
  <si>
    <t>5171 TH</t>
  </si>
  <si>
    <t>871687940004797416</t>
  </si>
  <si>
    <t>Zuidhollandsedijk</t>
  </si>
  <si>
    <t>5171 TK</t>
  </si>
  <si>
    <t>871687940004797614</t>
  </si>
  <si>
    <t>111</t>
  </si>
  <si>
    <t>5171 TL</t>
  </si>
  <si>
    <t>871687940004797645</t>
  </si>
  <si>
    <t>121</t>
  </si>
  <si>
    <t>871687940004797799</t>
  </si>
  <si>
    <t>5171 TM</t>
  </si>
  <si>
    <t>871687940004798888</t>
  </si>
  <si>
    <t>Dreefseweg</t>
  </si>
  <si>
    <t>5171 VC</t>
  </si>
  <si>
    <t>871687940004799076</t>
  </si>
  <si>
    <t>Heuvelstraat</t>
  </si>
  <si>
    <t>5171 VE</t>
  </si>
  <si>
    <t>871687940004799922</t>
  </si>
  <si>
    <t>De Roei</t>
  </si>
  <si>
    <t>5171 VJ</t>
  </si>
  <si>
    <t>871687940004800475</t>
  </si>
  <si>
    <t>44</t>
  </si>
  <si>
    <t>5171 VM</t>
  </si>
  <si>
    <t>871687940004804718</t>
  </si>
  <si>
    <t>Leemkuilen</t>
  </si>
  <si>
    <t>5171 WV</t>
  </si>
  <si>
    <t>871687940004816568</t>
  </si>
  <si>
    <t>Molenbeek</t>
  </si>
  <si>
    <t>5172 CG</t>
  </si>
  <si>
    <t>871687940004821401</t>
  </si>
  <si>
    <t>5172 EB</t>
  </si>
  <si>
    <t>871687940004821777</t>
  </si>
  <si>
    <t>62</t>
  </si>
  <si>
    <t>871687940004822156</t>
  </si>
  <si>
    <t>5175 AC</t>
  </si>
  <si>
    <t>871687940004822644</t>
  </si>
  <si>
    <t>Hoge Steenweg</t>
  </si>
  <si>
    <t>5175 AE</t>
  </si>
  <si>
    <t>871687940004822668</t>
  </si>
  <si>
    <t>871687940004826734</t>
  </si>
  <si>
    <t>46</t>
  </si>
  <si>
    <t>5175 BB</t>
  </si>
  <si>
    <t>871687940004826918</t>
  </si>
  <si>
    <t>871687940004826949</t>
  </si>
  <si>
    <t>871687940004827014</t>
  </si>
  <si>
    <t>871687940004828837</t>
  </si>
  <si>
    <t>Berkenlaan</t>
  </si>
  <si>
    <t>5175 BM</t>
  </si>
  <si>
    <t>871687940004829384</t>
  </si>
  <si>
    <t>Land van Kleef</t>
  </si>
  <si>
    <t>5175 BT</t>
  </si>
  <si>
    <t>871687940004834425</t>
  </si>
  <si>
    <t>Baan achter de Plakken</t>
  </si>
  <si>
    <t>5175 NP</t>
  </si>
  <si>
    <t>871687940004834449</t>
  </si>
  <si>
    <t>Galgeneindsestraat</t>
  </si>
  <si>
    <t>5175 NR</t>
  </si>
  <si>
    <t>871687940004834487</t>
  </si>
  <si>
    <t>Spinderspad</t>
  </si>
  <si>
    <t>5175 NS</t>
  </si>
  <si>
    <t>871687940004834524</t>
  </si>
  <si>
    <t>5175 NT</t>
  </si>
  <si>
    <t>871687940004834609</t>
  </si>
  <si>
    <t>871687940004834791</t>
  </si>
  <si>
    <t>871687940004834852</t>
  </si>
  <si>
    <t>Finantien</t>
  </si>
  <si>
    <t>5175 NW</t>
  </si>
  <si>
    <t>871687940004834906</t>
  </si>
  <si>
    <t>A RIO</t>
  </si>
  <si>
    <t>871687940004835002</t>
  </si>
  <si>
    <t>Udenhoutseweg</t>
  </si>
  <si>
    <t>5175 NX</t>
  </si>
  <si>
    <t>871687940004835040</t>
  </si>
  <si>
    <t>Moleneind</t>
  </si>
  <si>
    <t>5175 NZ</t>
  </si>
  <si>
    <t>871687940004835316</t>
  </si>
  <si>
    <t>Kloosterstraat</t>
  </si>
  <si>
    <t>107</t>
  </si>
  <si>
    <t>5175 PB</t>
  </si>
  <si>
    <t>871687940004835439</t>
  </si>
  <si>
    <t>Kraanven</t>
  </si>
  <si>
    <t>5175 PE</t>
  </si>
  <si>
    <t>871687940004835453</t>
  </si>
  <si>
    <t>871687940004835477</t>
  </si>
  <si>
    <t>871687940004835637</t>
  </si>
  <si>
    <t>871687940004835910</t>
  </si>
  <si>
    <t>Duiksehoef</t>
  </si>
  <si>
    <t>5175 PG</t>
  </si>
  <si>
    <t>871687940004835996</t>
  </si>
  <si>
    <t>871687940004836009</t>
  </si>
  <si>
    <t>1e Dwarsbaan</t>
  </si>
  <si>
    <t>128</t>
  </si>
  <si>
    <t>5175 PH</t>
  </si>
  <si>
    <t>871687940004836061</t>
  </si>
  <si>
    <t>Blauwloop</t>
  </si>
  <si>
    <t>5175 PL</t>
  </si>
  <si>
    <t>871687940004836320</t>
  </si>
  <si>
    <t>5175 PT</t>
  </si>
  <si>
    <t>871687940004843632</t>
  </si>
  <si>
    <t>Orion</t>
  </si>
  <si>
    <t>5175 WL</t>
  </si>
  <si>
    <t>871687940004846695</t>
  </si>
  <si>
    <t>Veldstraat</t>
  </si>
  <si>
    <t>5176 NB</t>
  </si>
  <si>
    <t>871687940004846725</t>
  </si>
  <si>
    <t>871687940004846732</t>
  </si>
  <si>
    <t>871687940004847166</t>
  </si>
  <si>
    <t>Paalstraat</t>
  </si>
  <si>
    <t>5176 NE</t>
  </si>
  <si>
    <t>871687940004847388</t>
  </si>
  <si>
    <t>Zijstraat</t>
  </si>
  <si>
    <t>5176 NG</t>
  </si>
  <si>
    <t>871687940004847494</t>
  </si>
  <si>
    <t>871687940004847586</t>
  </si>
  <si>
    <t>871687940004847616</t>
  </si>
  <si>
    <t>5176 NH</t>
  </si>
  <si>
    <t>871687940004848361</t>
  </si>
  <si>
    <t>58</t>
  </si>
  <si>
    <t>5176 NK</t>
  </si>
  <si>
    <t>871687940004848453</t>
  </si>
  <si>
    <t>Moersedreef</t>
  </si>
  <si>
    <t>5176 NL</t>
  </si>
  <si>
    <t>871687940004848484</t>
  </si>
  <si>
    <t>871687940004848514</t>
  </si>
  <si>
    <t>871687940004848569</t>
  </si>
  <si>
    <t>871687940004848644</t>
  </si>
  <si>
    <t>871687940004848729</t>
  </si>
  <si>
    <t>Galgeneind</t>
  </si>
  <si>
    <t>5176 NN</t>
  </si>
  <si>
    <t>871687940004848828</t>
  </si>
  <si>
    <t>871687940004848996</t>
  </si>
  <si>
    <t>Pastoor Kampstraat</t>
  </si>
  <si>
    <t>5176 NP</t>
  </si>
  <si>
    <t>871687940004849122</t>
  </si>
  <si>
    <t>Tussenbaan</t>
  </si>
  <si>
    <t>5176 NS</t>
  </si>
  <si>
    <t>871687940009645569</t>
  </si>
  <si>
    <t>871687940009652321</t>
  </si>
  <si>
    <t>871687940030023282</t>
  </si>
  <si>
    <t>135</t>
  </si>
  <si>
    <t>871687940030061529</t>
  </si>
  <si>
    <t>B RIO</t>
  </si>
  <si>
    <t>5175 BD</t>
  </si>
  <si>
    <t>871687940030228021</t>
  </si>
  <si>
    <t>5171 NB</t>
  </si>
  <si>
    <t>871687940030267419</t>
  </si>
  <si>
    <t>871687940030414998</t>
  </si>
  <si>
    <t>871687940030710380</t>
  </si>
  <si>
    <t>Ambrosiusstraat</t>
  </si>
  <si>
    <t>5175 SV</t>
  </si>
  <si>
    <t>871687940030992090</t>
  </si>
  <si>
    <t>Bernsehoef</t>
  </si>
  <si>
    <t>5171 PJ</t>
  </si>
  <si>
    <t>871687940031510064</t>
  </si>
  <si>
    <t>Belgiestraat</t>
  </si>
  <si>
    <t>5171 PN</t>
  </si>
  <si>
    <t>Gemeente Loon op Zand (VRI)</t>
  </si>
  <si>
    <t>871687940032042625</t>
  </si>
  <si>
    <t>Heikant</t>
  </si>
  <si>
    <t>5171 KM</t>
  </si>
  <si>
    <t>871687940004784812</t>
  </si>
  <si>
    <t>VRI</t>
  </si>
  <si>
    <t>871687940004784836</t>
  </si>
  <si>
    <t>A VRI</t>
  </si>
  <si>
    <t>871687940031462585</t>
  </si>
  <si>
    <t>DIS</t>
  </si>
  <si>
    <t>Som van EDSN SJV Electra Laag</t>
  </si>
  <si>
    <t>Som van EDSN SJV Electra Hoog</t>
  </si>
  <si>
    <t>Som van EDSN SJV Electra Totaal</t>
  </si>
  <si>
    <t>Aantal van Debiteur Naam</t>
  </si>
  <si>
    <t>Huisnr</t>
  </si>
  <si>
    <t>Postcode</t>
  </si>
  <si>
    <t>Gemeente Loon op Zand (Camera)</t>
  </si>
  <si>
    <t>waarvan 720392 kWh GV en 31917 kWh KV</t>
  </si>
  <si>
    <t>871687940004732424</t>
  </si>
  <si>
    <t>Organisatie</t>
  </si>
  <si>
    <t>KvK</t>
  </si>
  <si>
    <t>Stichting 'het Schooltje'</t>
  </si>
  <si>
    <t>S.C.C. Den Bolder</t>
  </si>
  <si>
    <t>40271370</t>
  </si>
  <si>
    <t>871687910000108271</t>
  </si>
  <si>
    <t>5165TR</t>
  </si>
  <si>
    <t>871687910000107168</t>
  </si>
  <si>
    <t xml:space="preserve">Taxandriaweg </t>
  </si>
  <si>
    <t>Waalwijk</t>
  </si>
  <si>
    <t>verbruiken 2022 op basis van meterstanden</t>
  </si>
  <si>
    <t>871687910000107229</t>
  </si>
  <si>
    <t>Stichting theater de Leest</t>
  </si>
  <si>
    <t>Jongerencentrum Tavenu</t>
  </si>
  <si>
    <t>Sprang-Capelle</t>
  </si>
  <si>
    <t>raming op basis van factuur 2020</t>
  </si>
  <si>
    <t>871687940030722413</t>
  </si>
  <si>
    <t>Huis Nummer</t>
  </si>
  <si>
    <t xml:space="preserve"> Huisnr toevoeging</t>
  </si>
  <si>
    <t>Plaats</t>
  </si>
  <si>
    <t>dit is het virtuele punt, niet het aantal individuele ontsteekpunten</t>
  </si>
  <si>
    <t>Meelift contracten</t>
  </si>
  <si>
    <t>Gemeente Loon op Zand</t>
  </si>
  <si>
    <t>Gemeente Waalwijk (Kamer van Koophandel 17278006)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</si>
</sst>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d\-mm\-yyyy"/>
    <numFmt numFmtId="165" formatCode="0.0%"/>
    <numFmt numFmtId="166" formatCode="[$-10409]#,##0;\-#,##0"/>
  </numFmts>
  <fonts count="9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indexed="9"/>
        <bgColor indexed="0"/>
      </patternFill>
    </fill>
  </fills>
  <borders count="5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3" xfId="0" applyFont="1" applyBorder="1"/>
    <xf numFmtId="0" fontId="3" fillId="0" borderId="3" xfId="0" quotePrefix="1" applyFont="1" applyBorder="1"/>
    <xf numFmtId="0" fontId="5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64" fontId="3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0" fontId="3" fillId="0" borderId="3" xfId="2" applyFont="1" applyBorder="1" applyAlignment="1">
      <alignment horizontal="left" wrapText="1"/>
    </xf>
    <xf numFmtId="0" fontId="3" fillId="0" borderId="3" xfId="2" quotePrefix="1" applyFont="1" applyBorder="1" applyAlignment="1">
      <alignment horizontal="left" wrapText="1"/>
    </xf>
    <xf numFmtId="0" fontId="3" fillId="0" borderId="3" xfId="0" applyFont="1" applyFill="1" applyBorder="1" applyAlignment="1">
      <alignment horizontal="right" wrapText="1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Alignment="1">
      <alignment wrapText="1" readingOrder="1"/>
    </xf>
    <xf numFmtId="0" fontId="8" fillId="0" borderId="2" xfId="0" applyFont="1" applyBorder="1" applyAlignment="1" applyProtection="1">
      <alignment vertical="top" readingOrder="1"/>
      <protection locked="0"/>
    </xf>
    <xf numFmtId="166" fontId="8" fillId="0" borderId="2" xfId="0" applyNumberFormat="1" applyFont="1" applyBorder="1" applyAlignment="1" applyProtection="1">
      <alignment vertical="top" readingOrder="1"/>
      <protection locked="0"/>
    </xf>
    <xf numFmtId="0" fontId="7" fillId="0" borderId="0" xfId="0" applyFont="1" applyAlignment="1">
      <alignment readingOrder="1"/>
    </xf>
    <xf numFmtId="0" fontId="3" fillId="0" borderId="3" xfId="0" applyFont="1" applyBorder="1" applyAlignment="1">
      <alignment horizontal="right"/>
    </xf>
    <xf numFmtId="0" fontId="3" fillId="0" borderId="3" xfId="2" applyFont="1" applyBorder="1" applyAlignment="1">
      <alignment horizontal="right" wrapText="1"/>
    </xf>
    <xf numFmtId="0" fontId="0" fillId="0" borderId="0" xfId="0" applyNumberFormat="1"/>
  </cellXfs>
  <cellStyles count="3">
    <cellStyle name="Procent" xfId="1" builtinId="5"/>
    <cellStyle name="Standaard" xfId="0" builtinId="0"/>
    <cellStyle name="Standaard 2" xfId="2" xr:uid="{ED17FC8A-B7B1-4B9D-BBEC-EA230189045C}"/>
  </cellStyles>
  <dxfs count="28"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alignment horizontal="left"/>
    </dxf>
    <dxf>
      <alignment horizontal="right"/>
    </dxf>
    <dxf>
      <alignment horizontal="lef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 Spierenburg" refreshedDate="45203.551763425923" createdVersion="8" refreshedVersion="8" minRefreshableVersion="3" recordCount="538" xr:uid="{43449BD7-13B3-4B9F-8D80-D873433FD82A}">
  <cacheSource type="worksheet">
    <worksheetSource ref="A1:S539" sheet="Waalwijk"/>
  </cacheSource>
  <cacheFields count="19">
    <cacheField name="Ean Code" numFmtId="0">
      <sharedItems/>
    </cacheField>
    <cacheField name="Begindatum" numFmtId="164">
      <sharedItems containsSemiMixedTypes="0" containsNonDate="0" containsDate="1" containsString="0" minDate="2023-01-01T00:00:00" maxDate="2023-09-29T00:00:00"/>
    </cacheField>
    <cacheField name="Einddatum" numFmtId="164">
      <sharedItems containsSemiMixedTypes="0" containsNonDate="0" containsDate="1" containsString="0" minDate="2023-01-12T00:00:00" maxDate="2025-04-25T00:00:00"/>
    </cacheField>
    <cacheField name="Segment Omschrijving" numFmtId="0">
      <sharedItems count="13">
        <s v="E - OV"/>
        <s v="E - Gebouwen &amp; Div KV"/>
        <s v="E - VRI"/>
        <s v="E - Riool"/>
        <s v="E - Camera's"/>
        <s v="E - Parkeer"/>
        <s v="E - e-laadpaal"/>
        <s v="E - Evenementen"/>
        <s v="E - Gebouwen &amp; Div GV"/>
        <s v="Gas" u="1"/>
        <s v="G Theater Waalwijk" u="1"/>
        <s v="G - Gebouwen &amp; Div KV" u="1"/>
        <s v="G Zwembad" u="1"/>
      </sharedItems>
    </cacheField>
    <cacheField name="Factuurgroep" numFmtId="0">
      <sharedItems/>
    </cacheField>
    <cacheField name="Belasting Cluster" numFmtId="0">
      <sharedItems containsBlank="1"/>
    </cacheField>
    <cacheField name="Aansluiting Straat" numFmtId="0">
      <sharedItems/>
    </cacheField>
    <cacheField name="Huisnr" numFmtId="0">
      <sharedItems/>
    </cacheField>
    <cacheField name="Postcode" numFmtId="0">
      <sharedItems/>
    </cacheField>
    <cacheField name="Aansluiting Plaats" numFmtId="0">
      <sharedItems/>
    </cacheField>
    <cacheField name="Aansluiting Type" numFmtId="0">
      <sharedItems/>
    </cacheField>
    <cacheField name="Verbruikssegment" numFmtId="0">
      <sharedItems/>
    </cacheField>
    <cacheField name="Fysieke Capaciteit" numFmtId="0">
      <sharedItems containsBlank="1"/>
    </cacheField>
    <cacheField name="Profielcategorie" numFmtId="0">
      <sharedItems/>
    </cacheField>
    <cacheField name="Leveringsrichting" numFmtId="0">
      <sharedItems/>
    </cacheField>
    <cacheField name="Verblijfsfunctie" numFmtId="0">
      <sharedItems/>
    </cacheField>
    <cacheField name="Sja Laag" numFmtId="0">
      <sharedItems containsSemiMixedTypes="0" containsString="0" containsNumber="1" containsInteger="1" minValue="0" maxValue="232015"/>
    </cacheField>
    <cacheField name="Sja Normaal" numFmtId="0">
      <sharedItems containsSemiMixedTypes="0" containsString="0" containsNumber="1" containsInteger="1" minValue="0" maxValue="381715"/>
    </cacheField>
    <cacheField name="Def Sja Totaal" numFmtId="0">
      <sharedItems containsSemiMixedTypes="0" containsString="0" containsNumber="1" containsInteger="1" minValue="0" maxValue="5657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 Spierenburg" refreshedDate="45203.555667361114" createdVersion="8" refreshedVersion="8" minRefreshableVersion="3" recordCount="137" xr:uid="{89878F09-A6B0-45A1-BE69-9A988A5D33F8}">
  <cacheSource type="worksheet">
    <worksheetSource ref="A1:O138" sheet="Loon op Zand"/>
  </cacheSource>
  <cacheFields count="15">
    <cacheField name="Klant Naam" numFmtId="0">
      <sharedItems/>
    </cacheField>
    <cacheField name="Debiteur Naam" numFmtId="0">
      <sharedItems count="7">
        <s v="Gemeente Loon op Zand (Camera)"/>
        <s v="Gemeente Loon op Zand (Evenementen)"/>
        <s v="Gemeente Loon op Zand (Gebouwen)"/>
        <s v="Gemeente Loon op Zand (OV)"/>
        <s v="Gemeente Loon op Zand (Riool)"/>
        <s v="Gemeente Loon op Zand (VRI)"/>
        <s v="Gemeente Loon op Zand" u="1"/>
      </sharedItems>
    </cacheField>
    <cacheField name="EAN" numFmtId="0">
      <sharedItems/>
    </cacheField>
    <cacheField name="Aansluiting Straat" numFmtId="0">
      <sharedItems/>
    </cacheField>
    <cacheField name="Aansluiting Huis Nummer" numFmtId="0">
      <sharedItems/>
    </cacheField>
    <cacheField name="Aansluiting Huis Nummer Toevoeging" numFmtId="0">
      <sharedItems containsBlank="1"/>
    </cacheField>
    <cacheField name="Aansluiting Postcode" numFmtId="0">
      <sharedItems/>
    </cacheField>
    <cacheField name="Aansluiting Plaats" numFmtId="0">
      <sharedItems/>
    </cacheField>
    <cacheField name="Profiel" numFmtId="0">
      <sharedItems/>
    </cacheField>
    <cacheField name="EDSN SJV Electra Hoog" numFmtId="166">
      <sharedItems containsSemiMixedTypes="0" containsString="0" containsNumber="1" containsInteger="1" minValue="0" maxValue="359886"/>
    </cacheField>
    <cacheField name="EDSN SJV Electra Laag" numFmtId="166">
      <sharedItems containsSemiMixedTypes="0" containsString="0" containsNumber="1" containsInteger="1" minValue="0" maxValue="841042"/>
    </cacheField>
    <cacheField name="EDSN SJV Electra Totaal" numFmtId="166">
      <sharedItems containsSemiMixedTypes="0" containsString="0" containsNumber="1" containsInteger="1" minValue="0" maxValue="994342"/>
    </cacheField>
    <cacheField name="EDSN Gebruiker Type" numFmtId="0">
      <sharedItems/>
    </cacheField>
    <cacheField name="EDSN Manier van Levering" numFmtId="0">
      <sharedItems/>
    </cacheField>
    <cacheField name="EDSN Meetmethod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 Spierenburg" refreshedDate="45203.606798726854" createdVersion="8" refreshedVersion="8" minRefreshableVersion="3" recordCount="5" xr:uid="{757D989C-FDDF-4112-B9BD-7116D0CEAC4B}">
  <cacheSource type="worksheet">
    <worksheetSource ref="A1:X6" sheet="Meelift contracten"/>
  </cacheSource>
  <cacheFields count="24">
    <cacheField name="Organisatie" numFmtId="0">
      <sharedItems count="4">
        <s v="Stichting 'het Schooltje'"/>
        <s v="S.C.C. Den Bolder"/>
        <s v="Jongerencentrum Tavenu"/>
        <s v="Stichting theater de Leest"/>
      </sharedItems>
    </cacheField>
    <cacheField name="KvK" numFmtId="0">
      <sharedItems containsMixedTypes="1" containsNumber="1" containsInteger="1" minValue="18113874" maxValue="41099612"/>
    </cacheField>
    <cacheField name="Ean Code" numFmtId="0">
      <sharedItems/>
    </cacheField>
    <cacheField name="Begindatum" numFmtId="164">
      <sharedItems containsSemiMixedTypes="0" containsNonDate="0" containsDate="1" containsString="0" minDate="2023-01-01T00:00:00" maxDate="2023-01-02T00:00:00"/>
    </cacheField>
    <cacheField name="Einddatum" numFmtId="164">
      <sharedItems containsSemiMixedTypes="0" containsNonDate="0" containsDate="1" containsString="0" minDate="2025-01-01T00:00:00" maxDate="2025-01-02T00:00:00"/>
    </cacheField>
    <cacheField name="Segment Omschrijving" numFmtId="0">
      <sharedItems/>
    </cacheField>
    <cacheField name="Factuurgroep" numFmtId="0">
      <sharedItems containsNonDate="0" containsString="0" containsBlank="1"/>
    </cacheField>
    <cacheField name="Belasting Cluster" numFmtId="0">
      <sharedItems containsNonDate="0" containsString="0" containsBlank="1"/>
    </cacheField>
    <cacheField name="Aansluiting Straat" numFmtId="0">
      <sharedItems/>
    </cacheField>
    <cacheField name="Huisnr" numFmtId="0">
      <sharedItems containsMixedTypes="1" containsNumber="1" containsInteger="1" minValue="3" maxValue="13"/>
    </cacheField>
    <cacheField name="Postcode" numFmtId="0">
      <sharedItems/>
    </cacheField>
    <cacheField name="Aansluiting Plaats" numFmtId="0">
      <sharedItems/>
    </cacheField>
    <cacheField name="Aansluiting Type" numFmtId="0">
      <sharedItems/>
    </cacheField>
    <cacheField name="Verbruikssegment" numFmtId="0">
      <sharedItems/>
    </cacheField>
    <cacheField name="Fysieke Capaciteit" numFmtId="0">
      <sharedItems containsBlank="1"/>
    </cacheField>
    <cacheField name="Profielcategorie" numFmtId="0">
      <sharedItems/>
    </cacheField>
    <cacheField name="Leveringsrichting" numFmtId="0">
      <sharedItems/>
    </cacheField>
    <cacheField name="Verblijfsfunctie" numFmtId="0">
      <sharedItems/>
    </cacheField>
    <cacheField name="Sja Laag" numFmtId="0">
      <sharedItems containsString="0" containsBlank="1" containsNumber="1" containsInteger="1" minValue="4194" maxValue="104528"/>
    </cacheField>
    <cacheField name="Sja Normaal" numFmtId="0">
      <sharedItems containsString="0" containsBlank="1" containsNumber="1" containsInteger="1" minValue="4465" maxValue="78864"/>
    </cacheField>
    <cacheField name="Def Sja Totaal" numFmtId="0">
      <sharedItems containsSemiMixedTypes="0" containsString="0" containsNumber="1" containsInteger="1" minValue="8659" maxValue="183392"/>
    </cacheField>
    <cacheField name="Sji Laag" numFmtId="0">
      <sharedItems containsString="0" containsBlank="1" containsNumber="1" containsInteger="1" minValue="3639" maxValue="12442"/>
    </cacheField>
    <cacheField name="Sji Normaal" numFmtId="0">
      <sharedItems containsString="0" containsBlank="1" containsNumber="1" containsInteger="1" minValue="1993" maxValue="16357"/>
    </cacheField>
    <cacheField name="Def Sji Totaal" numFmtId="0">
      <sharedItems containsSemiMixedTypes="0" containsString="0" containsNumber="1" containsInteger="1" minValue="0" maxValue="297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8">
  <r>
    <s v="871687940032286142"/>
    <d v="2023-01-01T00:00:00"/>
    <d v="2025-01-01T00:00:00"/>
    <x v="0"/>
    <s v="Gemeente Waalwijk"/>
    <s v="GemWaalwijkOVE"/>
    <s v="Dellenweg"/>
    <s v="1"/>
    <s v="5161PV"/>
    <s v="SPRANG-CAPELLE"/>
    <s v="Gewoon"/>
    <s v="Kleinverbruik"/>
    <m/>
    <s v="E4A"/>
    <s v="Levering"/>
    <s v="N"/>
    <n v="5274"/>
    <n v="1034"/>
    <n v="6308"/>
  </r>
  <r>
    <s v="871687940004502126"/>
    <d v="2023-01-01T00:00:00"/>
    <d v="2025-01-01T00:00:00"/>
    <x v="1"/>
    <s v="Gemeente Waalwijk"/>
    <m/>
    <s v="Prof. Nolenslaan"/>
    <s v="73"/>
    <s v="5142AG"/>
    <s v="WAALWIJK"/>
    <s v="Gewoon"/>
    <s v="Kleinverbruik"/>
    <m/>
    <s v="E1C"/>
    <s v="Levering"/>
    <s v="J"/>
    <n v="2257"/>
    <n v="1153"/>
    <n v="3410"/>
  </r>
  <r>
    <s v="871687940004703103"/>
    <d v="2023-01-01T00:00:00"/>
    <d v="2025-01-01T00:00:00"/>
    <x v="1"/>
    <s v="Gemeente Waalwijk"/>
    <m/>
    <s v="Heistraat"/>
    <s v="217BEG"/>
    <s v="5161GE"/>
    <s v="SPRANG-CAPELLE"/>
    <s v="Gewoon"/>
    <s v="Kleinverbruik"/>
    <m/>
    <s v="E1C"/>
    <s v="Levering"/>
    <s v="N"/>
    <n v="1144"/>
    <n v="1037"/>
    <n v="2181"/>
  </r>
  <r>
    <s v="871687940031809557"/>
    <d v="2023-01-01T00:00:00"/>
    <d v="2025-01-01T00:00:00"/>
    <x v="2"/>
    <s v="Gemeente Waalwijk"/>
    <s v="GemWaalwijkVRI"/>
    <s v="Havenweg"/>
    <s v="30"/>
    <s v="5145NJ"/>
    <s v="WAALWIJK"/>
    <s v="Gewoon"/>
    <s v="Kleinverbruik"/>
    <m/>
    <s v="E1C"/>
    <s v="Levering"/>
    <s v="N"/>
    <n v="4209"/>
    <n v="5351"/>
    <n v="9560"/>
  </r>
  <r>
    <s v="871687940004696559"/>
    <d v="2023-01-01T00:00:00"/>
    <d v="2025-01-01T00:00:00"/>
    <x v="3"/>
    <s v="Gemeente Waalwijk"/>
    <s v="GemWaalwijkRio"/>
    <s v="Beukenlaan"/>
    <s v="1"/>
    <s v="5161TR"/>
    <s v="SPRANG-CAPELLE"/>
    <s v="Gewoon"/>
    <s v="Kleinverbruik"/>
    <m/>
    <s v="E2B"/>
    <s v="Levering"/>
    <s v="N"/>
    <n v="2591"/>
    <n v="1972"/>
    <n v="4563"/>
  </r>
  <r>
    <s v="871687940032145029"/>
    <d v="2023-01-01T00:00:00"/>
    <d v="2025-01-01T00:00:00"/>
    <x v="4"/>
    <s v="Gemeente Waalwijk"/>
    <s v="GemWaalwijkCAM"/>
    <s v="Altenaweg"/>
    <s v="2A"/>
    <s v="5145PC"/>
    <s v="WAALWIJK"/>
    <s v="Gewoon"/>
    <s v="Kleinverbruik"/>
    <m/>
    <s v="E1C"/>
    <s v="Levering"/>
    <s v="N"/>
    <n v="440"/>
    <n v="440"/>
    <n v="880"/>
  </r>
  <r>
    <s v="871687940030294255"/>
    <d v="2023-01-01T00:00:00"/>
    <d v="2025-01-01T00:00:00"/>
    <x v="3"/>
    <s v="Gemeente Waalwijk"/>
    <s v="GemWaalwijkRio"/>
    <s v="Mannenbeemdweg"/>
    <s v="11"/>
    <s v="5145PL"/>
    <s v="WAALWIJK"/>
    <s v="Gewoon"/>
    <s v="Kleinverbruik"/>
    <m/>
    <s v="E1C"/>
    <s v="Levering"/>
    <s v="N"/>
    <n v="1269"/>
    <n v="1073"/>
    <n v="2342"/>
  </r>
  <r>
    <s v="871687940004716783"/>
    <d v="2023-01-01T00:00:00"/>
    <d v="2025-01-01T00:00:00"/>
    <x v="3"/>
    <s v="Gemeente Waalwijk"/>
    <s v="GemWaalwijkRio"/>
    <s v="Oudestraat"/>
    <s v="48"/>
    <s v="5161TB"/>
    <s v="SPRANG-CAPELLE"/>
    <s v="Gewoon"/>
    <s v="Kleinverbruik"/>
    <m/>
    <s v="E2B"/>
    <s v="Levering"/>
    <s v="N"/>
    <n v="1581"/>
    <n v="951"/>
    <n v="2532"/>
  </r>
  <r>
    <s v="871687940032286562"/>
    <d v="2023-01-01T00:00:00"/>
    <d v="2025-01-01T00:00:00"/>
    <x v="0"/>
    <s v="Gemeente Waalwijk"/>
    <s v="GemWaalwijkOVE"/>
    <s v="Teisterbantlaan"/>
    <s v="42B"/>
    <s v="5142WV"/>
    <s v="WAALWIJK"/>
    <s v="Gewoon"/>
    <s v="Kleinverbruik"/>
    <m/>
    <s v="E4A"/>
    <s v="Levering"/>
    <s v="N"/>
    <n v="16167"/>
    <n v="3200"/>
    <n v="19367"/>
  </r>
  <r>
    <s v="871687940032285817"/>
    <d v="2023-01-01T00:00:00"/>
    <d v="2025-01-01T00:00:00"/>
    <x v="0"/>
    <s v="Gemeente Waalwijk"/>
    <s v="GemWaalwijkOVE"/>
    <s v="Sprangseweg"/>
    <s v="16"/>
    <s v="5144NV"/>
    <s v="WAALWIJK"/>
    <s v="Gewoon"/>
    <s v="Kleinverbruik"/>
    <m/>
    <s v="E4A"/>
    <s v="Levering"/>
    <s v="N"/>
    <n v="8991"/>
    <n v="1915"/>
    <n v="10906"/>
  </r>
  <r>
    <s v="871687940032984369"/>
    <d v="2023-01-01T00:00:00"/>
    <d v="2025-01-01T00:00:00"/>
    <x v="0"/>
    <s v="Gemeente Waalwijk"/>
    <s v="GemWaalwijkOVE"/>
    <s v="Mechie Trommelenweg"/>
    <s v=""/>
    <s v="5145ND"/>
    <s v="WAALWIJK"/>
    <s v="Gewoon"/>
    <s v="Kleinverbruik"/>
    <m/>
    <s v="E4A"/>
    <s v="Levering"/>
    <s v="N"/>
    <n v="9539"/>
    <n v="2031"/>
    <n v="11570"/>
  </r>
  <r>
    <s v="871687940034109234"/>
    <d v="2023-09-22T00:00:00"/>
    <d v="2025-01-01T00:00:00"/>
    <x v="4"/>
    <s v="Gemeente Waalwijk"/>
    <s v="GemWaalwijkCAM"/>
    <s v="Elzenweg"/>
    <s v="35"/>
    <s v="5144MB"/>
    <s v="WAALWIJK"/>
    <s v="Gewoon"/>
    <s v="Kleinverbruik"/>
    <m/>
    <s v="E1C"/>
    <s v="Levering"/>
    <s v="N"/>
    <n v="622"/>
    <n v="500"/>
    <n v="1122"/>
  </r>
  <r>
    <s v="871687940034109203"/>
    <d v="2023-09-22T00:00:00"/>
    <d v="2025-01-01T00:00:00"/>
    <x v="4"/>
    <s v="Gemeente Waalwijk"/>
    <s v="GemWaalwijkCAM"/>
    <s v="Elzenweg"/>
    <s v="1"/>
    <s v="5144MB"/>
    <s v="WAALWIJK"/>
    <s v="Gewoon"/>
    <s v="Kleinverbruik"/>
    <m/>
    <s v="E1C"/>
    <s v="Levering"/>
    <s v="N"/>
    <n v="622"/>
    <n v="500"/>
    <n v="1122"/>
  </r>
  <r>
    <s v="871687940032286784"/>
    <d v="2023-01-01T00:00:00"/>
    <d v="2025-01-01T00:00:00"/>
    <x v="0"/>
    <s v="Gemeente Waalwijk"/>
    <s v="GemWaalwijkOVE"/>
    <s v="Overdiepsekade"/>
    <s v="5C"/>
    <s v="5165PV"/>
    <s v="WASPIK"/>
    <s v="Gewoon"/>
    <s v="Kleinverbruik"/>
    <m/>
    <s v="E4A"/>
    <s v="Levering"/>
    <s v="N"/>
    <n v="1287"/>
    <n v="237"/>
    <n v="1524"/>
  </r>
  <r>
    <s v="871687940032285855"/>
    <d v="2023-01-01T00:00:00"/>
    <d v="2025-01-01T00:00:00"/>
    <x v="0"/>
    <s v="Gemeente Waalwijk"/>
    <s v="GemWaalwijkOVE"/>
    <s v="Mercatorlaan"/>
    <s v="1A"/>
    <s v="5141AM"/>
    <s v="WAALWIJK"/>
    <s v="Gewoon"/>
    <s v="Kleinverbruik"/>
    <m/>
    <s v="E4A"/>
    <s v="Levering"/>
    <s v="N"/>
    <n v="9165"/>
    <n v="1929"/>
    <n v="11094"/>
  </r>
  <r>
    <s v="871687940030655186"/>
    <d v="2023-01-01T00:00:00"/>
    <d v="2025-01-01T00:00:00"/>
    <x v="5"/>
    <s v="Gemeente Waalwijk"/>
    <s v="GemWaalwijkPark"/>
    <s v="Margrietstraat"/>
    <s v="93"/>
    <s v="5141GW"/>
    <s v="WAALWIJK"/>
    <s v="Gewoon"/>
    <s v="Kleinverbruik"/>
    <m/>
    <s v="E1A"/>
    <s v="Levering"/>
    <s v="N"/>
    <n v="0"/>
    <n v="550"/>
    <n v="550"/>
  </r>
  <r>
    <s v="871687940004564568"/>
    <d v="2023-01-01T00:00:00"/>
    <d v="2025-01-01T00:00:00"/>
    <x v="3"/>
    <s v="Gemeente Waalwijk"/>
    <s v="GemWaalwijkRio"/>
    <s v="Akkerlaan"/>
    <s v="17"/>
    <s v="5143ND"/>
    <s v="WAALWIJK"/>
    <s v="Gewoon"/>
    <s v="Kleinverbruik"/>
    <m/>
    <s v="E1C"/>
    <s v="Levering"/>
    <s v="N"/>
    <n v="1144"/>
    <n v="1226"/>
    <n v="2370"/>
  </r>
  <r>
    <s v="871687940032145326"/>
    <d v="2023-01-01T00:00:00"/>
    <d v="2025-01-01T00:00:00"/>
    <x v="4"/>
    <s v="Gemeente Waalwijk"/>
    <s v="GemWaalwijkCAM"/>
    <s v="Sluisweg"/>
    <s v="56"/>
    <s v="5145PE"/>
    <s v="WAALWIJK"/>
    <s v="Gewoon"/>
    <s v="Kleinverbruik"/>
    <m/>
    <s v="E1C"/>
    <s v="Levering"/>
    <s v="N"/>
    <n v="440"/>
    <n v="440"/>
    <n v="880"/>
  </r>
  <r>
    <s v="871687940032060421"/>
    <d v="2023-01-01T00:00:00"/>
    <d v="2025-01-01T00:00:00"/>
    <x v="3"/>
    <s v="Gemeente Waalwijk"/>
    <s v="GemWaalwijkRio"/>
    <s v="Elzenweg"/>
    <s v="39"/>
    <s v="5144MB"/>
    <s v="WAALWIJK"/>
    <s v="Gewoon"/>
    <s v="Kleinverbruik"/>
    <m/>
    <s v="E1C"/>
    <s v="Levering"/>
    <s v="N"/>
    <n v="255"/>
    <n v="165"/>
    <n v="420"/>
  </r>
  <r>
    <s v="871687940032145074"/>
    <d v="2023-01-01T00:00:00"/>
    <d v="2025-01-01T00:00:00"/>
    <x v="4"/>
    <s v="Gemeente Waalwijk"/>
    <s v="GemWaalwijkCAM"/>
    <s v="Duikerweg"/>
    <s v="34"/>
    <s v="5145NV"/>
    <s v="WAALWIJK"/>
    <s v="Gewoon"/>
    <s v="Kleinverbruik"/>
    <m/>
    <s v="E1C"/>
    <s v="Levering"/>
    <s v="N"/>
    <n v="440"/>
    <n v="440"/>
    <n v="880"/>
  </r>
  <r>
    <s v="871687940033284789"/>
    <d v="2023-01-01T00:00:00"/>
    <d v="2025-01-01T00:00:00"/>
    <x v="6"/>
    <s v="Gemeente Waalwijk"/>
    <m/>
    <s v="Cornelis Koemanstraat"/>
    <s v="1"/>
    <s v="5141MX"/>
    <s v="WAALWIJK"/>
    <s v="Laadpaal"/>
    <s v="Kleinverbruik"/>
    <m/>
    <s v="E1C"/>
    <s v="Levering"/>
    <s v="N"/>
    <n v="5985"/>
    <n v="4642"/>
    <n v="10627"/>
  </r>
  <r>
    <s v="871687940032286821"/>
    <d v="2023-01-01T00:00:00"/>
    <d v="2025-01-01T00:00:00"/>
    <x v="0"/>
    <s v="Gemeente Waalwijk"/>
    <s v="GemWaalwijkOVE"/>
    <s v="Overdiepsekade"/>
    <s v="7A"/>
    <s v="5165PV"/>
    <s v="WASPIK"/>
    <s v="Gewoon"/>
    <s v="Kleinverbruik"/>
    <m/>
    <s v="E4A"/>
    <s v="Levering"/>
    <s v="N"/>
    <n v="505"/>
    <n v="86"/>
    <n v="591"/>
  </r>
  <r>
    <s v="871687940004712051"/>
    <d v="2023-01-01T00:00:00"/>
    <d v="2025-01-01T00:00:00"/>
    <x v="3"/>
    <s v="Gemeente Waalwijk"/>
    <s v="GemWaalwijkRio"/>
    <s v="Hogevaart"/>
    <s v="79"/>
    <s v="5161PM"/>
    <s v="SPRANG-CAPELLE"/>
    <s v="Gewoon"/>
    <s v="Kleinverbruik"/>
    <m/>
    <s v="E1A"/>
    <s v="Levering"/>
    <s v="N"/>
    <n v="0"/>
    <n v="118"/>
    <n v="118"/>
  </r>
  <r>
    <s v="871687940004496654"/>
    <d v="2023-01-01T00:00:00"/>
    <d v="2025-01-01T00:00:00"/>
    <x v="1"/>
    <s v="Gemeente Waalwijk"/>
    <m/>
    <s v="Raadhuisplein"/>
    <s v="3"/>
    <s v="5141KG"/>
    <s v="WAALWIJK"/>
    <s v="Gewoon"/>
    <s v="Kleinverbruik"/>
    <m/>
    <s v="E1C"/>
    <s v="Levering"/>
    <s v="J"/>
    <n v="1222"/>
    <n v="844"/>
    <n v="2066"/>
  </r>
  <r>
    <s v="871687940004716882"/>
    <d v="2023-01-01T00:00:00"/>
    <d v="2025-01-01T00:00:00"/>
    <x v="3"/>
    <s v="Gemeente Waalwijk"/>
    <s v="GemWaalwijkRio"/>
    <s v="Oudestraat"/>
    <s v="84"/>
    <s v="5161TB"/>
    <s v="SPRANG-CAPELLE"/>
    <s v="Gewoon"/>
    <s v="Kleinverbruik"/>
    <m/>
    <s v="E1C"/>
    <s v="Levering"/>
    <s v="N"/>
    <n v="40"/>
    <n v="32"/>
    <n v="72"/>
  </r>
  <r>
    <s v="871687940033453390"/>
    <d v="2023-01-01T00:00:00"/>
    <d v="2025-01-01T00:00:00"/>
    <x v="4"/>
    <s v="Gemeente Waalwijk"/>
    <s v="GemWaalwijkCAM"/>
    <s v="KEURWEG"/>
    <s v=""/>
    <s v="5145NX"/>
    <s v="WAALWIJK"/>
    <s v="Gewoon"/>
    <s v="Kleinverbruik"/>
    <m/>
    <s v="E1C"/>
    <s v="Levering"/>
    <s v="N"/>
    <n v="438"/>
    <n v="438"/>
    <n v="876"/>
  </r>
  <r>
    <s v="871687940032295878"/>
    <d v="2023-01-01T00:00:00"/>
    <d v="2025-01-01T00:00:00"/>
    <x v="5"/>
    <s v="Gemeente Waalwijk"/>
    <s v="GemWaalwijkPark"/>
    <s v="Mr. van Coothstraat"/>
    <s v="9"/>
    <s v="5141EP"/>
    <s v="WAALWIJK"/>
    <s v="Gewoon"/>
    <s v="Kleinverbruik"/>
    <m/>
    <s v="E1C"/>
    <s v="Levering"/>
    <s v="N"/>
    <n v="241"/>
    <n v="241"/>
    <n v="482"/>
  </r>
  <r>
    <s v="871687940004565145"/>
    <d v="2023-01-01T00:00:00"/>
    <d v="2025-01-01T00:00:00"/>
    <x v="7"/>
    <s v="Gemeente Waalwijk"/>
    <s v="GemWaalwijkEVEN"/>
    <s v="Bloemenoordplein"/>
    <s v="1"/>
    <s v="5143TB"/>
    <s v="WAALWIJK"/>
    <s v="Gewoon"/>
    <s v="Kleinverbruik"/>
    <m/>
    <s v="E1C"/>
    <s v="Levering"/>
    <s v="N"/>
    <n v="1412"/>
    <n v="1543"/>
    <n v="2955"/>
  </r>
  <r>
    <s v="871687940004712587"/>
    <d v="2023-01-01T00:00:00"/>
    <d v="2025-01-01T00:00:00"/>
    <x v="2"/>
    <s v="Gemeente Waalwijk"/>
    <s v="GemWaalwijkVRI"/>
    <s v="Nieuwevaart"/>
    <s v="94"/>
    <s v="5161RK"/>
    <s v="SPRANG-CAPELLE"/>
    <s v="Gewoon"/>
    <s v="Kleinverbruik"/>
    <m/>
    <s v="E1A"/>
    <s v="Levering"/>
    <s v="N"/>
    <n v="0"/>
    <n v="80"/>
    <n v="80"/>
  </r>
  <r>
    <s v="871687940032287835"/>
    <d v="2023-01-01T00:00:00"/>
    <d v="2025-01-01T00:00:00"/>
    <x v="0"/>
    <s v="Gemeente Waalwijk"/>
    <s v="GemWaalwijkOVE"/>
    <s v="Burgemeester Moonenlaan"/>
    <s v="19"/>
    <s v="5141EJ"/>
    <s v="WAALWIJK"/>
    <s v="Gewoon"/>
    <s v="Kleinverbruik"/>
    <m/>
    <s v="E4A"/>
    <s v="Levering"/>
    <s v="N"/>
    <n v="19582"/>
    <n v="3516"/>
    <n v="23098"/>
  </r>
  <r>
    <s v="871687940030646207"/>
    <d v="2023-01-01T00:00:00"/>
    <d v="2023-08-01T00:00:00"/>
    <x v="5"/>
    <s v="Gemeente Waalwijk"/>
    <s v="GemWaalwijkPark"/>
    <s v="Grotestraat"/>
    <s v="341A"/>
    <s v="5142CA"/>
    <s v="WAALWIJK"/>
    <s v="Gewoon"/>
    <s v="Kleinverbruik"/>
    <m/>
    <s v="E1A"/>
    <s v="Levering"/>
    <s v="N"/>
    <n v="0"/>
    <n v="550"/>
    <n v="550"/>
  </r>
  <r>
    <s v="871687940030860542"/>
    <d v="2023-01-01T00:00:00"/>
    <d v="2025-01-01T00:00:00"/>
    <x v="7"/>
    <s v="Gemeente Waalwijk"/>
    <s v="GemWaalwijkEVEN"/>
    <s v="Julianastraat"/>
    <s v="7"/>
    <s v="5141GL"/>
    <s v="WAALWIJK"/>
    <s v="Gewoon"/>
    <s v="Kleinverbruik"/>
    <m/>
    <s v="E2B"/>
    <s v="Levering"/>
    <s v="N"/>
    <n v="15209"/>
    <n v="10880"/>
    <n v="26089"/>
  </r>
  <r>
    <s v="871687940030704419"/>
    <d v="2023-01-01T00:00:00"/>
    <d v="2025-01-01T00:00:00"/>
    <x v="3"/>
    <s v="Gemeente Waalwijk"/>
    <s v="GemWaalwijkRio"/>
    <s v="Kloosterwerf"/>
    <s v="23"/>
    <s v="5141GN"/>
    <s v="WAALWIJK"/>
    <s v="Gewoon"/>
    <s v="Kleinverbruik"/>
    <m/>
    <s v="E2B"/>
    <s v="Levering"/>
    <s v="N"/>
    <n v="1125"/>
    <n v="769"/>
    <n v="1894"/>
  </r>
  <r>
    <s v="871687910000430426"/>
    <d v="2023-01-01T00:00:00"/>
    <d v="2025-01-01T00:00:00"/>
    <x v="3"/>
    <s v="Gemeente Waalwijk"/>
    <s v="GemWaalwijkRio"/>
    <s v="KEURWEG"/>
    <s v="20"/>
    <s v="5145NX"/>
    <s v="WAALWIJK"/>
    <s v="Gewoon"/>
    <s v="Grootverbruik"/>
    <s v="173"/>
    <s v="E3A"/>
    <s v="Levering"/>
    <s v="N"/>
    <n v="10769"/>
    <n v="13824"/>
    <n v="24593"/>
  </r>
  <r>
    <s v="871687940032121221"/>
    <d v="2023-01-01T00:00:00"/>
    <d v="2025-01-01T00:00:00"/>
    <x v="1"/>
    <s v="Gemeente Waalwijk"/>
    <m/>
    <s v="De Roonlaan"/>
    <s v="35"/>
    <s v="5165VA"/>
    <s v="WASPIK"/>
    <s v="Gewoon"/>
    <s v="Kleinverbruik"/>
    <m/>
    <s v="E1C"/>
    <s v="Levering"/>
    <s v="N"/>
    <n v="1615"/>
    <n v="1256"/>
    <n v="2871"/>
  </r>
  <r>
    <s v="871687940009741346"/>
    <d v="2023-01-01T00:00:00"/>
    <d v="2025-01-01T00:00:00"/>
    <x v="2"/>
    <s v="Gemeente Waalwijk"/>
    <s v="GemWaalwijkVRI"/>
    <s v="Spoorstraat"/>
    <s v="2"/>
    <s v="5165AB"/>
    <s v="WASPIK"/>
    <s v="Gewoon"/>
    <s v="Kleinverbruik"/>
    <m/>
    <s v="E1C"/>
    <s v="Levering"/>
    <s v="N"/>
    <n v="598"/>
    <n v="396"/>
    <n v="994"/>
  </r>
  <r>
    <s v="871687940032287323"/>
    <d v="2023-01-01T00:00:00"/>
    <d v="2025-01-01T00:00:00"/>
    <x v="0"/>
    <s v="Gemeente Waalwijk"/>
    <s v="GemWaalwijkOVE"/>
    <s v="Verdistraat"/>
    <s v="74"/>
    <s v="5144XS"/>
    <s v="WAALWIJK"/>
    <s v="Gewoon"/>
    <s v="Kleinverbruik"/>
    <m/>
    <s v="E4A"/>
    <s v="Levering"/>
    <s v="N"/>
    <n v="9813"/>
    <n v="1888"/>
    <n v="11701"/>
  </r>
  <r>
    <s v="871687940031518411"/>
    <d v="2023-01-01T00:00:00"/>
    <d v="2025-01-01T00:00:00"/>
    <x v="3"/>
    <s v="Gemeente Waalwijk"/>
    <s v="GemWaalwijkRio"/>
    <s v="Koetshuislaan"/>
    <s v="801"/>
    <s v="5146BS"/>
    <s v="WAALWIJK"/>
    <s v="Gewoon"/>
    <s v="Kleinverbruik"/>
    <m/>
    <s v="E1C"/>
    <s v="Levering"/>
    <s v="N"/>
    <n v="576"/>
    <n v="739"/>
    <n v="1315"/>
  </r>
  <r>
    <s v="871687940032287279"/>
    <d v="2023-01-01T00:00:00"/>
    <d v="2025-01-01T00:00:00"/>
    <x v="0"/>
    <s v="Gemeente Waalwijk"/>
    <s v="GemWaalwijkOVE"/>
    <s v="Johannes Vermeerlaan"/>
    <s v="2A"/>
    <s v="5143GK"/>
    <s v="WAALWIJK"/>
    <s v="Gewoon"/>
    <s v="Kleinverbruik"/>
    <m/>
    <s v="E4A"/>
    <s v="Levering"/>
    <s v="N"/>
    <n v="3337"/>
    <n v="783"/>
    <n v="4120"/>
  </r>
  <r>
    <s v="871687940004743871"/>
    <d v="2023-01-01T00:00:00"/>
    <d v="2025-01-01T00:00:00"/>
    <x v="3"/>
    <s v="Gemeente Waalwijk"/>
    <s v="GemWaalwijkRio"/>
    <s v="Scharlo"/>
    <s v="10"/>
    <s v="5165NG"/>
    <s v="WASPIK"/>
    <s v="Gewoon"/>
    <s v="Kleinverbruik"/>
    <m/>
    <s v="E1C"/>
    <s v="Levering"/>
    <s v="N"/>
    <n v="2083"/>
    <n v="1607"/>
    <n v="3690"/>
  </r>
  <r>
    <s v="871687940032287811"/>
    <d v="2023-01-01T00:00:00"/>
    <d v="2025-01-01T00:00:00"/>
    <x v="0"/>
    <s v="Gemeente Waalwijk"/>
    <s v="GemWaalwijkOVE"/>
    <s v="Kloosterweg"/>
    <s v="33"/>
    <s v="5144CA"/>
    <s v="WAALWIJK"/>
    <s v="Gewoon"/>
    <s v="Kleinverbruik"/>
    <m/>
    <s v="E4A"/>
    <s v="Levering"/>
    <s v="N"/>
    <n v="11862"/>
    <n v="2085"/>
    <n v="13947"/>
  </r>
  <r>
    <s v="871687940032285596"/>
    <d v="2023-01-01T00:00:00"/>
    <d v="2025-01-01T00:00:00"/>
    <x v="0"/>
    <s v="Gemeente Waalwijk"/>
    <s v="GemWaalwijkOVE"/>
    <s v="Winterdijk"/>
    <s v="4"/>
    <s v="5161PH"/>
    <s v="SPRANG-CAPELLE"/>
    <s v="Gewoon"/>
    <s v="Kleinverbruik"/>
    <m/>
    <s v="E4A"/>
    <s v="Levering"/>
    <s v="N"/>
    <n v="817"/>
    <n v="198"/>
    <n v="1015"/>
  </r>
  <r>
    <s v="871687940032287002"/>
    <d v="2023-01-01T00:00:00"/>
    <d v="2025-01-01T00:00:00"/>
    <x v="0"/>
    <s v="Gemeente Waalwijk"/>
    <s v="GemWaalwijkOVE"/>
    <s v="Drunenseweg"/>
    <s v="2"/>
    <s v="5143NE"/>
    <s v="WAALWIJK"/>
    <s v="Gewoon"/>
    <s v="Kleinverbruik"/>
    <m/>
    <s v="E4A"/>
    <s v="Levering"/>
    <s v="N"/>
    <n v="7278"/>
    <n v="1518"/>
    <n v="8796"/>
  </r>
  <r>
    <s v="871715423500000447"/>
    <d v="2023-01-01T00:00:00"/>
    <d v="2025-01-01T00:00:00"/>
    <x v="3"/>
    <s v="Gemeente Waalwijk"/>
    <s v="GemWaalwijkRio"/>
    <s v="De Gaard"/>
    <s v="1"/>
    <s v="5146AW"/>
    <s v="WAALWIJK"/>
    <s v="Gewoon"/>
    <s v="Kleinverbruik"/>
    <m/>
    <s v="E1C"/>
    <s v="Levering"/>
    <s v="N"/>
    <n v="1359"/>
    <n v="983"/>
    <n v="2342"/>
  </r>
  <r>
    <s v="871687940004711696"/>
    <d v="2023-01-01T00:00:00"/>
    <d v="2025-01-01T00:00:00"/>
    <x v="3"/>
    <s v="Gemeente Waalwijk"/>
    <s v="GemWaalwijkRio"/>
    <s v="Winterdijk"/>
    <s v="39"/>
    <s v="5161PJ"/>
    <s v="SPRANG-CAPELLE"/>
    <s v="Gewoon"/>
    <s v="Kleinverbruik"/>
    <m/>
    <s v="E1C"/>
    <s v="Levering"/>
    <s v="N"/>
    <n v="257"/>
    <n v="192"/>
    <n v="449"/>
  </r>
  <r>
    <s v="871687940032287613"/>
    <d v="2023-01-01T00:00:00"/>
    <d v="2025-01-01T00:00:00"/>
    <x v="0"/>
    <s v="Gemeente Waalwijk"/>
    <s v="GemWaalwijkOVE"/>
    <s v="Wim Sonneveldstraat"/>
    <s v="29A"/>
    <s v="5144ZM"/>
    <s v="WAALWIJK"/>
    <s v="Gewoon"/>
    <s v="Kleinverbruik"/>
    <m/>
    <s v="E4A"/>
    <s v="Levering"/>
    <s v="N"/>
    <n v="6914"/>
    <n v="1667"/>
    <n v="8581"/>
  </r>
  <r>
    <s v="871687940004713065"/>
    <d v="2023-01-01T00:00:00"/>
    <d v="2025-01-01T00:00:00"/>
    <x v="3"/>
    <s v="Gemeente Waalwijk"/>
    <s v="GemWaalwijkRio"/>
    <s v="1e Wittedijk"/>
    <s v="2"/>
    <s v="5161RP"/>
    <s v="SPRANG-CAPELLE"/>
    <s v="Gewoon"/>
    <s v="Kleinverbruik"/>
    <m/>
    <s v="E1C"/>
    <s v="Levering"/>
    <s v="N"/>
    <n v="370"/>
    <n v="316"/>
    <n v="686"/>
  </r>
  <r>
    <s v="871687940030646214"/>
    <d v="2023-01-01T00:00:00"/>
    <d v="2025-01-01T00:00:00"/>
    <x v="5"/>
    <s v="Gemeente Waalwijk"/>
    <s v="GemWaalwijkPark"/>
    <s v="Grotestraat"/>
    <s v="357A"/>
    <s v="5142CA"/>
    <s v="WAALWIJK"/>
    <s v="Gewoon"/>
    <s v="Kleinverbruik"/>
    <m/>
    <s v="E1A"/>
    <s v="Levering"/>
    <s v="N"/>
    <n v="0"/>
    <n v="550"/>
    <n v="550"/>
  </r>
  <r>
    <s v="871688540031260380"/>
    <d v="2023-01-01T00:00:00"/>
    <d v="2025-01-01T00:00:00"/>
    <x v="3"/>
    <s v="Gemeente Waalwijk"/>
    <s v="GemWaalwijkRio"/>
    <s v="Taxandriaweg"/>
    <s v="3"/>
    <s v="5141PA"/>
    <s v="WAALWIJK"/>
    <s v="Gewoon"/>
    <s v="Kleinverbruik"/>
    <m/>
    <s v="E1C"/>
    <s v="Levering"/>
    <s v="N"/>
    <n v="147"/>
    <n v="110"/>
    <n v="257"/>
  </r>
  <r>
    <s v="871687940032285640"/>
    <d v="2023-01-01T00:00:00"/>
    <d v="2025-01-01T00:00:00"/>
    <x v="0"/>
    <s v="Gemeente Waalwijk"/>
    <s v="GemWaalwijkOVE"/>
    <s v="Vrouwkensvaartsestraat"/>
    <s v="2"/>
    <s v="5165NP"/>
    <s v="WASPIK"/>
    <s v="Gewoon"/>
    <s v="Kleinverbruik"/>
    <m/>
    <s v="E4A"/>
    <s v="Levering"/>
    <s v="N"/>
    <n v="2652"/>
    <n v="628"/>
    <n v="3280"/>
  </r>
  <r>
    <s v="871687940032287620"/>
    <d v="2023-01-01T00:00:00"/>
    <d v="2025-01-01T00:00:00"/>
    <x v="0"/>
    <s v="Gemeente Waalwijk"/>
    <s v="GemWaalwijkOVE"/>
    <s v="Spuiweg"/>
    <s v="30"/>
    <s v="5145NE"/>
    <s v="WAALWIJK"/>
    <s v="Gewoon"/>
    <s v="Kleinverbruik"/>
    <m/>
    <s v="E4A"/>
    <s v="Levering"/>
    <s v="N"/>
    <n v="8271"/>
    <n v="1873"/>
    <n v="10144"/>
  </r>
  <r>
    <s v="871687940032287217"/>
    <d v="2023-01-01T00:00:00"/>
    <d v="2025-01-01T00:00:00"/>
    <x v="0"/>
    <s v="Gemeente Waalwijk"/>
    <s v="GemWaalwijkOVE"/>
    <s v="Hoofdkorfweg"/>
    <s v="2"/>
    <s v="5145PN"/>
    <s v="WAALWIJK"/>
    <s v="Gewoon"/>
    <s v="Kleinverbruik"/>
    <m/>
    <s v="E4A"/>
    <s v="Levering"/>
    <s v="N"/>
    <n v="135"/>
    <n v="27"/>
    <n v="162"/>
  </r>
  <r>
    <s v="871687940032286715"/>
    <d v="2023-01-01T00:00:00"/>
    <d v="2025-01-01T00:00:00"/>
    <x v="0"/>
    <s v="Gemeente Waalwijk"/>
    <s v="GemWaalwijkOVE"/>
    <s v="Burg Couwenbergstraat"/>
    <s v="2"/>
    <s v="5165TK"/>
    <s v="WASPIK"/>
    <s v="Gewoon"/>
    <s v="Kleinverbruik"/>
    <m/>
    <s v="E4A"/>
    <s v="Levering"/>
    <s v="N"/>
    <n v="13592"/>
    <n v="2647"/>
    <n v="16239"/>
  </r>
  <r>
    <s v="871687940004455781"/>
    <d v="2023-01-01T00:00:00"/>
    <d v="2025-01-01T00:00:00"/>
    <x v="2"/>
    <s v="Gemeente Waalwijk"/>
    <s v="GemWaalwijkVRI"/>
    <s v="Julianalaan"/>
    <s v="65"/>
    <s v="5161BA"/>
    <s v="SPRANG-CAPELLE"/>
    <s v="Gewoon"/>
    <s v="Kleinverbruik"/>
    <m/>
    <s v="E1C"/>
    <s v="Levering"/>
    <s v="N"/>
    <n v="438"/>
    <n v="876"/>
    <n v="1314"/>
  </r>
  <r>
    <s v="871687940033894988"/>
    <d v="2023-01-01T00:00:00"/>
    <d v="2025-01-01T00:00:00"/>
    <x v="4"/>
    <s v="Gemeente Waalwijk"/>
    <s v="GemWaalwijkCAM"/>
    <s v="Jan de Rooystraat"/>
    <s v="14"/>
    <s v="5141EN"/>
    <s v="WAALWIJK"/>
    <s v="Gewoon"/>
    <s v="Kleinverbruik"/>
    <m/>
    <s v="E1C"/>
    <s v="Levering"/>
    <s v="N"/>
    <n v="702"/>
    <n v="565"/>
    <n v="1267"/>
  </r>
  <r>
    <s v="871687940030774917"/>
    <d v="2023-01-01T00:00:00"/>
    <d v="2025-01-01T00:00:00"/>
    <x v="3"/>
    <s v="Gemeente Waalwijk"/>
    <s v="GemWaalwijkRio"/>
    <s v="Eikendonklaan"/>
    <s v="5"/>
    <s v="5143NG"/>
    <s v="WAALWIJK"/>
    <s v="Gewoon"/>
    <s v="Kleinverbruik"/>
    <m/>
    <s v="E2A"/>
    <s v="Levering"/>
    <s v="N"/>
    <n v="0"/>
    <n v="1040"/>
    <n v="1040"/>
  </r>
  <r>
    <s v="871687940004455798"/>
    <d v="2023-01-01T00:00:00"/>
    <d v="2025-01-01T00:00:00"/>
    <x v="2"/>
    <s v="Gemeente Waalwijk"/>
    <s v="GemWaalwijkVRI"/>
    <s v="Spoorbaanweg"/>
    <s v="3"/>
    <s v="5161PZ"/>
    <s v="SPRANG-CAPELLE"/>
    <s v="Gewoon"/>
    <s v="Kleinverbruik"/>
    <m/>
    <s v="E1C"/>
    <s v="Levering"/>
    <s v="N"/>
    <n v="75"/>
    <n v="149"/>
    <n v="224"/>
  </r>
  <r>
    <s v="871687940032287637"/>
    <d v="2023-01-01T00:00:00"/>
    <d v="2025-01-01T00:00:00"/>
    <x v="0"/>
    <s v="Gemeente Waalwijk"/>
    <s v="GemWaalwijkOVE"/>
    <s v="Groenewoudlaan"/>
    <s v="3"/>
    <s v="5143CR"/>
    <s v="WAALWIJK"/>
    <s v="Gewoon"/>
    <s v="Kleinverbruik"/>
    <m/>
    <s v="E4A"/>
    <s v="Levering"/>
    <s v="N"/>
    <n v="15948"/>
    <n v="3154"/>
    <n v="19102"/>
  </r>
  <r>
    <s v="871687940032285770"/>
    <d v="2023-01-01T00:00:00"/>
    <d v="2025-01-01T00:00:00"/>
    <x v="0"/>
    <s v="Gemeente Waalwijk"/>
    <s v="GemWaalwijkOVE"/>
    <s v="Winterdijk"/>
    <s v="19"/>
    <s v="5161PH"/>
    <s v="SPRANG-CAPELLE"/>
    <s v="Gewoon"/>
    <s v="Kleinverbruik"/>
    <m/>
    <s v="E4A"/>
    <s v="Levering"/>
    <s v="N"/>
    <n v="2988"/>
    <n v="664"/>
    <n v="3652"/>
  </r>
  <r>
    <s v="871687940034109241"/>
    <d v="2023-09-22T00:00:00"/>
    <d v="2025-01-01T00:00:00"/>
    <x v="4"/>
    <s v="Gemeente Waalwijk"/>
    <s v="GemWaalwijkCAM"/>
    <s v="Prof. Lorentzweg"/>
    <s v="8"/>
    <s v="5144NP"/>
    <s v="WAALWIJK"/>
    <s v="Gewoon"/>
    <s v="Kleinverbruik"/>
    <m/>
    <s v="E1C"/>
    <s v="Levering"/>
    <s v="N"/>
    <n v="622"/>
    <n v="500"/>
    <n v="1122"/>
  </r>
  <r>
    <s v="871687940004578275"/>
    <d v="2023-01-01T00:00:00"/>
    <d v="2025-01-01T00:00:00"/>
    <x v="3"/>
    <s v="Gemeente Waalwijk"/>
    <s v="GemWaalwijkRio"/>
    <s v="Johannes van Breestraat"/>
    <s v="28"/>
    <s v="5144VL"/>
    <s v="WAALWIJK"/>
    <s v="Gewoon"/>
    <s v="Kleinverbruik"/>
    <m/>
    <s v="E1C"/>
    <s v="Levering"/>
    <s v="N"/>
    <n v="217"/>
    <n v="125"/>
    <n v="342"/>
  </r>
  <r>
    <s v="871687940033284741"/>
    <d v="2023-01-01T00:00:00"/>
    <d v="2025-01-01T00:00:00"/>
    <x v="6"/>
    <s v="Gemeente Waalwijk"/>
    <m/>
    <s v="Staalmijn"/>
    <s v="22"/>
    <s v="5144HP"/>
    <s v="WAALWIJK"/>
    <s v="Laadpaal"/>
    <s v="Kleinverbruik"/>
    <m/>
    <s v="E1C"/>
    <s v="Levering"/>
    <s v="N"/>
    <n v="417"/>
    <n v="388"/>
    <n v="805"/>
  </r>
  <r>
    <s v="871687940004486846"/>
    <d v="2023-01-01T00:00:00"/>
    <d v="2025-01-01T00:00:00"/>
    <x v="7"/>
    <s v="Gemeente Waalwijk"/>
    <s v="GemWaalwijkEVEN"/>
    <s v="Bernhardstraat"/>
    <s v="13"/>
    <s v="5141GK"/>
    <s v="WAALWIJK"/>
    <s v="Gewoon"/>
    <s v="Kleinverbruik"/>
    <m/>
    <s v="E1C"/>
    <s v="Levering"/>
    <s v="N"/>
    <n v="357"/>
    <n v="240"/>
    <n v="597"/>
  </r>
  <r>
    <s v="871687940032287545"/>
    <d v="2023-01-01T00:00:00"/>
    <d v="2025-01-01T00:00:00"/>
    <x v="0"/>
    <s v="Gemeente Waalwijk"/>
    <s v="GemWaalwijkOVE"/>
    <s v="Hoefsteeg"/>
    <s v="33"/>
    <s v="5142NC"/>
    <s v="WAALWIJK"/>
    <s v="Gewoon"/>
    <s v="Kleinverbruik"/>
    <m/>
    <s v="E4A"/>
    <s v="Levering"/>
    <s v="N"/>
    <n v="26674"/>
    <n v="4912"/>
    <n v="31586"/>
  </r>
  <r>
    <s v="871687940004711788"/>
    <d v="2023-01-01T00:00:00"/>
    <d v="2025-01-01T00:00:00"/>
    <x v="3"/>
    <s v="Gemeente Waalwijk"/>
    <s v="GemWaalwijkRio"/>
    <s v="Sasweg"/>
    <s v="4"/>
    <s v="5161PK"/>
    <s v="SPRANG-CAPELLE"/>
    <s v="Gewoon"/>
    <s v="Kleinverbruik"/>
    <m/>
    <s v="E1C"/>
    <s v="Levering"/>
    <s v="N"/>
    <n v="64"/>
    <n v="52"/>
    <n v="116"/>
  </r>
  <r>
    <s v="871687940030494778"/>
    <d v="2023-01-01T00:00:00"/>
    <d v="2025-01-01T00:00:00"/>
    <x v="2"/>
    <s v="Gemeente Waalwijk"/>
    <s v="GemWaalwijkVRI"/>
    <s v="Bloemendaalweg"/>
    <s v="2"/>
    <s v="5143NB"/>
    <s v="WAALWIJK"/>
    <s v="Gewoon"/>
    <s v="Kleinverbruik"/>
    <m/>
    <s v="E1C"/>
    <s v="Levering"/>
    <s v="N"/>
    <n v="1417"/>
    <n v="1337"/>
    <n v="2754"/>
  </r>
  <r>
    <s v="871687940009682373"/>
    <d v="2023-01-01T00:00:00"/>
    <d v="2023-03-03T00:00:00"/>
    <x v="1"/>
    <s v="Gemeente Waalwijk"/>
    <m/>
    <s v="Hooisteeg"/>
    <s v="10"/>
    <s v="5141KH"/>
    <s v="WAALWIJK"/>
    <s v="Gewoon"/>
    <s v="Kleinverbruik"/>
    <m/>
    <s v="E1C"/>
    <s v="Levering"/>
    <s v="J"/>
    <n v="775"/>
    <n v="742"/>
    <n v="1517"/>
  </r>
  <r>
    <s v="871687940032285879"/>
    <d v="2023-01-01T00:00:00"/>
    <d v="2025-01-01T00:00:00"/>
    <x v="0"/>
    <s v="Gemeente Waalwijk"/>
    <s v="GemWaalwijkOVE"/>
    <s v="Nieuwevaart"/>
    <s v="120A"/>
    <s v="5161RK"/>
    <s v="SPRANG-CAPELLE"/>
    <s v="Gewoon"/>
    <s v="Kleinverbruik"/>
    <m/>
    <s v="E4A"/>
    <s v="Levering"/>
    <s v="N"/>
    <n v="5917"/>
    <n v="1321"/>
    <n v="7238"/>
  </r>
  <r>
    <s v="871687940004575939"/>
    <d v="2023-01-01T00:00:00"/>
    <d v="2025-01-01T00:00:00"/>
    <x v="3"/>
    <s v="Gemeente Waalwijk"/>
    <s v="GemWaalwijkRio"/>
    <s v="Wim Sonneveldstraat"/>
    <s v="24"/>
    <s v="5144ZR"/>
    <s v="WAALWIJK"/>
    <s v="Gewoon"/>
    <s v="Kleinverbruik"/>
    <m/>
    <s v="E1C"/>
    <s v="Levering"/>
    <s v="N"/>
    <n v="1050"/>
    <n v="902"/>
    <n v="1952"/>
  </r>
  <r>
    <s v="871687940032145166"/>
    <d v="2023-01-01T00:00:00"/>
    <d v="2025-01-01T00:00:00"/>
    <x v="4"/>
    <s v="Gemeente Waalwijk"/>
    <s v="GemWaalwijkCAM"/>
    <s v="Keurweg"/>
    <s v="22"/>
    <s v="5145NX"/>
    <s v="WAALWIJK"/>
    <s v="Gewoon"/>
    <s v="Kleinverbruik"/>
    <m/>
    <s v="E1C"/>
    <s v="Levering"/>
    <s v="N"/>
    <n v="440"/>
    <n v="440"/>
    <n v="880"/>
  </r>
  <r>
    <s v="871687940031571089"/>
    <d v="2023-01-01T00:00:00"/>
    <d v="2025-01-01T00:00:00"/>
    <x v="3"/>
    <s v="Gemeente Waalwijk"/>
    <s v="GemWaalwijkRio"/>
    <s v="Villa Waterranonkel"/>
    <s v="42"/>
    <s v="5146AR"/>
    <s v="WAALWIJK"/>
    <s v="Gewoon"/>
    <s v="Kleinverbruik"/>
    <m/>
    <s v="E1C"/>
    <s v="Levering"/>
    <s v="N"/>
    <n v="257"/>
    <n v="545"/>
    <n v="802"/>
  </r>
  <r>
    <s v="871687940032145180"/>
    <d v="2023-01-01T00:00:00"/>
    <d v="2025-01-01T00:00:00"/>
    <x v="4"/>
    <s v="Gemeente Waalwijk"/>
    <s v="GemWaalwijkCAM"/>
    <s v="Keurweg"/>
    <s v="2"/>
    <s v="5145NX"/>
    <s v="WAALWIJK"/>
    <s v="Gewoon"/>
    <s v="Kleinverbruik"/>
    <m/>
    <s v="E1C"/>
    <s v="Levering"/>
    <s v="N"/>
    <n v="440"/>
    <n v="440"/>
    <n v="880"/>
  </r>
  <r>
    <s v="871687910000333598"/>
    <d v="2023-01-01T00:00:00"/>
    <d v="2025-01-01T00:00:00"/>
    <x v="8"/>
    <s v="Gemeente Waalwijk"/>
    <m/>
    <s v="Taxandriaweg"/>
    <s v="6"/>
    <s v="5141PA"/>
    <s v="WAALWIJK"/>
    <s v="Gewoon"/>
    <s v="Grootverbruik"/>
    <s v="630"/>
    <s v="E3A"/>
    <s v="Combinatie"/>
    <s v="J"/>
    <n v="184023"/>
    <n v="381715"/>
    <n v="565738"/>
  </r>
  <r>
    <s v="871687940004583798"/>
    <d v="2023-01-01T00:00:00"/>
    <d v="2025-01-01T00:00:00"/>
    <x v="2"/>
    <s v="Gemeente Waalwijk"/>
    <s v="GemWaalwijkVRI"/>
    <s v="Prof Kamerlingh Onnesweg"/>
    <s v="11"/>
    <s v="5144NR"/>
    <s v="WAALWIJK"/>
    <s v="Gewoon"/>
    <s v="Kleinverbruik"/>
    <m/>
    <s v="E1C"/>
    <s v="Levering"/>
    <s v="N"/>
    <n v="1866"/>
    <n v="1256"/>
    <n v="3122"/>
  </r>
  <r>
    <s v="871687940031175393"/>
    <d v="2023-01-01T00:00:00"/>
    <d v="2025-01-01T00:00:00"/>
    <x v="0"/>
    <s v="Gemeente Waalwijk"/>
    <s v="GemWaalwijkOVE"/>
    <s v="De Uitkijk"/>
    <s v="1"/>
    <s v="5146CD"/>
    <s v="WAALWIJK"/>
    <s v="Gewoon"/>
    <s v="Kleinverbruik"/>
    <m/>
    <s v="E4A"/>
    <s v="Levering"/>
    <s v="N"/>
    <n v="12146"/>
    <n v="2151"/>
    <n v="14297"/>
  </r>
  <r>
    <s v="871687940004733988"/>
    <d v="2023-01-01T00:00:00"/>
    <d v="2023-05-05T00:00:00"/>
    <x v="3"/>
    <s v="Gemeente Waalwijk"/>
    <s v="GemWaalwijkRio"/>
    <s v="Lindenheuvel"/>
    <s v="2"/>
    <s v="5165AZ"/>
    <s v="WASPIK"/>
    <s v="Gewoon"/>
    <s v="Kleinverbruik"/>
    <m/>
    <s v="E1C"/>
    <s v="Levering"/>
    <s v="N"/>
    <n v="1204"/>
    <n v="1426"/>
    <n v="2630"/>
  </r>
  <r>
    <s v="871687940004564650"/>
    <d v="2023-01-01T00:00:00"/>
    <d v="2025-01-01T00:00:00"/>
    <x v="1"/>
    <s v="Gemeente Waalwijk"/>
    <m/>
    <s v="Vijverlaan"/>
    <s v="2HK"/>
    <s v="5143NH"/>
    <s v="WAALWIJK"/>
    <s v="Gewoon"/>
    <s v="Kleinverbruik"/>
    <m/>
    <s v="E1C"/>
    <s v="Levering"/>
    <s v="N"/>
    <n v="2614"/>
    <n v="2414"/>
    <n v="5028"/>
  </r>
  <r>
    <s v="871687940032287743"/>
    <d v="2023-01-01T00:00:00"/>
    <d v="2025-01-01T00:00:00"/>
    <x v="0"/>
    <s v="Gemeente Waalwijk"/>
    <s v="GemWaalwijkOVE"/>
    <s v="Burg van der Klokkenlaan"/>
    <s v="23"/>
    <s v="5141EE"/>
    <s v="WAALWIJK"/>
    <s v="Gewoon"/>
    <s v="Kleinverbruik"/>
    <m/>
    <s v="E4A"/>
    <s v="Levering"/>
    <s v="N"/>
    <n v="16596"/>
    <n v="3002"/>
    <n v="19598"/>
  </r>
  <r>
    <s v="871687940033043201"/>
    <d v="2023-01-01T00:00:00"/>
    <d v="2025-01-01T00:00:00"/>
    <x v="3"/>
    <s v="Gemeente Waalwijk"/>
    <s v="GemWaalwijkRio"/>
    <s v="Berkhaag"/>
    <s v="26"/>
    <s v="5161CC"/>
    <s v="SPRANG-CAPELLE"/>
    <s v="Gewoon"/>
    <s v="Kleinverbruik"/>
    <m/>
    <s v="E1C"/>
    <s v="Levering"/>
    <s v="N"/>
    <n v="267"/>
    <n v="189"/>
    <n v="456"/>
  </r>
  <r>
    <s v="871687940032287484"/>
    <d v="2023-01-01T00:00:00"/>
    <d v="2025-01-01T00:00:00"/>
    <x v="0"/>
    <s v="Gemeente Waalwijk"/>
    <s v="GemWaalwijkOVE"/>
    <s v="Sluisweg"/>
    <s v="23A"/>
    <s v="5145PE"/>
    <s v="WAALWIJK"/>
    <s v="Gewoon"/>
    <s v="Kleinverbruik"/>
    <m/>
    <s v="E4A"/>
    <s v="Levering"/>
    <s v="N"/>
    <n v="7705"/>
    <n v="1545"/>
    <n v="9250"/>
  </r>
  <r>
    <s v="871687940032287798"/>
    <d v="2023-01-01T00:00:00"/>
    <d v="2025-01-01T00:00:00"/>
    <x v="0"/>
    <s v="Gemeente Waalwijk"/>
    <s v="GemWaalwijkOVE"/>
    <s v="Vijverlaan"/>
    <s v="10"/>
    <s v="5143NH"/>
    <s v="WAALWIJK"/>
    <s v="Gewoon"/>
    <s v="Kleinverbruik"/>
    <m/>
    <s v="E4A"/>
    <s v="Levering"/>
    <s v="N"/>
    <n v="705"/>
    <n v="164"/>
    <n v="869"/>
  </r>
  <r>
    <s v="871687910000265141"/>
    <d v="2023-01-01T00:00:00"/>
    <d v="2025-01-01T00:00:00"/>
    <x v="8"/>
    <s v="Gemeente Waalwijk"/>
    <m/>
    <s v="Julianalaan"/>
    <s v="3A"/>
    <s v="5161BA"/>
    <s v="SPRANG-CAPELLE"/>
    <s v="Gewoon"/>
    <s v="Grootverbruik"/>
    <s v="110"/>
    <s v="E3A"/>
    <s v="Levering"/>
    <s v="J"/>
    <n v="87360"/>
    <n v="75578"/>
    <n v="162938"/>
  </r>
  <r>
    <s v="871687940033849926"/>
    <d v="2023-01-01T00:00:00"/>
    <d v="2025-01-01T00:00:00"/>
    <x v="1"/>
    <s v="Gemeente Waalwijk"/>
    <m/>
    <s v="Stadstuin"/>
    <s v="2"/>
    <s v="5141KN"/>
    <s v="WAALWIJK"/>
    <s v="Gewoon"/>
    <s v="Kleinverbruik"/>
    <m/>
    <s v="E1C"/>
    <s v="Levering"/>
    <s v="J"/>
    <n v="606"/>
    <n v="403"/>
    <n v="1009"/>
  </r>
  <r>
    <s v="871687910000260528"/>
    <d v="2023-01-01T00:00:00"/>
    <d v="2025-01-01T00:00:00"/>
    <x v="8"/>
    <s v="Gemeente Waalwijk"/>
    <m/>
    <s v="Julianalaan"/>
    <s v="3"/>
    <s v="5161BA"/>
    <s v="SPRANG-CAPELLE"/>
    <s v="Gewoon"/>
    <s v="Grootverbruik"/>
    <s v="110"/>
    <s v="E3A"/>
    <s v="Levering"/>
    <s v="J"/>
    <n v="9630"/>
    <n v="18289"/>
    <n v="27919"/>
  </r>
  <r>
    <s v="871687940004496661"/>
    <d v="2023-01-01T00:00:00"/>
    <d v="2025-01-01T00:00:00"/>
    <x v="1"/>
    <s v="Gemeente Waalwijk"/>
    <m/>
    <s v="Raadhuisplein"/>
    <s v="5"/>
    <s v="5141KG"/>
    <s v="WAALWIJK"/>
    <s v="Gewoon"/>
    <s v="Kleinverbruik"/>
    <m/>
    <s v="E2B"/>
    <s v="Levering"/>
    <s v="J"/>
    <n v="7025"/>
    <n v="5380"/>
    <n v="12405"/>
  </r>
  <r>
    <s v="871687940004514914"/>
    <d v="2023-01-01T00:00:00"/>
    <d v="2025-01-01T00:00:00"/>
    <x v="3"/>
    <s v="Gemeente Waalwijk"/>
    <s v="GemWaalwijkRio"/>
    <s v="Torenstraat"/>
    <s v="2"/>
    <s v="5142ET"/>
    <s v="WAALWIJK"/>
    <s v="Gewoon"/>
    <s v="Kleinverbruik"/>
    <m/>
    <s v="E1C"/>
    <s v="Levering"/>
    <s v="N"/>
    <n v="66"/>
    <n v="49"/>
    <n v="115"/>
  </r>
  <r>
    <s v="871687940034037094"/>
    <d v="2023-06-30T00:00:00"/>
    <d v="2025-04-03T00:00:00"/>
    <x v="0"/>
    <s v="Gemeente Waalwijk"/>
    <s v="GemWaalwijkOVE"/>
    <s v="Industrieweg"/>
    <s v="95"/>
    <s v="5145PD"/>
    <s v="WAALWIJK"/>
    <s v="Gewoon"/>
    <s v="Kleinverbruik"/>
    <m/>
    <s v="E4A"/>
    <s v="Levering"/>
    <s v="N"/>
    <n v="3627"/>
    <n v="1164"/>
    <n v="4791"/>
  </r>
  <r>
    <s v="871687940004608248"/>
    <d v="2023-01-01T00:00:00"/>
    <d v="2025-01-01T00:00:00"/>
    <x v="1"/>
    <s v="Gemeente Waalwijk"/>
    <m/>
    <s v="Weteringweg"/>
    <s v="29"/>
    <s v="5145NT"/>
    <s v="WAALWIJK"/>
    <s v="Gewoon"/>
    <s v="Kleinverbruik"/>
    <m/>
    <s v="E2B"/>
    <s v="Levering"/>
    <s v="J"/>
    <n v="20062"/>
    <n v="11514"/>
    <n v="31576"/>
  </r>
  <r>
    <s v="871687940033453376"/>
    <d v="2023-01-01T00:00:00"/>
    <d v="2025-01-01T00:00:00"/>
    <x v="4"/>
    <s v="Gemeente Waalwijk"/>
    <s v="GemWaalwijkCAM"/>
    <s v="ALTENAWEG"/>
    <s v=""/>
    <s v="5145PC"/>
    <s v="WAALWIJK"/>
    <s v="Gewoon"/>
    <s v="Kleinverbruik"/>
    <m/>
    <s v="E1C"/>
    <s v="Levering"/>
    <s v="N"/>
    <n v="438"/>
    <n v="438"/>
    <n v="876"/>
  </r>
  <r>
    <s v="871687940032287873"/>
    <d v="2023-01-01T00:00:00"/>
    <d v="2025-01-01T00:00:00"/>
    <x v="0"/>
    <s v="Gemeente Waalwijk"/>
    <s v="GemWaalwijkOVE"/>
    <s v="Loondonk"/>
    <s v="7"/>
    <s v="5141BN"/>
    <s v="WAALWIJK"/>
    <s v="Gewoon"/>
    <s v="Kleinverbruik"/>
    <m/>
    <s v="E4A"/>
    <s v="Levering"/>
    <s v="N"/>
    <n v="2206"/>
    <n v="511"/>
    <n v="2717"/>
  </r>
  <r>
    <s v="871687940032286968"/>
    <d v="2023-01-01T00:00:00"/>
    <d v="2025-01-01T00:00:00"/>
    <x v="0"/>
    <s v="Gemeente Waalwijk"/>
    <s v="GemWaalwijkOVE"/>
    <s v="Grotestraat"/>
    <s v="236"/>
    <s v="5141HE"/>
    <s v="WAALWIJK"/>
    <s v="Gewoon"/>
    <s v="Kleinverbruik"/>
    <m/>
    <s v="E4A"/>
    <s v="Levering"/>
    <s v="N"/>
    <n v="746"/>
    <n v="120"/>
    <n v="866"/>
  </r>
  <r>
    <s v="871687940032285497"/>
    <d v="2023-01-01T00:00:00"/>
    <d v="2025-01-01T00:00:00"/>
    <x v="0"/>
    <s v="Gemeente Waalwijk"/>
    <s v="GemWaalwijkOVE"/>
    <s v="Rembrandtlaan"/>
    <s v="38M"/>
    <s v="5161ES"/>
    <s v="SPRANG-CAPELLE"/>
    <s v="Gewoon"/>
    <s v="Kleinverbruik"/>
    <m/>
    <s v="E4A"/>
    <s v="Levering"/>
    <s v="N"/>
    <n v="15161"/>
    <n v="2690"/>
    <n v="17851"/>
  </r>
  <r>
    <s v="871687940033426509"/>
    <d v="2023-01-01T00:00:00"/>
    <d v="2025-01-01T00:00:00"/>
    <x v="0"/>
    <s v="Gemeente Waalwijk"/>
    <s v="GemWaalwijkOVE"/>
    <s v="Burg de Geusstraat"/>
    <s v=""/>
    <s v="5146EB"/>
    <s v="WAALWIJK"/>
    <s v="Gewoon"/>
    <s v="Kleinverbruik"/>
    <m/>
    <s v="E4A"/>
    <s v="Levering"/>
    <s v="N"/>
    <n v="578"/>
    <n v="95"/>
    <n v="673"/>
  </r>
  <r>
    <s v="871687940032287088"/>
    <d v="2023-01-01T00:00:00"/>
    <d v="2025-01-01T00:00:00"/>
    <x v="0"/>
    <s v="Gemeente Waalwijk"/>
    <s v="GemWaalwijkOVE"/>
    <s v="Dijkstraat"/>
    <s v="1"/>
    <s v="5141JL"/>
    <s v="WAALWIJK"/>
    <s v="Gewoon"/>
    <s v="Kleinverbruik"/>
    <m/>
    <s v="E4A"/>
    <s v="Levering"/>
    <s v="N"/>
    <n v="8569"/>
    <n v="1871"/>
    <n v="10440"/>
  </r>
  <r>
    <s v="871687940032286043"/>
    <d v="2023-01-01T00:00:00"/>
    <d v="2025-01-01T00:00:00"/>
    <x v="0"/>
    <s v="Gemeente Waalwijk"/>
    <s v="GemWaalwijkOVE"/>
    <s v="Tolweg"/>
    <s v="14"/>
    <s v="5161NT"/>
    <s v="SPRANG-CAPELLE"/>
    <s v="Gewoon"/>
    <s v="Kleinverbruik"/>
    <m/>
    <s v="E4A"/>
    <s v="Levering"/>
    <s v="N"/>
    <n v="1340"/>
    <n v="293"/>
    <n v="1633"/>
  </r>
  <r>
    <s v="871687940032287675"/>
    <d v="2023-01-01T00:00:00"/>
    <d v="2025-01-01T00:00:00"/>
    <x v="0"/>
    <s v="Gemeente Waalwijk"/>
    <s v="GemWaalwijkOVE"/>
    <s v="Mr. Van Coothstraat"/>
    <s v="27"/>
    <s v="5141EP"/>
    <s v="WAALWIJK"/>
    <s v="Gewoon"/>
    <s v="Kleinverbruik"/>
    <m/>
    <s v="E4A"/>
    <s v="Levering"/>
    <s v="N"/>
    <n v="2860"/>
    <n v="674"/>
    <n v="3534"/>
  </r>
  <r>
    <s v="871687940032286227"/>
    <d v="2023-01-01T00:00:00"/>
    <d v="2025-01-01T00:00:00"/>
    <x v="0"/>
    <s v="Gemeente Waalwijk"/>
    <s v="GemWaalwijkOVE"/>
    <s v="Winterdijk"/>
    <s v="10"/>
    <s v="5161PH"/>
    <s v="SPRANG-CAPELLE"/>
    <s v="Gewoon"/>
    <s v="Kleinverbruik"/>
    <m/>
    <s v="E4A"/>
    <s v="Levering"/>
    <s v="N"/>
    <n v="596"/>
    <n v="141"/>
    <n v="737"/>
  </r>
  <r>
    <s v="871687940033189794"/>
    <d v="2023-01-01T00:00:00"/>
    <d v="2025-01-01T00:00:00"/>
    <x v="3"/>
    <s v="Gemeente Waalwijk"/>
    <s v="GemWaalwijkRio"/>
    <s v="Gantelstraat"/>
    <s v="11"/>
    <s v="5145PH"/>
    <s v="WAALWIJK"/>
    <s v="Gewoon"/>
    <s v="Kleinverbruik"/>
    <m/>
    <s v="E1C"/>
    <s v="Levering"/>
    <s v="N"/>
    <n v="231"/>
    <n v="162"/>
    <n v="393"/>
  </r>
  <r>
    <s v="871687940032284209"/>
    <d v="2023-01-01T00:00:00"/>
    <d v="2025-01-01T00:00:00"/>
    <x v="0"/>
    <s v="Gemeente Waalwijk"/>
    <s v="GemWaalwijkOVE"/>
    <s v="Grotestraat"/>
    <s v=""/>
    <s v="5141JS"/>
    <s v="WAALWIJK"/>
    <s v="Gewoon"/>
    <s v="Kleinverbruik"/>
    <m/>
    <s v="E4A"/>
    <s v="Combinatie"/>
    <s v="N"/>
    <n v="42394"/>
    <n v="8753"/>
    <n v="51147"/>
  </r>
  <r>
    <s v="871687940032287521"/>
    <d v="2023-01-01T00:00:00"/>
    <d v="2025-01-01T00:00:00"/>
    <x v="0"/>
    <s v="Gemeente Waalwijk"/>
    <s v="GemWaalwijkOVE"/>
    <s v="Duikerweg"/>
    <s v="7B"/>
    <s v="5145NV"/>
    <s v="WAALWIJK"/>
    <s v="Gewoon"/>
    <s v="Kleinverbruik"/>
    <m/>
    <s v="E4A"/>
    <s v="Levering"/>
    <s v="N"/>
    <n v="11891"/>
    <n v="2275"/>
    <n v="14166"/>
  </r>
  <r>
    <s v="871687940032335901"/>
    <d v="2023-01-01T00:00:00"/>
    <d v="2025-01-01T00:00:00"/>
    <x v="4"/>
    <s v="Gemeente Waalwijk"/>
    <s v="GemWaalwijkCAM"/>
    <s v="Stationsstraat"/>
    <s v="28"/>
    <s v="5141GE"/>
    <s v="WAALWIJK"/>
    <s v="Gewoon"/>
    <s v="Kleinverbruik"/>
    <m/>
    <s v="E1C"/>
    <s v="Levering"/>
    <s v="N"/>
    <n v="324"/>
    <n v="254"/>
    <n v="578"/>
  </r>
  <r>
    <s v="871687940032285558"/>
    <d v="2023-01-01T00:00:00"/>
    <d v="2025-01-01T00:00:00"/>
    <x v="0"/>
    <s v="Gemeente Waalwijk"/>
    <s v="GemWaalwijkOVE"/>
    <s v="Kaardebol"/>
    <s v="15A"/>
    <s v="5161WH"/>
    <s v="SPRANG-CAPELLE"/>
    <s v="Gewoon"/>
    <s v="Kleinverbruik"/>
    <m/>
    <s v="E4A"/>
    <s v="Levering"/>
    <s v="N"/>
    <n v="5500"/>
    <n v="1035"/>
    <n v="6535"/>
  </r>
  <r>
    <s v="871687940030384918"/>
    <d v="2023-01-01T00:00:00"/>
    <d v="2025-01-01T00:00:00"/>
    <x v="3"/>
    <s v="Gemeente Waalwijk"/>
    <s v="GemWaalwijkRio"/>
    <s v="Winterdijk"/>
    <s v="2A"/>
    <s v="5161PH"/>
    <s v="SPRANG-CAPELLE"/>
    <s v="Gewoon"/>
    <s v="Kleinverbruik"/>
    <m/>
    <s v="E1C"/>
    <s v="Levering"/>
    <s v="N"/>
    <n v="213"/>
    <n v="168"/>
    <n v="381"/>
  </r>
  <r>
    <s v="871687940004745769"/>
    <d v="2023-01-01T00:00:00"/>
    <d v="2025-01-01T00:00:00"/>
    <x v="3"/>
    <s v="Gemeente Waalwijk"/>
    <s v="GemWaalwijkRio"/>
    <s v="Stadhoudersdijk"/>
    <s v="23"/>
    <s v="5165RG"/>
    <s v="WASPIK"/>
    <s v="Gewoon"/>
    <s v="Kleinverbruik"/>
    <m/>
    <s v="E1C"/>
    <s v="Levering"/>
    <s v="N"/>
    <n v="98"/>
    <n v="71"/>
    <n v="169"/>
  </r>
  <r>
    <s v="871687910000270619"/>
    <d v="2023-01-01T00:00:00"/>
    <d v="2025-01-01T00:00:00"/>
    <x v="8"/>
    <s v="Gemeente Waalwijk"/>
    <m/>
    <s v="De Gaard"/>
    <s v="2"/>
    <s v="5146AW"/>
    <s v="WAALWIJK"/>
    <s v="Gewoon"/>
    <s v="Grootverbruik"/>
    <s v="245"/>
    <s v="E3A"/>
    <s v="Combinatie"/>
    <s v="J"/>
    <n v="52906"/>
    <n v="74635"/>
    <n v="127541"/>
  </r>
  <r>
    <s v="871687940032145050"/>
    <d v="2023-01-01T00:00:00"/>
    <d v="2025-01-01T00:00:00"/>
    <x v="4"/>
    <s v="Gemeente Waalwijk"/>
    <s v="GemWaalwijkCAM"/>
    <s v="Biesbosweg"/>
    <s v="18"/>
    <s v="5145PZ"/>
    <s v="WAALWIJK"/>
    <s v="Gewoon"/>
    <s v="Kleinverbruik"/>
    <m/>
    <s v="E1C"/>
    <s v="Levering"/>
    <s v="N"/>
    <n v="440"/>
    <n v="440"/>
    <n v="880"/>
  </r>
  <r>
    <s v="871687940032145012"/>
    <d v="2023-01-01T00:00:00"/>
    <d v="2025-01-01T00:00:00"/>
    <x v="4"/>
    <s v="Gemeente Waalwijk"/>
    <s v="GemWaalwijkCAM"/>
    <s v="Weteringweg"/>
    <s v="29"/>
    <s v="5145NT"/>
    <s v="WAALWIJK"/>
    <s v="Gewoon"/>
    <s v="Kleinverbruik"/>
    <m/>
    <s v="E1C"/>
    <s v="Levering"/>
    <s v="N"/>
    <n v="440"/>
    <n v="440"/>
    <n v="880"/>
  </r>
  <r>
    <s v="871687940032285831"/>
    <d v="2023-01-01T00:00:00"/>
    <d v="2025-01-01T00:00:00"/>
    <x v="0"/>
    <s v="Gemeente Waalwijk"/>
    <s v="GemWaalwijkOVE"/>
    <s v="Tilburgseweg"/>
    <s v="4A"/>
    <s v="5161DA"/>
    <s v="SPRANG CAPELLE"/>
    <s v="Gewoon"/>
    <s v="Kleinverbruik"/>
    <m/>
    <s v="E4A"/>
    <s v="Levering"/>
    <s v="N"/>
    <n v="11082"/>
    <n v="2226"/>
    <n v="13308"/>
  </r>
  <r>
    <s v="871687940004455774"/>
    <d v="2023-01-01T00:00:00"/>
    <d v="2025-01-01T00:00:00"/>
    <x v="2"/>
    <s v="Gemeente Waalwijk"/>
    <s v="GemWaalwijkVRI"/>
    <s v="NIEUWE VAART"/>
    <s v="2"/>
    <s v="5161DG"/>
    <s v="SPRANG-CAPELLE"/>
    <s v="Gewoon"/>
    <s v="Kleinverbruik"/>
    <m/>
    <s v="E1C"/>
    <s v="Levering"/>
    <s v="N"/>
    <n v="438"/>
    <n v="876"/>
    <n v="1314"/>
  </r>
  <r>
    <s v="871687940031274720"/>
    <d v="2023-01-01T00:00:00"/>
    <d v="2025-01-01T00:00:00"/>
    <x v="0"/>
    <s v="Gemeente Waalwijk"/>
    <s v="GemWaalwijkOVE"/>
    <s v="Villa Waterranonkel"/>
    <s v="47"/>
    <s v="5146AP"/>
    <s v="WAALWIJK"/>
    <s v="Gewoon"/>
    <s v="Kleinverbruik"/>
    <m/>
    <s v="E4A"/>
    <s v="Levering"/>
    <s v="N"/>
    <n v="37549"/>
    <n v="5840"/>
    <n v="43389"/>
  </r>
  <r>
    <s v="871687940004744991"/>
    <d v="2023-01-01T00:00:00"/>
    <d v="2025-01-01T00:00:00"/>
    <x v="3"/>
    <s v="Gemeente Waalwijk"/>
    <s v="GemWaalwijkRio"/>
    <s v="Vrouwkensvaartsestraat"/>
    <s v="28"/>
    <s v="5165NP"/>
    <s v="WASPIK"/>
    <s v="Gewoon"/>
    <s v="Kleinverbruik"/>
    <m/>
    <s v="E1C"/>
    <s v="Levering"/>
    <s v="N"/>
    <n v="154"/>
    <n v="113"/>
    <n v="267"/>
  </r>
  <r>
    <s v="871687940032287309"/>
    <d v="2023-01-01T00:00:00"/>
    <d v="2025-01-01T00:00:00"/>
    <x v="0"/>
    <s v="Gemeente Waalwijk"/>
    <s v="GemWaalwijkOVE"/>
    <s v="Verdistraat"/>
    <s v="1K"/>
    <s v="5144XP"/>
    <s v="WAALWIJK"/>
    <s v="Gewoon"/>
    <s v="Kleinverbruik"/>
    <m/>
    <s v="E4A"/>
    <s v="Levering"/>
    <s v="N"/>
    <n v="8552"/>
    <n v="1683"/>
    <n v="10235"/>
  </r>
  <r>
    <s v="871687940032285756"/>
    <d v="2023-01-01T00:00:00"/>
    <d v="2025-01-01T00:00:00"/>
    <x v="0"/>
    <s v="Gemeente Waalwijk"/>
    <s v="GemWaalwijkOVE"/>
    <s v="Torenstraat"/>
    <s v="13"/>
    <s v="5142ET"/>
    <s v="WAALWIJK"/>
    <s v="Gewoon"/>
    <s v="Kleinverbruik"/>
    <m/>
    <s v="E4A"/>
    <s v="Levering"/>
    <s v="N"/>
    <n v="9992"/>
    <n v="2087"/>
    <n v="12079"/>
  </r>
  <r>
    <s v="871687940031295893"/>
    <d v="2023-01-01T00:00:00"/>
    <d v="2025-01-01T00:00:00"/>
    <x v="5"/>
    <s v="Gemeente Waalwijk"/>
    <s v="GemWaalwijkPark"/>
    <s v="Gragtmansstraat"/>
    <s v="3"/>
    <s v="5145RA"/>
    <s v="WAALWIJK"/>
    <s v="Gewoon"/>
    <s v="Kleinverbruik"/>
    <m/>
    <s v="E1C"/>
    <s v="Levering"/>
    <s v="N"/>
    <n v="207"/>
    <n v="119"/>
    <n v="326"/>
  </r>
  <r>
    <s v="871687940032287767"/>
    <d v="2023-01-01T00:00:00"/>
    <d v="2025-01-01T00:00:00"/>
    <x v="0"/>
    <s v="Gemeente Waalwijk"/>
    <s v="GemWaalwijkOVE"/>
    <s v="Laageinde"/>
    <s v="50"/>
    <s v="5142EH"/>
    <s v="WAALWIJK"/>
    <s v="Gewoon"/>
    <s v="Kleinverbruik"/>
    <m/>
    <s v="E4A"/>
    <s v="Levering"/>
    <s v="N"/>
    <n v="2373"/>
    <n v="446"/>
    <n v="2819"/>
  </r>
  <r>
    <s v="871687940033426479"/>
    <d v="2023-01-01T00:00:00"/>
    <d v="2025-01-01T00:00:00"/>
    <x v="0"/>
    <s v="Gemeente Waalwijk"/>
    <s v="GemWaalwijkOVE"/>
    <s v="Burg van Casterenstraat"/>
    <s v=""/>
    <s v="5146GA"/>
    <s v="WAALWIJK"/>
    <s v="Gewoon"/>
    <s v="Kleinverbruik"/>
    <m/>
    <s v="E4A"/>
    <s v="Levering"/>
    <s v="N"/>
    <n v="3093"/>
    <n v="504"/>
    <n v="3597"/>
  </r>
  <r>
    <s v="871687940030608618"/>
    <d v="2023-01-01T00:00:00"/>
    <d v="2025-01-01T00:00:00"/>
    <x v="5"/>
    <s v="Gemeente Waalwijk"/>
    <s v="GemWaalwijkPark"/>
    <s v="Mr. van Coothstraat"/>
    <s v="55"/>
    <s v="5141ER"/>
    <s v="WAALWIJK"/>
    <s v="Gewoon"/>
    <s v="Kleinverbruik"/>
    <m/>
    <s v="E1A"/>
    <s v="Levering"/>
    <s v="N"/>
    <n v="0"/>
    <n v="550"/>
    <n v="550"/>
  </r>
  <r>
    <s v="871687940032284193"/>
    <d v="2023-01-01T00:00:00"/>
    <d v="2025-01-01T00:00:00"/>
    <x v="0"/>
    <s v="Gemeente Waalwijk"/>
    <s v="GemWaalwijkOVE"/>
    <s v="Marga Klompestraat"/>
    <s v="32"/>
    <s v="5142MG"/>
    <s v="WAALWIJK"/>
    <s v="Gewoon"/>
    <s v="Kleinverbruik"/>
    <m/>
    <s v="E1C"/>
    <s v="Levering"/>
    <s v="N"/>
    <n v="926"/>
    <n v="486"/>
    <n v="1412"/>
  </r>
  <r>
    <s v="871687940032287460"/>
    <d v="2023-01-01T00:00:00"/>
    <d v="2025-01-01T00:00:00"/>
    <x v="0"/>
    <s v="Gemeente Waalwijk"/>
    <s v="GemWaalwijkOVE"/>
    <s v="Margrietstraat"/>
    <s v="8"/>
    <s v="5141GM"/>
    <s v="WAALWIJK"/>
    <s v="Gewoon"/>
    <s v="Kleinverbruik"/>
    <m/>
    <s v="E4A"/>
    <s v="Levering"/>
    <s v="N"/>
    <n v="3660"/>
    <n v="689"/>
    <n v="4349"/>
  </r>
  <r>
    <s v="871687940032285862"/>
    <d v="2023-01-01T00:00:00"/>
    <d v="2025-01-01T00:00:00"/>
    <x v="0"/>
    <s v="Gemeente Waalwijk"/>
    <s v="GemWaalwijkOVE"/>
    <s v="Prof. Nolenslaan"/>
    <s v="2C"/>
    <s v="5142AH"/>
    <s v="WAALWIJK"/>
    <s v="Gewoon"/>
    <s v="Kleinverbruik"/>
    <m/>
    <s v="E4A"/>
    <s v="Levering"/>
    <s v="N"/>
    <n v="13556"/>
    <n v="2604"/>
    <n v="16160"/>
  </r>
  <r>
    <s v="871687940004710385"/>
    <d v="2023-01-01T00:00:00"/>
    <d v="2025-01-01T00:00:00"/>
    <x v="3"/>
    <s v="Gemeente Waalwijk"/>
    <s v="GemWaalwijkRio"/>
    <s v="Nederveenweg"/>
    <s v="20"/>
    <s v="5161PA"/>
    <s v="SPRANG-CAPELLE"/>
    <s v="Gewoon"/>
    <s v="Kleinverbruik"/>
    <m/>
    <s v="E1C"/>
    <s v="Levering"/>
    <s v="N"/>
    <n v="106"/>
    <n v="77"/>
    <n v="183"/>
  </r>
  <r>
    <s v="871687940004744359"/>
    <d v="2023-01-01T00:00:00"/>
    <d v="2025-01-01T00:00:00"/>
    <x v="3"/>
    <s v="Gemeente Waalwijk"/>
    <s v="GemWaalwijkRio"/>
    <s v="Hooiweg"/>
    <s v="14"/>
    <s v="5165NL"/>
    <s v="WASPIK"/>
    <s v="Gewoon"/>
    <s v="Kleinverbruik"/>
    <m/>
    <s v="E2B"/>
    <s v="Levering"/>
    <s v="N"/>
    <n v="7420"/>
    <n v="6798"/>
    <n v="14218"/>
  </r>
  <r>
    <s v="871687940004711801"/>
    <d v="2023-01-01T00:00:00"/>
    <d v="2025-01-01T00:00:00"/>
    <x v="3"/>
    <s v="Gemeente Waalwijk"/>
    <s v="GemWaalwijkRio"/>
    <s v="Sasweg"/>
    <s v="5"/>
    <s v="5161PK"/>
    <s v="SPRANG-CAPELLE"/>
    <s v="Gewoon"/>
    <s v="Kleinverbruik"/>
    <m/>
    <s v="E1C"/>
    <s v="Levering"/>
    <s v="N"/>
    <n v="1529"/>
    <n v="1081"/>
    <n v="2610"/>
  </r>
  <r>
    <s v="871687940031554495"/>
    <d v="2023-01-01T00:00:00"/>
    <d v="2025-01-01T00:00:00"/>
    <x v="2"/>
    <s v="Gemeente Waalwijk"/>
    <s v="GemWaalwijkVRI"/>
    <s v="Burgemeester Smeelelaan"/>
    <s v="100"/>
    <s v="5144AT"/>
    <s v="WAALWIJK"/>
    <s v="Gewoon"/>
    <s v="Kleinverbruik"/>
    <m/>
    <s v="E1C"/>
    <s v="Levering"/>
    <s v="N"/>
    <n v="306"/>
    <n v="218"/>
    <n v="524"/>
  </r>
  <r>
    <s v="871687940004582128"/>
    <d v="2023-01-01T00:00:00"/>
    <d v="2025-01-01T00:00:00"/>
    <x v="3"/>
    <s v="Gemeente Waalwijk"/>
    <s v="GemWaalwijkRio"/>
    <s v="Anton Brucknersingel"/>
    <s v="6"/>
    <s v="5144HC"/>
    <s v="WAALWIJK"/>
    <s v="Gewoon"/>
    <s v="Kleinverbruik"/>
    <m/>
    <s v="E2B"/>
    <s v="Levering"/>
    <s v="N"/>
    <n v="1471"/>
    <n v="923"/>
    <n v="2394"/>
  </r>
  <r>
    <s v="871687940004596941"/>
    <d v="2023-01-01T00:00:00"/>
    <d v="2025-01-01T00:00:00"/>
    <x v="1"/>
    <s v="Gemeente Waalwijk"/>
    <m/>
    <s v="Bizetstraat"/>
    <s v="1"/>
    <s v="5144VV"/>
    <s v="WAALWIJK"/>
    <s v="Gewoon"/>
    <s v="Kleinverbruik"/>
    <m/>
    <s v="E1C"/>
    <s v="Levering"/>
    <s v="J"/>
    <n v="1468"/>
    <n v="1370"/>
    <n v="2838"/>
  </r>
  <r>
    <s v="871687940004710019"/>
    <d v="2023-01-01T00:00:00"/>
    <d v="2025-01-01T00:00:00"/>
    <x v="3"/>
    <s v="Gemeente Waalwijk"/>
    <s v="GemWaalwijkRio"/>
    <s v="Waspiksedijk"/>
    <s v="31"/>
    <s v="5161NS"/>
    <s v="SPRANG-CAPELLE"/>
    <s v="Gewoon"/>
    <s v="Kleinverbruik"/>
    <m/>
    <s v="E1C"/>
    <s v="Levering"/>
    <s v="N"/>
    <n v="63"/>
    <n v="42"/>
    <n v="105"/>
  </r>
  <r>
    <s v="871687940032285848"/>
    <d v="2023-01-01T00:00:00"/>
    <d v="2025-01-01T00:00:00"/>
    <x v="0"/>
    <s v="Gemeente Waalwijk"/>
    <s v="GemWaalwijkOVE"/>
    <s v="Taxandriaweg"/>
    <s v="9"/>
    <s v="5142PA"/>
    <s v="WAALWIJK"/>
    <s v="Gewoon"/>
    <s v="Kleinverbruik"/>
    <m/>
    <s v="E4A"/>
    <s v="Levering"/>
    <s v="N"/>
    <n v="7011"/>
    <n v="1520"/>
    <n v="8531"/>
  </r>
  <r>
    <s v="871687940031988368"/>
    <d v="2023-01-01T00:00:00"/>
    <d v="2025-01-01T00:00:00"/>
    <x v="4"/>
    <s v="Gemeente Waalwijk"/>
    <s v="GemWaalwijkCAM"/>
    <s v="Tielenstraat"/>
    <s v="10"/>
    <s v="5145RD"/>
    <s v="WAALWIJK"/>
    <s v="Gewoon"/>
    <s v="Kleinverbruik"/>
    <m/>
    <s v="E1C"/>
    <s v="Levering"/>
    <s v="N"/>
    <n v="440"/>
    <n v="440"/>
    <n v="880"/>
  </r>
  <r>
    <s v="871687940032286906"/>
    <d v="2023-01-01T00:00:00"/>
    <d v="2025-01-01T00:00:00"/>
    <x v="0"/>
    <s v="Gemeente Waalwijk"/>
    <s v="GemWaalwijkOVE"/>
    <s v="Lindenheuvel"/>
    <s v="12"/>
    <s v="5165AZ"/>
    <s v="WASPIK"/>
    <s v="Gewoon"/>
    <s v="Kleinverbruik"/>
    <m/>
    <s v="E4A"/>
    <s v="Levering"/>
    <s v="N"/>
    <n v="4513"/>
    <n v="866"/>
    <n v="5379"/>
  </r>
  <r>
    <s v="871687940004710101"/>
    <d v="2023-01-01T00:00:00"/>
    <d v="2025-01-01T00:00:00"/>
    <x v="3"/>
    <s v="Gemeente Waalwijk"/>
    <s v="GemWaalwijkRio"/>
    <s v="Tolweg"/>
    <s v="9"/>
    <s v="5161NT"/>
    <s v="SPRANG-CAPELLE"/>
    <s v="Gewoon"/>
    <s v="Kleinverbruik"/>
    <m/>
    <s v="E1C"/>
    <s v="Levering"/>
    <s v="N"/>
    <n v="290"/>
    <n v="225"/>
    <n v="515"/>
  </r>
  <r>
    <s v="871687940004709891"/>
    <d v="2023-01-01T00:00:00"/>
    <d v="2025-01-01T00:00:00"/>
    <x v="3"/>
    <s v="Gemeente Waalwijk"/>
    <s v="GemWaalwijkRio"/>
    <s v="Waspiksedijk"/>
    <s v="19"/>
    <s v="5161NS"/>
    <s v="SPRANG-CAPELLE"/>
    <s v="Gewoon"/>
    <s v="Kleinverbruik"/>
    <m/>
    <s v="E1C"/>
    <s v="Levering"/>
    <s v="N"/>
    <n v="164"/>
    <n v="119"/>
    <n v="283"/>
  </r>
  <r>
    <s v="871687940033501350"/>
    <d v="2023-01-01T00:00:00"/>
    <d v="2025-01-01T00:00:00"/>
    <x v="7"/>
    <s v="Gemeente Waalwijk"/>
    <s v="GemWaalwijkEVEN"/>
    <s v="Jeroen Boschstraat"/>
    <s v="1"/>
    <s v="5161VA"/>
    <s v="SPRANG-CAPELLE"/>
    <s v="Gewoon"/>
    <s v="Kleinverbruik"/>
    <m/>
    <s v="E2B"/>
    <s v="Levering"/>
    <s v="N"/>
    <n v="0"/>
    <n v="113"/>
    <n v="113"/>
  </r>
  <r>
    <s v="871687940031732961"/>
    <d v="2023-01-01T00:00:00"/>
    <d v="2025-01-01T00:00:00"/>
    <x v="2"/>
    <s v="Gemeente Waalwijk"/>
    <s v="GemWaalwijkVRI"/>
    <s v="van der Merwedelaan"/>
    <s v="30"/>
    <s v="5142WJ"/>
    <s v="WAALWIJK"/>
    <s v="Gewoon"/>
    <s v="Kleinverbruik"/>
    <m/>
    <s v="E1C"/>
    <s v="Levering"/>
    <s v="N"/>
    <n v="180"/>
    <n v="111"/>
    <n v="291"/>
  </r>
  <r>
    <s v="871687940004496807"/>
    <d v="2023-01-01T00:00:00"/>
    <d v="2025-01-01T00:00:00"/>
    <x v="1"/>
    <s v="Gemeente Waalwijk"/>
    <m/>
    <s v="Hertog Janstraat"/>
    <s v="3"/>
    <s v="5141KJ"/>
    <s v="WAALWIJK"/>
    <s v="Gewoon"/>
    <s v="Kleinverbruik"/>
    <m/>
    <s v="E1C"/>
    <s v="Levering"/>
    <s v="J"/>
    <n v="1586"/>
    <n v="3459"/>
    <n v="5045"/>
  </r>
  <r>
    <s v="871687940032286258"/>
    <d v="2023-01-01T00:00:00"/>
    <d v="2025-01-01T00:00:00"/>
    <x v="0"/>
    <s v="Gemeente Waalwijk"/>
    <s v="GemWaalwijkOVE"/>
    <s v="Waspiksedijk"/>
    <s v="28"/>
    <s v="5161NS"/>
    <s v="SPRANG-CAPELLE"/>
    <s v="Gewoon"/>
    <s v="Kleinverbruik"/>
    <m/>
    <s v="E4A"/>
    <s v="Levering"/>
    <s v="N"/>
    <n v="1091"/>
    <n v="258"/>
    <n v="1349"/>
  </r>
  <r>
    <s v="871687940030294248"/>
    <d v="2023-01-01T00:00:00"/>
    <d v="2025-01-01T00:00:00"/>
    <x v="3"/>
    <s v="Gemeente Waalwijk"/>
    <s v="GemWaalwijkRio"/>
    <s v="Valkenvoortweg"/>
    <s v="11"/>
    <s v="5145PM"/>
    <s v="WAALWIJK"/>
    <s v="Gewoon"/>
    <s v="Kleinverbruik"/>
    <m/>
    <s v="E1C"/>
    <s v="Levering"/>
    <s v="N"/>
    <n v="1040"/>
    <n v="1121"/>
    <n v="2161"/>
  </r>
  <r>
    <s v="871687940032287781"/>
    <d v="2023-01-01T00:00:00"/>
    <d v="2025-01-01T00:00:00"/>
    <x v="0"/>
    <s v="Gemeente Waalwijk"/>
    <s v="GemWaalwijkOVE"/>
    <s v="Floris V-laan"/>
    <s v="11H"/>
    <s v="5141BA"/>
    <s v="WAALWIJK"/>
    <s v="Gewoon"/>
    <s v="Kleinverbruik"/>
    <m/>
    <s v="E4A"/>
    <s v="Levering"/>
    <s v="N"/>
    <n v="6549"/>
    <n v="1355"/>
    <n v="7904"/>
  </r>
  <r>
    <s v="871687940030376029"/>
    <d v="2023-01-01T00:00:00"/>
    <d v="2025-01-01T00:00:00"/>
    <x v="3"/>
    <s v="Gemeente Waalwijk"/>
    <s v="GemWaalwijkRio"/>
    <s v="Laageinde"/>
    <s v="32"/>
    <s v="5142EH"/>
    <s v="WAALWIJK"/>
    <s v="Gewoon"/>
    <s v="Kleinverbruik"/>
    <m/>
    <s v="E1C"/>
    <s v="Levering"/>
    <s v="N"/>
    <n v="937"/>
    <n v="724"/>
    <n v="1661"/>
  </r>
  <r>
    <s v="871687940031569604"/>
    <d v="2023-01-01T00:00:00"/>
    <d v="2025-01-01T00:00:00"/>
    <x v="2"/>
    <s v="Gemeente Waalwijk"/>
    <s v="GemWaalwijkVRI"/>
    <s v="Vredesplein"/>
    <s v="11"/>
    <s v="5142RA"/>
    <s v="WAALWIJK"/>
    <s v="Gewoon"/>
    <s v="Kleinverbruik"/>
    <m/>
    <s v="E1C"/>
    <s v="Levering"/>
    <s v="N"/>
    <n v="485"/>
    <n v="367"/>
    <n v="852"/>
  </r>
  <r>
    <s v="871687940033367185"/>
    <d v="2023-01-01T00:00:00"/>
    <d v="2025-01-01T00:00:00"/>
    <x v="6"/>
    <s v="Gemeente Waalwijk"/>
    <m/>
    <s v="Pastoor Huijbersstraat"/>
    <s v=""/>
    <s v="5165TG"/>
    <s v="WASPIK"/>
    <s v="Laadpaal"/>
    <s v="Kleinverbruik"/>
    <m/>
    <s v="E1A"/>
    <s v="Levering"/>
    <s v="N"/>
    <n v="0"/>
    <n v="3059"/>
    <n v="3059"/>
  </r>
  <r>
    <s v="871687910000406742"/>
    <d v="2023-01-01T00:00:00"/>
    <d v="2025-01-01T00:00:00"/>
    <x v="7"/>
    <s v="Gemeente Waalwijk"/>
    <s v="GemWaalwijkEVEN"/>
    <s v="Grotestraat"/>
    <s v="247EVE"/>
    <s v="5141JT"/>
    <s v="WAALWIJK"/>
    <s v="Gewoon"/>
    <s v="Grootverbruik"/>
    <s v="110"/>
    <s v="E3A"/>
    <s v="Levering"/>
    <s v="N"/>
    <n v="923"/>
    <n v="3918"/>
    <n v="4841"/>
  </r>
  <r>
    <s v="871687940004506971"/>
    <d v="2023-01-01T00:00:00"/>
    <d v="2025-01-01T00:00:00"/>
    <x v="1"/>
    <s v="Gemeente Waalwijk"/>
    <m/>
    <s v="Grotestraat"/>
    <s v="415"/>
    <s v="5142CB"/>
    <s v="WAALWIJK"/>
    <s v="Gewoon"/>
    <s v="Kleinverbruik"/>
    <m/>
    <s v="E1C"/>
    <s v="Levering"/>
    <s v="J"/>
    <n v="5435"/>
    <n v="5727"/>
    <n v="11162"/>
  </r>
  <r>
    <s v="871687940032285688"/>
    <d v="2023-01-01T00:00:00"/>
    <d v="2025-01-01T00:00:00"/>
    <x v="0"/>
    <s v="Gemeente Waalwijk"/>
    <s v="GemWaalwijkOVE"/>
    <s v="Leeuwerik"/>
    <s v="57"/>
    <s v="5165KW"/>
    <s v="WASPIK"/>
    <s v="Gewoon"/>
    <s v="Kleinverbruik"/>
    <m/>
    <s v="E4A"/>
    <s v="Levering"/>
    <s v="N"/>
    <n v="9943"/>
    <n v="2274"/>
    <n v="12217"/>
  </r>
  <r>
    <s v="871687940034109272"/>
    <d v="2023-09-22T00:00:00"/>
    <d v="2025-01-01T00:00:00"/>
    <x v="4"/>
    <s v="Gemeente Waalwijk"/>
    <s v="GemWaalwijkCAM"/>
    <s v="Prof. Asserweg"/>
    <s v="24"/>
    <s v="5144NC"/>
    <s v="WAALWIJK"/>
    <s v="Gewoon"/>
    <s v="Kleinverbruik"/>
    <m/>
    <s v="E1C"/>
    <s v="Levering"/>
    <s v="N"/>
    <n v="622"/>
    <n v="500"/>
    <n v="1122"/>
  </r>
  <r>
    <s v="871687940004489809"/>
    <d v="2023-01-01T00:00:00"/>
    <d v="2025-01-01T00:00:00"/>
    <x v="5"/>
    <s v="Gemeente Waalwijk"/>
    <s v="GemWaalwijkPark"/>
    <s v="Mr. van Coothstraat"/>
    <s v="7"/>
    <s v="5141EP"/>
    <s v="WAALWIJK"/>
    <s v="Gewoon"/>
    <s v="Kleinverbruik"/>
    <m/>
    <s v="E1C"/>
    <s v="Levering"/>
    <s v="N"/>
    <n v="175"/>
    <n v="351"/>
    <n v="526"/>
  </r>
  <r>
    <s v="871687940004564711"/>
    <d v="2023-01-01T00:00:00"/>
    <d v="2025-01-01T00:00:00"/>
    <x v="7"/>
    <s v="Gemeente Waalwijk"/>
    <s v="GemWaalwijkEVEN"/>
    <s v="Vijverlaan"/>
    <s v="10"/>
    <s v="5143NH"/>
    <s v="WAALWIJK"/>
    <s v="Gewoon"/>
    <s v="Kleinverbruik"/>
    <m/>
    <s v="E1C"/>
    <s v="Levering"/>
    <s v="N"/>
    <n v="0"/>
    <n v="0"/>
    <n v="0"/>
  </r>
  <r>
    <s v="871687940004489953"/>
    <d v="2023-01-01T00:00:00"/>
    <d v="2025-01-01T00:00:00"/>
    <x v="5"/>
    <s v="Gemeente Waalwijk"/>
    <s v="GemWaalwijkPark"/>
    <s v="De Els"/>
    <s v="24"/>
    <s v="5141HH"/>
    <s v="WAALWIJK"/>
    <s v="Gewoon"/>
    <s v="Kleinverbruik"/>
    <m/>
    <s v="E1C"/>
    <s v="Levering"/>
    <s v="N"/>
    <n v="175"/>
    <n v="351"/>
    <n v="526"/>
  </r>
  <r>
    <s v="871687940030655148"/>
    <d v="2023-01-01T00:00:00"/>
    <d v="2025-01-01T00:00:00"/>
    <x v="5"/>
    <s v="Gemeente Waalwijk"/>
    <s v="GemWaalwijkPark"/>
    <s v="Irenestraat"/>
    <s v="5"/>
    <s v="5141GJ"/>
    <s v="WAALWIJK"/>
    <s v="Gewoon"/>
    <s v="Kleinverbruik"/>
    <m/>
    <s v="E1A"/>
    <s v="Levering"/>
    <s v="N"/>
    <n v="0"/>
    <n v="550"/>
    <n v="550"/>
  </r>
  <r>
    <s v="871687940004539474"/>
    <d v="2023-01-01T00:00:00"/>
    <d v="2025-01-01T00:00:00"/>
    <x v="1"/>
    <s v="Gemeente Waalwijk"/>
    <m/>
    <s v="Talmastraat"/>
    <s v="61"/>
    <s v="5142VD"/>
    <s v="WAALWIJK"/>
    <s v="Gewoon"/>
    <s v="Kleinverbruik"/>
    <m/>
    <s v="E1C"/>
    <s v="Levering"/>
    <s v="J"/>
    <n v="1051"/>
    <n v="928"/>
    <n v="1979"/>
  </r>
  <r>
    <s v="871687940032287514"/>
    <d v="2023-01-01T00:00:00"/>
    <d v="2025-01-01T00:00:00"/>
    <x v="0"/>
    <s v="Gemeente Waalwijk"/>
    <s v="GemWaalwijkOVE"/>
    <s v="Industrieweg"/>
    <s v="40B"/>
    <s v="5145PV"/>
    <s v="WAALWIJK"/>
    <s v="Gewoon"/>
    <s v="Kleinverbruik"/>
    <m/>
    <s v="E4A"/>
    <s v="Levering"/>
    <s v="N"/>
    <n v="7286"/>
    <n v="1628"/>
    <n v="8914"/>
  </r>
  <r>
    <s v="871687940033574057"/>
    <d v="2023-01-01T00:00:00"/>
    <d v="2025-01-01T00:00:00"/>
    <x v="4"/>
    <s v="Gemeente Waalwijk"/>
    <s v="GemWaalwijkCAM"/>
    <s v="Kerkstraat"/>
    <s v="10"/>
    <s v="5141EC"/>
    <s v="WAALWIJK"/>
    <s v="Gewoon"/>
    <s v="Kleinverbruik"/>
    <m/>
    <s v="E1C"/>
    <s v="Levering"/>
    <s v="N"/>
    <n v="789"/>
    <n v="635"/>
    <n v="1424"/>
  </r>
  <r>
    <s v="871687940031175195"/>
    <d v="2023-01-01T00:00:00"/>
    <d v="2025-01-01T00:00:00"/>
    <x v="0"/>
    <s v="Gemeente Waalwijk"/>
    <s v="GemWaalwijkOVE"/>
    <s v="Burg van Casterenstraat"/>
    <s v="41"/>
    <s v="5146GA"/>
    <s v="WAALWIJK"/>
    <s v="Gewoon"/>
    <s v="Kleinverbruik"/>
    <m/>
    <s v="E4A"/>
    <s v="Levering"/>
    <s v="N"/>
    <n v="20157"/>
    <n v="3062"/>
    <n v="23219"/>
  </r>
  <r>
    <s v="871687940032287750"/>
    <d v="2023-01-01T00:00:00"/>
    <d v="2025-01-01T00:00:00"/>
    <x v="0"/>
    <s v="Gemeente Waalwijk"/>
    <s v="GemWaalwijkOVE"/>
    <s v="Drunenseweg"/>
    <s v="11"/>
    <s v="5143NE"/>
    <s v="WAALWIJK"/>
    <s v="Gewoon"/>
    <s v="Kleinverbruik"/>
    <m/>
    <s v="E4A"/>
    <s v="Levering"/>
    <s v="N"/>
    <n v="6424"/>
    <n v="1166"/>
    <n v="7590"/>
  </r>
  <r>
    <s v="871687940004733995"/>
    <d v="2023-01-01T00:00:00"/>
    <d v="2025-01-01T00:00:00"/>
    <x v="1"/>
    <s v="Gemeente Waalwijk"/>
    <m/>
    <s v="Lindenheuvel"/>
    <s v="3"/>
    <s v="5165AZ"/>
    <s v="WASPIK"/>
    <s v="Gewoon"/>
    <s v="Kleinverbruik"/>
    <m/>
    <s v="E1A"/>
    <s v="Levering"/>
    <s v="J"/>
    <n v="0"/>
    <n v="404"/>
    <n v="404"/>
  </r>
  <r>
    <s v="871687940032389867"/>
    <d v="2023-01-01T00:00:00"/>
    <d v="2025-01-01T00:00:00"/>
    <x v="6"/>
    <s v="Gemeente Waalwijk"/>
    <m/>
    <s v="Reigerbosweg"/>
    <s v="2"/>
    <s v="5144MA"/>
    <s v="WAALWIJK"/>
    <s v="Laadpaal"/>
    <s v="Kleinverbruik"/>
    <m/>
    <s v="E1A"/>
    <s v="Levering"/>
    <s v="N"/>
    <n v="0"/>
    <n v="2985"/>
    <n v="2985"/>
  </r>
  <r>
    <s v="871687940034109265"/>
    <d v="2023-09-22T00:00:00"/>
    <d v="2025-01-01T00:00:00"/>
    <x v="4"/>
    <s v="Gemeente Waalwijk"/>
    <s v="GemWaalwijkCAM"/>
    <s v="Prof. Asserweg"/>
    <s v="2"/>
    <s v="5144NC"/>
    <s v="WAALWIJK"/>
    <s v="Gewoon"/>
    <s v="Kleinverbruik"/>
    <m/>
    <s v="E1C"/>
    <s v="Levering"/>
    <s v="N"/>
    <n v="622"/>
    <n v="500"/>
    <n v="1122"/>
  </r>
  <r>
    <s v="871687940033426516"/>
    <d v="2023-01-01T00:00:00"/>
    <d v="2025-01-01T00:00:00"/>
    <x v="0"/>
    <s v="Gemeente Waalwijk"/>
    <s v="GemWaalwijkOVE"/>
    <s v="Prof. Asserweg"/>
    <s v=""/>
    <s v="5144AM"/>
    <s v="WAALWIJK"/>
    <s v="Gewoon"/>
    <s v="Kleinverbruik"/>
    <m/>
    <s v="E4A"/>
    <s v="Levering"/>
    <s v="N"/>
    <n v="1408"/>
    <n v="376"/>
    <n v="1784"/>
  </r>
  <r>
    <s v="871687940004582104"/>
    <d v="2023-01-01T00:00:00"/>
    <d v="2025-01-01T00:00:00"/>
    <x v="2"/>
    <s v="Gemeente Waalwijk"/>
    <s v="GemWaalwijkVRI"/>
    <s v="Burg van de Klokkenlaan"/>
    <s v=""/>
    <s v="5141EE"/>
    <s v="WAALWIJK"/>
    <s v="Gewoon"/>
    <s v="Kleinverbruik"/>
    <m/>
    <s v="E1C"/>
    <s v="Levering"/>
    <s v="N"/>
    <n v="2091"/>
    <n v="1496"/>
    <n v="3587"/>
  </r>
  <r>
    <s v="871687940034016426"/>
    <d v="2023-08-04T00:00:00"/>
    <d v="2025-01-01T00:00:00"/>
    <x v="3"/>
    <s v="Gemeente Waalwijk"/>
    <s v="GemWaalwijkRio"/>
    <s v="Krayenhofflaan"/>
    <s v="29"/>
    <s v="5141AP"/>
    <s v="WAALWIJK"/>
    <s v="Gewoon"/>
    <s v="Kleinverbruik"/>
    <m/>
    <s v="E1C"/>
    <s v="Levering"/>
    <s v="N"/>
    <n v="2162"/>
    <n v="1741"/>
    <n v="3903"/>
  </r>
  <r>
    <s v="871687940033726708"/>
    <d v="2023-01-01T00:00:00"/>
    <d v="2025-01-01T00:00:00"/>
    <x v="3"/>
    <s v="Gemeente Waalwijk"/>
    <s v="GemWaalwijkRio"/>
    <s v="Raadhuisplein"/>
    <s v="1"/>
    <s v="5141KG"/>
    <s v="WAALWIJK"/>
    <s v="Gewoon"/>
    <s v="Kleinverbruik"/>
    <m/>
    <s v="E2B"/>
    <s v="Levering"/>
    <s v="N"/>
    <n v="4202"/>
    <n v="5387"/>
    <n v="9589"/>
  </r>
  <r>
    <s v="871687940004578268"/>
    <d v="2023-01-01T00:00:00"/>
    <d v="2025-01-01T00:00:00"/>
    <x v="3"/>
    <s v="Gemeente Waalwijk"/>
    <s v="GemWaalwijkRio"/>
    <s v="Beethovenlaan"/>
    <s v="112"/>
    <s v="5144GC"/>
    <s v="WAALWIJK"/>
    <s v="Gewoon"/>
    <s v="Kleinverbruik"/>
    <m/>
    <s v="E1C"/>
    <s v="Levering"/>
    <s v="N"/>
    <n v="163"/>
    <n v="118"/>
    <n v="281"/>
  </r>
  <r>
    <s v="871687940030764529"/>
    <d v="2023-01-01T00:00:00"/>
    <d v="2025-01-01T00:00:00"/>
    <x v="5"/>
    <s v="Gemeente Waalwijk"/>
    <s v="GemWaalwijkPark"/>
    <s v="Wilhelminastraat"/>
    <s v="55"/>
    <s v="5141HJ"/>
    <s v="WAALWIJK"/>
    <s v="Gewoon"/>
    <s v="Kleinverbruik"/>
    <m/>
    <s v="E1A"/>
    <s v="Levering"/>
    <s v="N"/>
    <n v="0"/>
    <n v="550"/>
    <n v="550"/>
  </r>
  <r>
    <s v="871687940033786702"/>
    <d v="2023-01-01T00:00:00"/>
    <d v="2025-01-01T00:00:00"/>
    <x v="4"/>
    <s v="Gemeente Waalwijk"/>
    <s v="GemWaalwijkCAM"/>
    <s v="Akkerlaan"/>
    <s v="1"/>
    <s v="5143ND"/>
    <s v="WAALWIJK"/>
    <s v="Gewoon"/>
    <s v="Kleinverbruik"/>
    <m/>
    <s v="E1C"/>
    <s v="Levering"/>
    <s v="N"/>
    <n v="746"/>
    <n v="601"/>
    <n v="1347"/>
  </r>
  <r>
    <s v="871687940032287736"/>
    <d v="2023-01-01T00:00:00"/>
    <d v="2025-01-01T00:00:00"/>
    <x v="0"/>
    <s v="Gemeente Waalwijk"/>
    <s v="GemWaalwijkOVE"/>
    <s v="Kloosterweg"/>
    <s v="3"/>
    <s v="5144CA"/>
    <s v="WAALWIJK"/>
    <s v="Gewoon"/>
    <s v="Kleinverbruik"/>
    <m/>
    <s v="E4A"/>
    <s v="Levering"/>
    <s v="N"/>
    <n v="5040"/>
    <n v="846"/>
    <n v="5886"/>
  </r>
  <r>
    <s v="871687940032287255"/>
    <d v="2023-01-01T00:00:00"/>
    <d v="2025-01-01T00:00:00"/>
    <x v="0"/>
    <s v="Gemeente Waalwijk"/>
    <s v="GemWaalwijkOVE"/>
    <s v="Richard Wagnerstraat"/>
    <s v="2A"/>
    <s v="5144GM"/>
    <s v="WAALWIJK"/>
    <s v="Gewoon"/>
    <s v="Kleinverbruik"/>
    <m/>
    <s v="E4A"/>
    <s v="Levering"/>
    <s v="N"/>
    <n v="10390"/>
    <n v="1849"/>
    <n v="12239"/>
  </r>
  <r>
    <s v="871687940032286463"/>
    <d v="2023-01-01T00:00:00"/>
    <d v="2025-01-01T00:00:00"/>
    <x v="0"/>
    <s v="Gemeente Waalwijk"/>
    <s v="GemWaalwijkOVE"/>
    <s v="Havendijk"/>
    <s v="2A"/>
    <s v="5165VJ"/>
    <s v="WASPIK"/>
    <s v="Gewoon"/>
    <s v="Kleinverbruik"/>
    <m/>
    <s v="E4A"/>
    <s v="Levering"/>
    <s v="N"/>
    <n v="11796"/>
    <n v="2079"/>
    <n v="13875"/>
  </r>
  <r>
    <s v="871687940031090481"/>
    <d v="2023-01-01T00:00:00"/>
    <d v="2025-01-01T00:00:00"/>
    <x v="5"/>
    <s v="Gemeente Waalwijk"/>
    <s v="GemWaalwijkPark"/>
    <s v="Bernhardstraat"/>
    <s v="2"/>
    <s v="5141GK"/>
    <s v="WAALWIJK"/>
    <s v="Gewoon"/>
    <s v="Kleinverbruik"/>
    <m/>
    <s v="E2B"/>
    <s v="Levering"/>
    <s v="N"/>
    <n v="5623"/>
    <n v="4230"/>
    <n v="9853"/>
  </r>
  <r>
    <s v="871687940004709068"/>
    <d v="2023-01-01T00:00:00"/>
    <d v="2025-01-01T00:00:00"/>
    <x v="3"/>
    <s v="Gemeente Waalwijk"/>
    <s v="GemWaalwijkRio"/>
    <s v="Sprangsevaart"/>
    <s v="24"/>
    <s v="5161JW"/>
    <s v="SPRANG-CAPELLE"/>
    <s v="Gewoon"/>
    <s v="Kleinverbruik"/>
    <m/>
    <s v="E1C"/>
    <s v="Levering"/>
    <s v="N"/>
    <n v="74"/>
    <n v="70"/>
    <n v="144"/>
  </r>
  <r>
    <s v="871687940004459765"/>
    <d v="2023-01-01T00:00:00"/>
    <d v="2025-01-01T00:00:00"/>
    <x v="3"/>
    <s v="Gemeente Waalwijk"/>
    <s v="GemWaalwijkRio"/>
    <s v="H.N. Freericksstraat"/>
    <s v="11"/>
    <s v="5165ES"/>
    <s v="WASPIK"/>
    <s v="Gewoon"/>
    <s v="Kleinverbruik"/>
    <m/>
    <s v="E1C"/>
    <s v="Levering"/>
    <s v="N"/>
    <n v="1483"/>
    <n v="1225"/>
    <n v="2708"/>
  </r>
  <r>
    <s v="871687940032285947"/>
    <d v="2023-01-01T00:00:00"/>
    <d v="2025-01-01T00:00:00"/>
    <x v="0"/>
    <s v="Gemeente Waalwijk"/>
    <s v="GemWaalwijkOVE"/>
    <s v="Mr. van Maanenstraat"/>
    <s v="11K"/>
    <s v="5142AV"/>
    <s v="WAALWIJK"/>
    <s v="Gewoon"/>
    <s v="Kleinverbruik"/>
    <m/>
    <s v="E4A"/>
    <s v="Levering"/>
    <s v="N"/>
    <n v="24067"/>
    <n v="4634"/>
    <n v="28701"/>
  </r>
  <r>
    <s v="871687940032145036"/>
    <d v="2023-01-01T00:00:00"/>
    <d v="2025-01-01T00:00:00"/>
    <x v="4"/>
    <s v="Gemeente Waalwijk"/>
    <s v="GemWaalwijkCAM"/>
    <s v="Sluisweg"/>
    <s v="20"/>
    <s v="5145PE"/>
    <s v="WAALWIJK"/>
    <s v="Gewoon"/>
    <s v="Kleinverbruik"/>
    <m/>
    <s v="E1C"/>
    <s v="Levering"/>
    <s v="N"/>
    <n v="440"/>
    <n v="440"/>
    <n v="880"/>
  </r>
  <r>
    <s v="871687940032950371"/>
    <d v="2023-01-01T00:00:00"/>
    <d v="2025-01-01T00:00:00"/>
    <x v="0"/>
    <s v="Gemeente Waalwijk"/>
    <s v="GemWaalwijkOVE"/>
    <s v="Zomerdijk"/>
    <s v="2"/>
    <s v="5145PJ"/>
    <s v="WAALWIJK"/>
    <s v="Gewoon"/>
    <s v="Kleinverbruik"/>
    <m/>
    <s v="E4A"/>
    <s v="Levering"/>
    <s v="N"/>
    <n v="22308"/>
    <n v="888"/>
    <n v="23196"/>
  </r>
  <r>
    <s v="871687940004703158"/>
    <d v="2023-01-01T00:00:00"/>
    <d v="2025-01-01T00:00:00"/>
    <x v="3"/>
    <s v="Gemeente Waalwijk"/>
    <s v="GemWaalwijkRio"/>
    <s v="Heistraat"/>
    <s v="229"/>
    <s v="5161GE"/>
    <s v="SPRANG-CAPELLE"/>
    <s v="Gewoon"/>
    <s v="Kleinverbruik"/>
    <m/>
    <s v="E2B"/>
    <s v="Levering"/>
    <s v="N"/>
    <n v="5392"/>
    <n v="4348"/>
    <n v="9740"/>
  </r>
  <r>
    <s v="871687940032265420"/>
    <d v="2023-01-01T00:00:00"/>
    <d v="2025-01-01T00:00:00"/>
    <x v="1"/>
    <s v="Gemeente Waalwijk"/>
    <m/>
    <s v="van Hilststraat"/>
    <s v="11"/>
    <s v="5145RK"/>
    <s v="WAALWIJK"/>
    <s v="Gewoon"/>
    <s v="Kleinverbruik"/>
    <m/>
    <s v="E1C"/>
    <s v="Levering"/>
    <s v="J"/>
    <n v="2839"/>
    <n v="1625"/>
    <n v="4464"/>
  </r>
  <r>
    <s v="871687940034052677"/>
    <d v="2023-07-20T00:00:00"/>
    <d v="2025-01-18T00:00:00"/>
    <x v="7"/>
    <s v="Gemeente Waalwijk"/>
    <s v="GemWaalwijkEVEN"/>
    <s v="Wendelnesseweg-West"/>
    <s v="13"/>
    <s v="5161ZG"/>
    <s v="SPRANG-CAPELLE"/>
    <s v="Gewoon"/>
    <s v="Kleinverbruik"/>
    <m/>
    <s v="E2B"/>
    <s v="Levering"/>
    <s v="N"/>
    <n v="17292"/>
    <n v="24376"/>
    <n v="41668"/>
  </r>
  <r>
    <s v="871687940032449646"/>
    <d v="2023-01-01T00:00:00"/>
    <d v="2025-01-01T00:00:00"/>
    <x v="6"/>
    <s v="Gemeente Waalwijk"/>
    <m/>
    <s v="Talmastraat"/>
    <s v="20"/>
    <s v="5142VE"/>
    <s v="WAALWIJK"/>
    <s v="Laadpaal"/>
    <s v="Kleinverbruik"/>
    <m/>
    <s v="E1A"/>
    <s v="Levering"/>
    <s v="N"/>
    <n v="0"/>
    <n v="8368"/>
    <n v="8368"/>
  </r>
  <r>
    <s v="871687940030646238"/>
    <d v="2023-01-01T00:00:00"/>
    <d v="2025-01-01T00:00:00"/>
    <x v="5"/>
    <s v="Gemeente Waalwijk"/>
    <s v="GemWaalwijkPark"/>
    <s v="Marijkestraat"/>
    <s v="1"/>
    <s v="5142HX"/>
    <s v="WAALWIJK"/>
    <s v="Gewoon"/>
    <s v="Kleinverbruik"/>
    <m/>
    <s v="E1A"/>
    <s v="Levering"/>
    <s v="N"/>
    <n v="0"/>
    <n v="482"/>
    <n v="482"/>
  </r>
  <r>
    <s v="871687940004730642"/>
    <d v="2023-01-01T00:00:00"/>
    <d v="2025-01-01T00:00:00"/>
    <x v="3"/>
    <s v="Gemeente Waalwijk"/>
    <s v="GemWaalwijkRio"/>
    <s v="Kruisvaart"/>
    <s v="2"/>
    <s v="5161ZL"/>
    <s v="SPRANG-CAPELLE"/>
    <s v="Gewoon"/>
    <s v="Kleinverbruik"/>
    <m/>
    <s v="E1C"/>
    <s v="Levering"/>
    <s v="N"/>
    <n v="86"/>
    <n v="79"/>
    <n v="165"/>
  </r>
  <r>
    <s v="871687940004709167"/>
    <d v="2023-01-01T00:00:00"/>
    <d v="2025-01-01T00:00:00"/>
    <x v="1"/>
    <s v="Gemeente Waalwijk"/>
    <m/>
    <s v="Tilburgseweg"/>
    <s v="19BEG"/>
    <s v="5161ME"/>
    <s v="SPRANG-CAPELLE"/>
    <s v="Gewoon"/>
    <s v="Kleinverbruik"/>
    <m/>
    <s v="E1C"/>
    <s v="Levering"/>
    <s v="N"/>
    <n v="1695"/>
    <n v="898"/>
    <n v="2593"/>
  </r>
  <r>
    <s v="871687940032287552"/>
    <d v="2023-01-01T00:00:00"/>
    <d v="2025-01-01T00:00:00"/>
    <x v="0"/>
    <s v="Gemeente Waalwijk"/>
    <s v="GemWaalwijkOVE"/>
    <s v="Zanddonkweg"/>
    <s v="10"/>
    <s v="5144NX"/>
    <s v="WAALWIJK"/>
    <s v="Gewoon"/>
    <s v="Kleinverbruik"/>
    <m/>
    <s v="E4A"/>
    <s v="Levering"/>
    <s v="N"/>
    <n v="7223"/>
    <n v="1644"/>
    <n v="8867"/>
  </r>
  <r>
    <s v="871687940030122688"/>
    <d v="2023-01-01T00:00:00"/>
    <d v="2025-01-01T00:00:00"/>
    <x v="3"/>
    <s v="Gemeente Waalwijk"/>
    <s v="GemWaalwijkRio"/>
    <s v="Stadhoudersdijk"/>
    <s v="33"/>
    <s v="5165RG"/>
    <s v="WASPIK"/>
    <s v="Gewoon"/>
    <s v="Kleinverbruik"/>
    <m/>
    <s v="E1C"/>
    <s v="Levering"/>
    <s v="N"/>
    <n v="44"/>
    <n v="13"/>
    <n v="57"/>
  </r>
  <r>
    <s v="871687940032287422"/>
    <d v="2023-01-01T00:00:00"/>
    <d v="2025-01-01T00:00:00"/>
    <x v="0"/>
    <s v="Gemeente Waalwijk"/>
    <s v="GemWaalwijkOVE"/>
    <s v="Prof. Van 't Hoffweg"/>
    <s v="1"/>
    <s v="5144NS"/>
    <s v="WAALWIJK"/>
    <s v="Gewoon"/>
    <s v="Kleinverbruik"/>
    <m/>
    <s v="E4A"/>
    <s v="Levering"/>
    <s v="N"/>
    <n v="25524"/>
    <n v="4951"/>
    <n v="30475"/>
  </r>
  <r>
    <s v="871687940004697310"/>
    <d v="2023-01-01T00:00:00"/>
    <d v="2025-01-01T00:00:00"/>
    <x v="3"/>
    <s v="Gemeente Waalwijk"/>
    <s v="GemWaalwijkRio"/>
    <s v="Tinus van der Sijdestr"/>
    <s v="24"/>
    <s v="5161CD"/>
    <s v="SPRANG-CAPELLE"/>
    <s v="Gewoon"/>
    <s v="Kleinverbruik"/>
    <m/>
    <s v="E1C"/>
    <s v="Levering"/>
    <s v="N"/>
    <n v="2282"/>
    <n v="1532"/>
    <n v="3814"/>
  </r>
  <r>
    <s v="871687940004712631"/>
    <d v="2023-01-01T00:00:00"/>
    <d v="2025-01-01T00:00:00"/>
    <x v="3"/>
    <s v="Gemeente Waalwijk"/>
    <s v="GemWaalwijkRio"/>
    <s v="Nieuwevaart"/>
    <s v="104"/>
    <s v="5161RK"/>
    <s v="SPRANG-CAPELLE"/>
    <s v="Gewoon"/>
    <s v="Kleinverbruik"/>
    <m/>
    <s v="E1C"/>
    <s v="Levering"/>
    <s v="N"/>
    <n v="396"/>
    <n v="295"/>
    <n v="691"/>
  </r>
  <r>
    <s v="871687940033426462"/>
    <d v="2023-01-01T00:00:00"/>
    <d v="2025-01-01T00:00:00"/>
    <x v="0"/>
    <s v="Gemeente Waalwijk"/>
    <s v="GemWaalwijkOVE"/>
    <s v="Eerste Zeine"/>
    <s v=""/>
    <s v="5144AM"/>
    <s v="WAALWIJK"/>
    <s v="Gewoon"/>
    <s v="Kleinverbruik"/>
    <m/>
    <s v="E4A"/>
    <s v="Levering"/>
    <s v="N"/>
    <n v="1656"/>
    <n v="246"/>
    <n v="1902"/>
  </r>
  <r>
    <s v="871687940004723002"/>
    <d v="2023-01-01T00:00:00"/>
    <d v="2025-01-01T00:00:00"/>
    <x v="3"/>
    <s v="Gemeente Waalwijk"/>
    <s v="GemWaalwijkRio"/>
    <s v="Luzerne"/>
    <s v="27"/>
    <s v="5161WD"/>
    <s v="SPRANG-CAPELLE"/>
    <s v="Gewoon"/>
    <s v="Kleinverbruik"/>
    <m/>
    <s v="E1C"/>
    <s v="Levering"/>
    <s v="N"/>
    <n v="1793"/>
    <n v="1332"/>
    <n v="3125"/>
  </r>
  <r>
    <s v="871687940034109173"/>
    <d v="2023-09-28T00:00:00"/>
    <d v="2025-01-07T00:00:00"/>
    <x v="4"/>
    <s v="Gemeente Waalwijk"/>
    <s v="GemWaalwijkCAM"/>
    <s v="Cartografenweg"/>
    <s v="2A"/>
    <s v="5141MT"/>
    <s v="WAALWIJK"/>
    <s v="Gewoon"/>
    <s v="Kleinverbruik"/>
    <m/>
    <s v="E1C"/>
    <s v="Levering"/>
    <s v="N"/>
    <n v="622"/>
    <n v="500"/>
    <n v="1122"/>
  </r>
  <r>
    <s v="871687940032286951"/>
    <d v="2023-01-01T00:00:00"/>
    <d v="2025-01-01T00:00:00"/>
    <x v="0"/>
    <s v="Gemeente Waalwijk"/>
    <s v="GemWaalwijkOVE"/>
    <s v="Zomerdijk"/>
    <s v="3A"/>
    <s v="5145PJ"/>
    <s v="WAALWIJK"/>
    <s v="Gewoon"/>
    <s v="Kleinverbruik"/>
    <m/>
    <s v="E4A"/>
    <s v="Levering"/>
    <s v="N"/>
    <n v="38"/>
    <n v="9"/>
    <n v="47"/>
  </r>
  <r>
    <s v="871687940030646283"/>
    <d v="2023-01-01T00:00:00"/>
    <d v="2025-01-01T00:00:00"/>
    <x v="5"/>
    <s v="Gemeente Waalwijk"/>
    <s v="GemWaalwijkPark"/>
    <s v="Mr. van Coothstraat"/>
    <s v="2"/>
    <s v="5141ES"/>
    <s v="WAALWIJK"/>
    <s v="Gewoon"/>
    <s v="Kleinverbruik"/>
    <m/>
    <s v="E1A"/>
    <s v="Levering"/>
    <s v="N"/>
    <n v="0"/>
    <n v="550"/>
    <n v="550"/>
  </r>
  <r>
    <s v="871687940031507941"/>
    <d v="2023-01-01T00:00:00"/>
    <d v="2025-01-01T00:00:00"/>
    <x v="4"/>
    <s v="Gemeente Waalwijk"/>
    <s v="GemWaalwijkCAM"/>
    <s v="Zijlweg"/>
    <s v="9"/>
    <s v="5145NR"/>
    <s v="WAALWIJK"/>
    <s v="Gewoon"/>
    <s v="Kleinverbruik"/>
    <m/>
    <s v="E1C"/>
    <s v="Levering"/>
    <s v="N"/>
    <n v="440"/>
    <n v="440"/>
    <n v="880"/>
  </r>
  <r>
    <s v="871687940030222548"/>
    <d v="2023-01-01T00:00:00"/>
    <d v="2025-01-01T00:00:00"/>
    <x v="7"/>
    <s v="Gemeente Waalwijk"/>
    <s v="GemWaalwijkEVEN"/>
    <s v="Markt"/>
    <s v="3"/>
    <s v="5141GP"/>
    <s v="WAALWIJK"/>
    <s v="Gewoon"/>
    <s v="Kleinverbruik"/>
    <m/>
    <s v="E2B"/>
    <s v="Levering"/>
    <s v="N"/>
    <n v="677"/>
    <n v="685"/>
    <n v="1362"/>
  </r>
  <r>
    <s v="871687910000408500"/>
    <d v="2023-01-01T00:00:00"/>
    <d v="2025-01-01T00:00:00"/>
    <x v="8"/>
    <s v="Gemeente Waalwijk"/>
    <m/>
    <s v="Zomerdijk"/>
    <s v="4"/>
    <s v="5145PJ"/>
    <s v="WAALWIJK"/>
    <s v="Gewoon"/>
    <s v="Grootverbruik"/>
    <s v="173"/>
    <s v="E3A"/>
    <s v="Levering"/>
    <s v="J"/>
    <n v="23397"/>
    <n v="32302"/>
    <n v="55699"/>
  </r>
  <r>
    <s v="871687940031988412"/>
    <d v="2023-01-01T00:00:00"/>
    <d v="2025-01-01T00:00:00"/>
    <x v="4"/>
    <s v="Gemeente Waalwijk"/>
    <s v="GemWaalwijkCAM"/>
    <s v="Gragtmansstraat"/>
    <s v="1"/>
    <s v="5145RA"/>
    <s v="WAALWIJK"/>
    <s v="Gewoon"/>
    <s v="Kleinverbruik"/>
    <m/>
    <s v="E1C"/>
    <s v="Levering"/>
    <s v="N"/>
    <n v="440"/>
    <n v="440"/>
    <n v="880"/>
  </r>
  <r>
    <s v="871687940032287040"/>
    <d v="2023-01-01T00:00:00"/>
    <d v="2025-01-01T00:00:00"/>
    <x v="0"/>
    <s v="Gemeente Waalwijk"/>
    <s v="GemWaalwijkOVE"/>
    <s v="De Els"/>
    <s v="46B"/>
    <s v="5141HH"/>
    <s v="WAALWIJK"/>
    <s v="Gewoon"/>
    <s v="Kleinverbruik"/>
    <m/>
    <s v="E4A"/>
    <s v="Levering"/>
    <s v="N"/>
    <n v="18"/>
    <n v="4"/>
    <n v="22"/>
  </r>
  <r>
    <s v="871687940032286944"/>
    <d v="2023-01-01T00:00:00"/>
    <d v="2025-01-01T00:00:00"/>
    <x v="0"/>
    <s v="Gemeente Waalwijk"/>
    <s v="GemWaalwijkOVE"/>
    <s v="Akkerlaan"/>
    <s v="37"/>
    <s v="5143ND"/>
    <s v="WAALWIJK"/>
    <s v="Gewoon"/>
    <s v="Kleinverbruik"/>
    <m/>
    <s v="E4A"/>
    <s v="Levering"/>
    <s v="N"/>
    <n v="7498"/>
    <n v="1581"/>
    <n v="9079"/>
  </r>
  <r>
    <s v="871687940004710651"/>
    <d v="2023-01-01T00:00:00"/>
    <d v="2025-01-01T00:00:00"/>
    <x v="3"/>
    <s v="Gemeente Waalwijk"/>
    <s v="GemWaalwijkRio"/>
    <s v="Veerweg"/>
    <s v="7"/>
    <s v="5161PC"/>
    <s v="SPRANG-CAPELLE"/>
    <s v="Gewoon"/>
    <s v="Kleinverbruik"/>
    <m/>
    <s v="E1C"/>
    <s v="Levering"/>
    <s v="N"/>
    <n v="70"/>
    <n v="46"/>
    <n v="116"/>
  </r>
  <r>
    <s v="871687940031445038"/>
    <d v="2023-01-01T00:00:00"/>
    <d v="2025-01-01T00:00:00"/>
    <x v="1"/>
    <s v="Gemeente Waalwijk"/>
    <m/>
    <s v="Mgr. Bekkersstraat"/>
    <s v="37"/>
    <s v="5146DT"/>
    <s v="WAALWIJK"/>
    <s v="Gewoon"/>
    <s v="Kleinverbruik"/>
    <m/>
    <s v="E1C"/>
    <s v="Levering"/>
    <s v="J"/>
    <n v="1225"/>
    <n v="1021"/>
    <n v="2246"/>
  </r>
  <r>
    <s v="871687940031944944"/>
    <d v="2023-01-01T00:00:00"/>
    <d v="2025-01-01T00:00:00"/>
    <x v="2"/>
    <s v="Gemeente Waalwijk"/>
    <s v="GemWaalwijkVRI"/>
    <s v="Sprangsevaart"/>
    <s v="20"/>
    <s v="5161JW"/>
    <s v="SPRANG-CAPELLE"/>
    <s v="Gewoon"/>
    <s v="Kleinverbruik"/>
    <m/>
    <s v="E1C"/>
    <s v="Levering"/>
    <s v="N"/>
    <n v="351"/>
    <n v="262"/>
    <n v="613"/>
  </r>
  <r>
    <s v="871687940032286418"/>
    <d v="2023-01-01T00:00:00"/>
    <d v="2025-01-01T00:00:00"/>
    <x v="0"/>
    <s v="Gemeente Waalwijk"/>
    <s v="GemWaalwijkOVE"/>
    <s v="Eikenlaan"/>
    <s v="32"/>
    <s v="5143CW"/>
    <s v="WAALWIJK"/>
    <s v="Gewoon"/>
    <s v="Kleinverbruik"/>
    <m/>
    <s v="E4A"/>
    <s v="Levering"/>
    <s v="N"/>
    <n v="10141"/>
    <n v="2174"/>
    <n v="12315"/>
  </r>
  <r>
    <s v="871687940031558196"/>
    <d v="2023-01-01T00:00:00"/>
    <d v="2025-01-01T00:00:00"/>
    <x v="2"/>
    <s v="Gemeente Waalwijk"/>
    <s v="GemWaalwijkVRI"/>
    <s v="Tilburgseweg"/>
    <s v="4"/>
    <s v="5161DA"/>
    <s v="SPRANG-CAPELLE"/>
    <s v="Gewoon"/>
    <s v="Kleinverbruik"/>
    <m/>
    <s v="E1C"/>
    <s v="Levering"/>
    <s v="N"/>
    <n v="367"/>
    <n v="291"/>
    <n v="658"/>
  </r>
  <r>
    <s v="871687940031988337"/>
    <d v="2023-01-01T00:00:00"/>
    <d v="2025-01-01T00:00:00"/>
    <x v="4"/>
    <s v="Gemeente Waalwijk"/>
    <s v="GemWaalwijkCAM"/>
    <s v="Gompenstraat"/>
    <s v="9"/>
    <s v="5145RM"/>
    <s v="WAALWIJK"/>
    <s v="Gewoon"/>
    <s v="Kleinverbruik"/>
    <m/>
    <s v="E1C"/>
    <s v="Levering"/>
    <s v="N"/>
    <n v="440"/>
    <n v="440"/>
    <n v="880"/>
  </r>
  <r>
    <s v="871687940030656169"/>
    <d v="2023-01-01T00:00:00"/>
    <d v="2025-01-01T00:00:00"/>
    <x v="3"/>
    <s v="Gemeente Waalwijk"/>
    <s v="GemWaalwijkRio"/>
    <s v="Vrouwkensvaartsestraat"/>
    <s v="5"/>
    <s v="5165NN"/>
    <s v="WASPIK"/>
    <s v="Gewoon"/>
    <s v="Kleinverbruik"/>
    <m/>
    <s v="E1C"/>
    <s v="Levering"/>
    <s v="N"/>
    <n v="74"/>
    <n v="58"/>
    <n v="132"/>
  </r>
  <r>
    <s v="871687940032285978"/>
    <d v="2023-01-01T00:00:00"/>
    <d v="2025-01-01T00:00:00"/>
    <x v="0"/>
    <s v="Gemeente Waalwijk"/>
    <s v="GemWaalwijkOVE"/>
    <s v="Wendelnesseweg-Oost"/>
    <s v="48"/>
    <s v="5161ZA"/>
    <s v="SPRANG-CAPELLE"/>
    <s v="Gewoon"/>
    <s v="Kleinverbruik"/>
    <m/>
    <s v="E4A"/>
    <s v="Levering"/>
    <s v="N"/>
    <n v="18836"/>
    <n v="3171"/>
    <n v="22007"/>
  </r>
  <r>
    <s v="871687940004712471"/>
    <d v="2023-01-01T00:00:00"/>
    <d v="2025-01-01T00:00:00"/>
    <x v="3"/>
    <s v="Gemeente Waalwijk"/>
    <s v="GemWaalwijkRio"/>
    <s v="Dellenweg"/>
    <s v="1"/>
    <s v="5161PV"/>
    <s v="SPRANG-CAPELLE"/>
    <s v="Gewoon"/>
    <s v="Kleinverbruik"/>
    <m/>
    <s v="E1C"/>
    <s v="Levering"/>
    <s v="N"/>
    <n v="102"/>
    <n v="60"/>
    <n v="162"/>
  </r>
  <r>
    <s v="871687940032285992"/>
    <d v="2023-01-01T00:00:00"/>
    <d v="2025-01-01T00:00:00"/>
    <x v="0"/>
    <s v="Gemeente Waalwijk"/>
    <s v="GemWaalwijkOVE"/>
    <s v="Eikendijk"/>
    <s v="1"/>
    <s v="5161ML"/>
    <s v="SPRANG-CAPELLE"/>
    <s v="Gewoon"/>
    <s v="Kleinverbruik"/>
    <m/>
    <s v="E4A"/>
    <s v="Levering"/>
    <s v="N"/>
    <n v="2667"/>
    <n v="618"/>
    <n v="3285"/>
  </r>
  <r>
    <s v="871687940032285923"/>
    <d v="2023-01-01T00:00:00"/>
    <d v="2025-01-01T00:00:00"/>
    <x v="0"/>
    <s v="Gemeente Waalwijk"/>
    <s v="GemWaalwijkOVE"/>
    <s v="St. Jansplein"/>
    <s v="11"/>
    <s v="5141GR"/>
    <s v="WAALWIJK"/>
    <s v="Gewoon"/>
    <s v="Kleinverbruik"/>
    <m/>
    <s v="E4A"/>
    <s v="Levering"/>
    <s v="N"/>
    <n v="2436"/>
    <n v="717"/>
    <n v="3153"/>
  </r>
  <r>
    <s v="871687940031433929"/>
    <d v="2023-01-01T00:00:00"/>
    <d v="2025-01-01T00:00:00"/>
    <x v="3"/>
    <s v="Gemeente Waalwijk"/>
    <s v="GemWaalwijkRio"/>
    <s v="Andre Brokxstraat"/>
    <s v="4"/>
    <s v="5165BJ"/>
    <s v="WASPIK"/>
    <s v="Gewoon"/>
    <s v="Kleinverbruik"/>
    <m/>
    <s v="E1C"/>
    <s v="Levering"/>
    <s v="N"/>
    <n v="636"/>
    <n v="513"/>
    <n v="1149"/>
  </r>
  <r>
    <s v="871687940033453383"/>
    <d v="2023-01-01T00:00:00"/>
    <d v="2025-01-01T00:00:00"/>
    <x v="4"/>
    <s v="Gemeente Waalwijk"/>
    <s v="GemWaalwijkCAM"/>
    <s v="KLEIWEG"/>
    <s v=""/>
    <s v="5145NA"/>
    <s v="WAALWIJK"/>
    <s v="Gewoon"/>
    <s v="Kleinverbruik"/>
    <m/>
    <s v="E1C"/>
    <s v="Levering"/>
    <s v="N"/>
    <n v="438"/>
    <n v="438"/>
    <n v="876"/>
  </r>
  <r>
    <s v="871687940032811207"/>
    <d v="2023-01-01T00:00:00"/>
    <d v="2025-01-01T00:00:00"/>
    <x v="4"/>
    <s v="Gemeente Waalwijk"/>
    <s v="GemWaalwijkCAM"/>
    <s v="Industrieweg"/>
    <s v="92"/>
    <s v="5145PW"/>
    <s v="WAALWIJK"/>
    <s v="Gewoon"/>
    <s v="Kleinverbruik"/>
    <m/>
    <s v="E1C"/>
    <s v="Levering"/>
    <s v="N"/>
    <n v="657"/>
    <n v="657"/>
    <n v="1314"/>
  </r>
  <r>
    <s v="871687940033284727"/>
    <d v="2023-01-01T00:00:00"/>
    <d v="2025-01-01T00:00:00"/>
    <x v="6"/>
    <s v="Gemeente Waalwijk"/>
    <m/>
    <s v="Eerste Zeine"/>
    <s v="142"/>
    <s v="5144AM"/>
    <s v="WAALWIJK"/>
    <s v="Laadpaal"/>
    <s v="Kleinverbruik"/>
    <m/>
    <s v="E1C"/>
    <s v="Levering"/>
    <s v="N"/>
    <n v="3762"/>
    <n v="4057"/>
    <n v="7819"/>
  </r>
  <r>
    <s v="871687940032285787"/>
    <d v="2023-01-01T00:00:00"/>
    <d v="2025-01-01T00:00:00"/>
    <x v="0"/>
    <s v="Gemeente Waalwijk"/>
    <s v="GemWaalwijkOVE"/>
    <s v="Engelsestraat"/>
    <s v="34"/>
    <s v="5142RB"/>
    <s v="WAALWIJK"/>
    <s v="Gewoon"/>
    <s v="Kleinverbruik"/>
    <m/>
    <s v="E4A"/>
    <s v="Levering"/>
    <s v="N"/>
    <n v="17139"/>
    <n v="3158"/>
    <n v="20297"/>
  </r>
  <r>
    <s v="871687940031400198"/>
    <d v="2023-01-01T00:00:00"/>
    <d v="2025-01-01T00:00:00"/>
    <x v="3"/>
    <s v="Gemeente Waalwijk"/>
    <s v="GemWaalwijkRio"/>
    <s v="Nederveenweg"/>
    <s v="11"/>
    <s v="5161PA"/>
    <s v="SPRANG-CAPELLE"/>
    <s v="Gewoon"/>
    <s v="Kleinverbruik"/>
    <m/>
    <s v="E1C"/>
    <s v="Levering"/>
    <s v="N"/>
    <n v="559"/>
    <n v="380"/>
    <n v="939"/>
  </r>
  <r>
    <s v="871687940004589080"/>
    <d v="2023-03-21T00:00:00"/>
    <d v="2025-01-01T00:00:00"/>
    <x v="1"/>
    <s v="Gemeente Waalwijk"/>
    <m/>
    <s v="August Sniedersstraat"/>
    <s v="17"/>
    <s v="5144SE"/>
    <s v="WAALWIJK"/>
    <s v="Gewoon"/>
    <s v="Kleinverbruik"/>
    <m/>
    <s v="E1C"/>
    <s v="Levering"/>
    <s v="J"/>
    <n v="1149"/>
    <n v="1131"/>
    <n v="2280"/>
  </r>
  <r>
    <s v="871687940032285657"/>
    <d v="2023-01-01T00:00:00"/>
    <d v="2025-01-01T00:00:00"/>
    <x v="0"/>
    <s v="Gemeente Waalwijk"/>
    <s v="GemWaalwijkOVE"/>
    <s v="Veerweg"/>
    <s v="2C"/>
    <s v="5165NK"/>
    <s v="WASPIK"/>
    <s v="Gewoon"/>
    <s v="Kleinverbruik"/>
    <m/>
    <s v="E4A"/>
    <s v="Levering"/>
    <s v="N"/>
    <n v="9802"/>
    <n v="2210"/>
    <n v="12012"/>
  </r>
  <r>
    <s v="871687940004700867"/>
    <d v="2023-01-01T00:00:00"/>
    <d v="2025-01-01T00:00:00"/>
    <x v="3"/>
    <s v="Gemeente Waalwijk"/>
    <s v="GemWaalwijkRio"/>
    <s v="Burg Meijerstraat"/>
    <s v="59"/>
    <s v="5161EN"/>
    <s v="SPRANG-CAPELLE"/>
    <s v="Gewoon"/>
    <s v="Kleinverbruik"/>
    <m/>
    <s v="E1C"/>
    <s v="Levering"/>
    <s v="N"/>
    <n v="6792"/>
    <n v="5403"/>
    <n v="12195"/>
  </r>
  <r>
    <s v="871687940032285695"/>
    <d v="2023-01-01T00:00:00"/>
    <d v="2025-01-01T00:00:00"/>
    <x v="0"/>
    <s v="Gemeente Waalwijk"/>
    <s v="GemWaalwijkOVE"/>
    <s v="Taxandriaweg"/>
    <s v="6"/>
    <s v="5141PA"/>
    <s v="WAALWIJK"/>
    <s v="Gewoon"/>
    <s v="Kleinverbruik"/>
    <m/>
    <s v="OPC"/>
    <s v="Levering"/>
    <s v="N"/>
    <n v="0"/>
    <n v="0"/>
    <n v="0"/>
  </r>
  <r>
    <s v="871687940032287774"/>
    <d v="2023-01-01T00:00:00"/>
    <d v="2025-01-01T00:00:00"/>
    <x v="0"/>
    <s v="Gemeente Waalwijk"/>
    <s v="GemWaalwijkOVE"/>
    <s v="Putstraat"/>
    <s v="8"/>
    <s v="5142RL"/>
    <s v="WAALWIJK"/>
    <s v="Gewoon"/>
    <s v="Kleinverbruik"/>
    <m/>
    <s v="E4A"/>
    <s v="Levering"/>
    <s v="N"/>
    <n v="8024"/>
    <n v="1613"/>
    <n v="9637"/>
  </r>
  <r>
    <s v="871715423500000027"/>
    <d v="2023-01-01T00:00:00"/>
    <d v="2025-01-01T00:00:00"/>
    <x v="0"/>
    <s v="Gemeente Waalwijk"/>
    <s v="GemWaalwijkOVE"/>
    <s v="De Gaard"/>
    <s v="6"/>
    <s v="5146AW"/>
    <s v="WAALWIJK"/>
    <s v="Gewoon"/>
    <s v="Kleinverbruik"/>
    <m/>
    <s v="E4A"/>
    <s v="Levering"/>
    <s v="N"/>
    <n v="42051"/>
    <n v="6187"/>
    <n v="48238"/>
  </r>
  <r>
    <s v="871687940032287538"/>
    <d v="2023-01-01T00:00:00"/>
    <d v="2025-01-01T00:00:00"/>
    <x v="0"/>
    <s v="Gemeente Waalwijk"/>
    <s v="GemWaalwijkOVE"/>
    <s v="Havenweg"/>
    <s v="11A"/>
    <s v="5145NJ"/>
    <s v="WAALWIJK"/>
    <s v="Gewoon"/>
    <s v="Kleinverbruik"/>
    <m/>
    <s v="E4A"/>
    <s v="Levering"/>
    <s v="N"/>
    <n v="4276"/>
    <n v="962"/>
    <n v="5238"/>
  </r>
  <r>
    <s v="871687940031243276"/>
    <d v="2023-01-01T00:00:00"/>
    <d v="2025-01-01T00:00:00"/>
    <x v="3"/>
    <s v="Gemeente Waalwijk"/>
    <s v="GemWaalwijkRio"/>
    <s v="Stationslaan"/>
    <s v="2"/>
    <s v="5165TT"/>
    <s v="WASPIK"/>
    <s v="Gewoon"/>
    <s v="Kleinverbruik"/>
    <m/>
    <s v="E1C"/>
    <s v="Levering"/>
    <s v="N"/>
    <n v="479"/>
    <n v="330"/>
    <n v="809"/>
  </r>
  <r>
    <s v="871687940030860535"/>
    <d v="2023-01-01T00:00:00"/>
    <d v="2025-01-01T00:00:00"/>
    <x v="7"/>
    <s v="Gemeente Waalwijk"/>
    <s v="GemWaalwijkEVEN"/>
    <s v="Mr. van Coothstraat"/>
    <s v="31"/>
    <s v="5141EP"/>
    <s v="WAALWIJK"/>
    <s v="Gewoon"/>
    <s v="Kleinverbruik"/>
    <m/>
    <s v="E2B"/>
    <s v="Levering"/>
    <s v="N"/>
    <n v="119"/>
    <n v="82"/>
    <n v="201"/>
  </r>
  <r>
    <s v="871687940032940242"/>
    <d v="2023-01-01T00:00:00"/>
    <d v="2025-01-01T00:00:00"/>
    <x v="1"/>
    <s v="Gemeente Waalwijk"/>
    <m/>
    <s v="Mechie Trommelenweg"/>
    <s v="2"/>
    <s v="5145ND"/>
    <s v="WAALWIJK"/>
    <s v="Gewoon"/>
    <s v="Kleinverbruik"/>
    <m/>
    <s v="E1C"/>
    <s v="Levering"/>
    <s v="J"/>
    <n v="8810"/>
    <n v="7686"/>
    <n v="16496"/>
  </r>
  <r>
    <s v="871687940004711993"/>
    <d v="2023-01-01T00:00:00"/>
    <d v="2025-01-01T00:00:00"/>
    <x v="3"/>
    <s v="Gemeente Waalwijk"/>
    <s v="GemWaalwijkRio"/>
    <s v="Hogevaart"/>
    <s v="67"/>
    <s v="5161PL"/>
    <s v="SPRANG-CAPELLE"/>
    <s v="Gewoon"/>
    <s v="Kleinverbruik"/>
    <m/>
    <s v="E1C"/>
    <s v="Levering"/>
    <s v="N"/>
    <n v="529"/>
    <n v="442"/>
    <n v="971"/>
  </r>
  <r>
    <s v="871687940004710200"/>
    <d v="2023-01-01T00:00:00"/>
    <d v="2025-01-01T00:00:00"/>
    <x v="3"/>
    <s v="Gemeente Waalwijk"/>
    <s v="GemWaalwijkRio"/>
    <s v="Vrouwkensvaartsestraat"/>
    <s v="5A"/>
    <s v="5161NV"/>
    <s v="SPRANG-CAPELLE"/>
    <s v="Gewoon"/>
    <s v="Kleinverbruik"/>
    <m/>
    <s v="E1C"/>
    <s v="Levering"/>
    <s v="N"/>
    <n v="82"/>
    <n v="62"/>
    <n v="144"/>
  </r>
  <r>
    <s v="871687940032740507"/>
    <d v="2023-01-01T00:00:00"/>
    <d v="2025-01-01T00:00:00"/>
    <x v="4"/>
    <s v="Gemeente Waalwijk"/>
    <s v="GemWaalwijkCAM"/>
    <s v="St. Jansplein"/>
    <s v="42"/>
    <s v="5141GR"/>
    <s v="WAALWIJK"/>
    <s v="Gewoon"/>
    <s v="Kleinverbruik"/>
    <m/>
    <s v="E1C"/>
    <s v="Levering"/>
    <s v="N"/>
    <n v="324"/>
    <n v="254"/>
    <n v="578"/>
  </r>
  <r>
    <s v="871687940030294316"/>
    <d v="2023-01-01T00:00:00"/>
    <d v="2025-01-01T00:00:00"/>
    <x v="3"/>
    <s v="Gemeente Waalwijk"/>
    <s v="GemWaalwijkRio"/>
    <s v="Hogevaart"/>
    <s v="119"/>
    <s v="5161PM"/>
    <s v="SPRANG-CAPELLE"/>
    <s v="Gewoon"/>
    <s v="Kleinverbruik"/>
    <m/>
    <s v="E1C"/>
    <s v="Levering"/>
    <s v="N"/>
    <n v="67"/>
    <n v="44"/>
    <n v="111"/>
  </r>
  <r>
    <s v="871687940032285480"/>
    <d v="2023-01-01T00:00:00"/>
    <d v="2025-01-01T00:00:00"/>
    <x v="0"/>
    <s v="Gemeente Waalwijk"/>
    <s v="GemWaalwijkOVE"/>
    <s v="Veerweg"/>
    <s v="11"/>
    <s v="5161PC"/>
    <s v="SPRANG-CAPELLE"/>
    <s v="Gewoon"/>
    <s v="Kleinverbruik"/>
    <m/>
    <s v="E4A"/>
    <s v="Levering"/>
    <s v="N"/>
    <n v="236"/>
    <n v="40"/>
    <n v="276"/>
  </r>
  <r>
    <s v="871687940031988375"/>
    <d v="2023-01-01T00:00:00"/>
    <d v="2025-01-01T00:00:00"/>
    <x v="4"/>
    <s v="Gemeente Waalwijk"/>
    <s v="GemWaalwijkCAM"/>
    <s v="Gompenstraat"/>
    <s v="45"/>
    <s v="5145RM"/>
    <s v="WAALWIJK"/>
    <s v="Gewoon"/>
    <s v="Kleinverbruik"/>
    <m/>
    <s v="E1C"/>
    <s v="Levering"/>
    <s v="N"/>
    <n v="440"/>
    <n v="440"/>
    <n v="880"/>
  </r>
  <r>
    <s v="871687940031988405"/>
    <d v="2023-01-01T00:00:00"/>
    <d v="2025-01-01T00:00:00"/>
    <x v="4"/>
    <s v="Gemeente Waalwijk"/>
    <s v="GemWaalwijkCAM"/>
    <s v="van Hilststraat"/>
    <s v="12"/>
    <s v="5145RL"/>
    <s v="WAALWIJK"/>
    <s v="Gewoon"/>
    <s v="Kleinverbruik"/>
    <m/>
    <s v="E1C"/>
    <s v="Levering"/>
    <s v="N"/>
    <n v="0"/>
    <n v="0"/>
    <n v="0"/>
  </r>
  <r>
    <s v="871687940032285503"/>
    <d v="2023-01-01T00:00:00"/>
    <d v="2025-01-01T00:00:00"/>
    <x v="0"/>
    <s v="Gemeente Waalwijk"/>
    <s v="GemWaalwijkOVE"/>
    <s v="Nederveenweg"/>
    <s v="2A"/>
    <s v="5161PA"/>
    <s v="SPRANG-CAPELLE"/>
    <s v="Gewoon"/>
    <s v="Kleinverbruik"/>
    <m/>
    <s v="E4A"/>
    <s v="Levering"/>
    <s v="N"/>
    <n v="24202"/>
    <n v="4008"/>
    <n v="28210"/>
  </r>
  <r>
    <s v="871687940031853536"/>
    <d v="2023-01-01T00:00:00"/>
    <d v="2025-01-01T00:00:00"/>
    <x v="2"/>
    <s v="Gemeente Waalwijk"/>
    <s v="GemWaalwijkVRI"/>
    <s v="Diepenbrocksingel"/>
    <s v="3"/>
    <s v="5144XA"/>
    <s v="WAALWIJK"/>
    <s v="Gewoon"/>
    <s v="Kleinverbruik"/>
    <m/>
    <s v="E1C"/>
    <s v="Levering"/>
    <s v="N"/>
    <n v="428"/>
    <n v="239"/>
    <n v="667"/>
  </r>
  <r>
    <s v="871687940004547806"/>
    <d v="2023-01-01T00:00:00"/>
    <d v="2025-01-01T00:00:00"/>
    <x v="1"/>
    <s v="Gemeente Waalwijk"/>
    <m/>
    <s v="Wijnruitstraat"/>
    <s v="196A"/>
    <s v="5143AJ"/>
    <s v="WAALWIJK"/>
    <s v="Gewoon"/>
    <s v="Kleinverbruik"/>
    <m/>
    <s v="E1C"/>
    <s v="Levering"/>
    <s v="J"/>
    <n v="2322"/>
    <n v="3164"/>
    <n v="5486"/>
  </r>
  <r>
    <s v="871687940004711283"/>
    <d v="2023-01-01T00:00:00"/>
    <d v="2025-01-01T00:00:00"/>
    <x v="3"/>
    <s v="Gemeente Waalwijk"/>
    <s v="GemWaalwijkRio"/>
    <s v="Winterdijk"/>
    <s v="2"/>
    <s v="5161PH"/>
    <s v="SPRANG-CAPELLE"/>
    <s v="Gewoon"/>
    <s v="Kleinverbruik"/>
    <m/>
    <s v="E1C"/>
    <s v="Levering"/>
    <s v="N"/>
    <n v="475"/>
    <n v="333"/>
    <n v="808"/>
  </r>
  <r>
    <s v="871687940004522674"/>
    <d v="2023-01-01T00:00:00"/>
    <d v="2025-01-01T00:00:00"/>
    <x v="3"/>
    <s v="Gemeente Waalwijk"/>
    <s v="GemWaalwijkRio"/>
    <s v="Hoefsteeg"/>
    <s v="33"/>
    <s v="5142NC"/>
    <s v="WAALWIJK"/>
    <s v="Gewoon"/>
    <s v="Kleinverbruik"/>
    <m/>
    <s v="E2B"/>
    <s v="Levering"/>
    <s v="N"/>
    <n v="370"/>
    <n v="262"/>
    <n v="632"/>
  </r>
  <r>
    <s v="871687940004487133"/>
    <d v="2023-01-01T00:00:00"/>
    <d v="2025-01-01T00:00:00"/>
    <x v="2"/>
    <s v="Gemeente Waalwijk"/>
    <s v="GemWaalwijkVRI"/>
    <s v="Margrietstraat"/>
    <s v="1"/>
    <s v="5141GM"/>
    <s v="WAALWIJK"/>
    <s v="Gewoon"/>
    <s v="Kleinverbruik"/>
    <m/>
    <s v="E1C"/>
    <s v="Levering"/>
    <s v="N"/>
    <n v="4045"/>
    <n v="2645"/>
    <n v="6690"/>
  </r>
  <r>
    <s v="871687940032287583"/>
    <d v="2023-01-01T00:00:00"/>
    <d v="2025-01-01T00:00:00"/>
    <x v="0"/>
    <s v="Gemeente Waalwijk"/>
    <s v="GemWaalwijkOVE"/>
    <s v="WILHELMINASTRAAT"/>
    <s v="4Z"/>
    <s v="5141HK"/>
    <s v="WAALWIJK"/>
    <s v="Gewoon"/>
    <s v="Kleinverbruik"/>
    <m/>
    <s v="E4A"/>
    <s v="Levering"/>
    <s v="N"/>
    <n v="5879"/>
    <n v="1099"/>
    <n v="6978"/>
  </r>
  <r>
    <s v="871687940004709822"/>
    <d v="2023-01-01T00:00:00"/>
    <d v="2025-01-01T00:00:00"/>
    <x v="3"/>
    <s v="Gemeente Waalwijk"/>
    <s v="GemWaalwijkRio"/>
    <s v="Waspiksedijk"/>
    <s v="11"/>
    <s v="5161NR"/>
    <s v="SPRANG-CAPELLE"/>
    <s v="Gewoon"/>
    <s v="Kleinverbruik"/>
    <m/>
    <s v="E1C"/>
    <s v="Levering"/>
    <s v="N"/>
    <n v="550"/>
    <n v="422"/>
    <n v="972"/>
  </r>
  <r>
    <s v="871687940031657295"/>
    <d v="2023-01-01T00:00:00"/>
    <d v="2025-01-01T00:00:00"/>
    <x v="2"/>
    <s v="Gemeente Waalwijk"/>
    <s v="GemWaalwijkVRI"/>
    <s v="Tilburgseweg"/>
    <s v="2"/>
    <s v="5161DA"/>
    <s v="SPRANG-CAPELLE"/>
    <s v="Gewoon"/>
    <s v="Kleinverbruik"/>
    <m/>
    <s v="E1C"/>
    <s v="Levering"/>
    <s v="N"/>
    <n v="372"/>
    <n v="276"/>
    <n v="648"/>
  </r>
  <r>
    <s v="871687940004568177"/>
    <d v="2023-01-01T00:00:00"/>
    <d v="2025-01-01T00:00:00"/>
    <x v="7"/>
    <s v="Gemeente Waalwijk"/>
    <s v="GemWaalwijkEVEN"/>
    <s v="St. Antoniusplein"/>
    <s v="13"/>
    <s v="5144AH"/>
    <s v="WAALWIJK"/>
    <s v="Gewoon"/>
    <s v="Kleinverbruik"/>
    <m/>
    <s v="E2B"/>
    <s v="Levering"/>
    <s v="N"/>
    <n v="0"/>
    <n v="1537"/>
    <n v="1537"/>
  </r>
  <r>
    <s v="871687940004729608"/>
    <d v="2023-01-01T00:00:00"/>
    <d v="2025-01-01T00:00:00"/>
    <x v="3"/>
    <s v="Gemeente Waalwijk"/>
    <s v="GemWaalwijkRio"/>
    <s v="Schoolstraat"/>
    <s v="1"/>
    <s v="5161ZD"/>
    <s v="SPRANG-CAPELLE"/>
    <s v="Gewoon"/>
    <s v="Kleinverbruik"/>
    <m/>
    <s v="E1C"/>
    <s v="Levering"/>
    <s v="N"/>
    <n v="940"/>
    <n v="695"/>
    <n v="1635"/>
  </r>
  <r>
    <s v="871687940032287453"/>
    <d v="2023-01-01T00:00:00"/>
    <d v="2025-01-01T00:00:00"/>
    <x v="0"/>
    <s v="Gemeente Waalwijk"/>
    <s v="GemWaalwijkOVE"/>
    <s v="Industrieweg"/>
    <s v="97"/>
    <s v="5145PD"/>
    <s v="WAALWIJK"/>
    <s v="Gewoon"/>
    <s v="Kleinverbruik"/>
    <m/>
    <s v="E4A"/>
    <s v="Levering"/>
    <s v="N"/>
    <n v="1047"/>
    <n v="248"/>
    <n v="1295"/>
  </r>
  <r>
    <s v="871687940033069829"/>
    <d v="2023-01-01T00:00:00"/>
    <d v="2025-01-01T00:00:00"/>
    <x v="3"/>
    <s v="Gemeente Waalwijk"/>
    <s v="GemWaalwijkRio"/>
    <s v="De Kroonweg"/>
    <s v="2"/>
    <s v="5145NH"/>
    <s v="WAALWIJK"/>
    <s v="Gewoon"/>
    <s v="Kleinverbruik"/>
    <m/>
    <s v="E1C"/>
    <s v="Levering"/>
    <s v="N"/>
    <n v="229"/>
    <n v="278"/>
    <n v="507"/>
  </r>
  <r>
    <s v="871687940032451915"/>
    <d v="2023-01-01T00:00:00"/>
    <d v="2025-01-01T00:00:00"/>
    <x v="2"/>
    <s v="Gemeente Waalwijk"/>
    <s v="GemWaalwijkVRI"/>
    <s v="Altenaweg"/>
    <s v="30"/>
    <s v="5145PC"/>
    <s v="WAALWIJK"/>
    <s v="Gewoon"/>
    <s v="Kleinverbruik"/>
    <m/>
    <s v="E1C"/>
    <s v="Levering"/>
    <s v="N"/>
    <n v="774"/>
    <n v="675"/>
    <n v="1449"/>
  </r>
  <r>
    <s v="871687940030646207"/>
    <d v="2023-09-21T00:00:00"/>
    <d v="2025-01-01T00:00:00"/>
    <x v="5"/>
    <s v="Gemeente Waalwijk"/>
    <s v="GemWaalwijkPark"/>
    <s v="Grotestraat"/>
    <s v="341A"/>
    <s v="5142CA"/>
    <s v="WAALWIJK"/>
    <s v="Gewoon"/>
    <s v="Kleinverbruik"/>
    <m/>
    <s v="E1A"/>
    <s v="Levering"/>
    <s v="N"/>
    <n v="0"/>
    <n v="550"/>
    <n v="550"/>
  </r>
  <r>
    <s v="871687940034109166"/>
    <d v="2023-09-26T00:00:00"/>
    <d v="2025-01-05T00:00:00"/>
    <x v="4"/>
    <s v="Gemeente Waalwijk"/>
    <s v="GemWaalwijkCAM"/>
    <s v="Beethovenlaan"/>
    <s v="2"/>
    <s v="5144GA"/>
    <s v="WAALWIJK"/>
    <s v="Gewoon"/>
    <s v="Kleinverbruik"/>
    <m/>
    <s v="E1C"/>
    <s v="Levering"/>
    <s v="N"/>
    <n v="622"/>
    <n v="500"/>
    <n v="1122"/>
  </r>
  <r>
    <s v="871687940004470593"/>
    <d v="2023-01-01T00:00:00"/>
    <d v="2025-01-01T00:00:00"/>
    <x v="3"/>
    <s v="Gemeente Waalwijk"/>
    <s v="GemWaalwijkRio"/>
    <s v="Cartografenweg"/>
    <s v="14"/>
    <s v="5141MT"/>
    <s v="WAALWIJK"/>
    <s v="Gewoon"/>
    <s v="Kleinverbruik"/>
    <m/>
    <s v="E2B"/>
    <s v="Levering"/>
    <s v="N"/>
    <n v="2850"/>
    <n v="2156"/>
    <n v="5006"/>
  </r>
  <r>
    <s v="871687940004745639"/>
    <d v="2023-01-01T00:00:00"/>
    <d v="2025-01-01T00:00:00"/>
    <x v="3"/>
    <s v="Gemeente Waalwijk"/>
    <s v="GemWaalwijkRio"/>
    <s v="Parallelweg"/>
    <s v="5"/>
    <s v="5165RE"/>
    <s v="WASPIK"/>
    <s v="Gewoon"/>
    <s v="Kleinverbruik"/>
    <m/>
    <s v="E1C"/>
    <s v="Levering"/>
    <s v="N"/>
    <n v="138"/>
    <n v="154"/>
    <n v="292"/>
  </r>
  <r>
    <s v="871687940004458362"/>
    <d v="2023-01-01T00:00:00"/>
    <d v="2025-01-01T00:00:00"/>
    <x v="3"/>
    <s v="Gemeente Waalwijk"/>
    <s v="GemWaalwijkRio"/>
    <s v="Jacob van Deventerstraat"/>
    <s v="1"/>
    <s v="5141MV"/>
    <s v="WAALWIJK"/>
    <s v="Gewoon"/>
    <s v="Kleinverbruik"/>
    <m/>
    <s v="E1C"/>
    <s v="Levering"/>
    <s v="N"/>
    <n v="933"/>
    <n v="703"/>
    <n v="1636"/>
  </r>
  <r>
    <s v="871687940004747176"/>
    <d v="2023-01-01T00:00:00"/>
    <d v="2025-01-01T00:00:00"/>
    <x v="1"/>
    <s v="Gemeente Waalwijk"/>
    <m/>
    <s v="Wilhelminastraat"/>
    <s v="2"/>
    <s v="5165TJ"/>
    <s v="WASPIK"/>
    <s v="Gewoon"/>
    <s v="Kleinverbruik"/>
    <m/>
    <s v="E2B"/>
    <s v="Levering"/>
    <s v="J"/>
    <n v="47077"/>
    <n v="48970"/>
    <n v="96047"/>
  </r>
  <r>
    <s v="871687940004499662"/>
    <d v="2023-01-01T00:00:00"/>
    <d v="2025-01-01T00:00:00"/>
    <x v="3"/>
    <s v="Gemeente Waalwijk"/>
    <s v="GemWaalwijkRio"/>
    <s v="Van Andelstraat"/>
    <s v="1"/>
    <s v="5141PB"/>
    <s v="WAALWIJK"/>
    <s v="Gewoon"/>
    <s v="Kleinverbruik"/>
    <m/>
    <s v="E1C"/>
    <s v="Levering"/>
    <s v="N"/>
    <n v="712"/>
    <n v="537"/>
    <n v="1249"/>
  </r>
  <r>
    <s v="871687940034109296"/>
    <d v="2023-09-22T00:00:00"/>
    <d v="2025-01-01T00:00:00"/>
    <x v="4"/>
    <s v="Gemeente Waalwijk"/>
    <s v="GemWaalwijkCAM"/>
    <s v="Prof. Zeemanweg"/>
    <s v="1"/>
    <s v="5144NN"/>
    <s v="WAALWIJK"/>
    <s v="Gewoon"/>
    <s v="Kleinverbruik"/>
    <m/>
    <s v="E1C"/>
    <s v="Levering"/>
    <s v="N"/>
    <n v="622"/>
    <n v="500"/>
    <n v="1122"/>
  </r>
  <r>
    <s v="871687940004610326"/>
    <d v="2023-01-01T00:00:00"/>
    <d v="2025-01-01T00:00:00"/>
    <x v="7"/>
    <s v="Gemeente Waalwijk"/>
    <s v="GemWaalwijkEVEN"/>
    <s v="Zomerdijk"/>
    <s v="5"/>
    <s v="5145PJ"/>
    <s v="WAALWIJK"/>
    <s v="Gewoon"/>
    <s v="Kleinverbruik"/>
    <m/>
    <s v="E1C"/>
    <s v="Levering"/>
    <s v="N"/>
    <n v="1483"/>
    <n v="879"/>
    <n v="2362"/>
  </r>
  <r>
    <s v="871687940004529543"/>
    <d v="2023-01-01T00:00:00"/>
    <d v="2025-01-01T00:00:00"/>
    <x v="7"/>
    <s v="Gemeente Waalwijk"/>
    <s v="GemWaalwijkEVEN"/>
    <s v="Vredesplein"/>
    <s v="12"/>
    <s v="5142RA"/>
    <s v="WAALWIJK"/>
    <s v="Gewoon"/>
    <s v="Kleinverbruik"/>
    <m/>
    <s v="E2B"/>
    <s v="Levering"/>
    <s v="N"/>
    <n v="2094"/>
    <n v="1513"/>
    <n v="3607"/>
  </r>
  <r>
    <s v="871687940032326879"/>
    <d v="2023-01-01T00:00:00"/>
    <d v="2025-01-01T00:00:00"/>
    <x v="7"/>
    <s v="Gemeente Waalwijk"/>
    <s v="GemWaalwijkEVEN"/>
    <s v="Raadhuisstraat"/>
    <s v="64"/>
    <s v="5161BJ"/>
    <s v="SPRANG-CAPELLE"/>
    <s v="Gewoon"/>
    <s v="Kleinverbruik"/>
    <m/>
    <s v="E2B"/>
    <s v="Levering"/>
    <s v="N"/>
    <n v="13243"/>
    <n v="10727"/>
    <n v="23970"/>
  </r>
  <r>
    <s v="871687940032286753"/>
    <d v="2023-01-01T00:00:00"/>
    <d v="2025-01-01T00:00:00"/>
    <x v="0"/>
    <s v="Gemeente Waalwijk"/>
    <s v="GemWaalwijkOVE"/>
    <s v="Willem Einthovenstraat"/>
    <s v="1"/>
    <s v="5165EL"/>
    <s v="WASPIK"/>
    <s v="Gewoon"/>
    <s v="Kleinverbruik"/>
    <m/>
    <s v="E4A"/>
    <s v="Levering"/>
    <s v="N"/>
    <n v="1518"/>
    <n v="253"/>
    <n v="1771"/>
  </r>
  <r>
    <s v="871687940032285664"/>
    <d v="2023-01-01T00:00:00"/>
    <d v="2025-01-01T00:00:00"/>
    <x v="0"/>
    <s v="Gemeente Waalwijk"/>
    <s v="GemWaalwijkOVE"/>
    <s v="Havendries"/>
    <s v="144"/>
    <s v="5165VP"/>
    <s v="WASPIK"/>
    <s v="Gewoon"/>
    <s v="Kleinverbruik"/>
    <m/>
    <s v="E4A"/>
    <s v="Levering"/>
    <s v="N"/>
    <n v="8811"/>
    <n v="1564"/>
    <n v="10375"/>
  </r>
  <r>
    <s v="871687940032286654"/>
    <d v="2023-01-01T00:00:00"/>
    <d v="2025-01-01T00:00:00"/>
    <x v="0"/>
    <s v="Gemeente Waalwijk"/>
    <s v="GemWaalwijkOVE"/>
    <s v="Blokenweg"/>
    <s v="5"/>
    <s v="5165NR"/>
    <s v="WASPIK"/>
    <s v="Gewoon"/>
    <s v="Kleinverbruik"/>
    <m/>
    <s v="E4A"/>
    <s v="Levering"/>
    <s v="N"/>
    <n v="8387"/>
    <n v="1904"/>
    <n v="10291"/>
  </r>
  <r>
    <s v="871687940032293430"/>
    <d v="2023-01-01T00:00:00"/>
    <d v="2025-01-01T00:00:00"/>
    <x v="0"/>
    <s v="Gemeente Waalwijk"/>
    <s v="GemWaalwijkOVE"/>
    <s v="Sint Antoniusstraat"/>
    <s v=""/>
    <s v="5144AD"/>
    <s v="WAALWIJK"/>
    <s v="Gewoon"/>
    <s v="Kleinverbruik"/>
    <m/>
    <s v="E4A"/>
    <s v="Levering"/>
    <s v="N"/>
    <n v="16360"/>
    <n v="2523"/>
    <n v="18883"/>
  </r>
  <r>
    <s v="871687940032285510"/>
    <d v="2023-01-01T00:00:00"/>
    <d v="2025-01-01T00:00:00"/>
    <x v="0"/>
    <s v="Gemeente Waalwijk"/>
    <s v="GemWaalwijkOVE"/>
    <s v="Sasweg"/>
    <s v="4"/>
    <s v="5161PK"/>
    <s v="SPRANG-CAPELLE"/>
    <s v="Gewoon"/>
    <s v="Kleinverbruik"/>
    <m/>
    <s v="E4A"/>
    <s v="Levering"/>
    <s v="N"/>
    <n v="169"/>
    <n v="28"/>
    <n v="197"/>
  </r>
  <r>
    <s v="871687940030294293"/>
    <d v="2023-01-01T00:00:00"/>
    <d v="2025-01-01T00:00:00"/>
    <x v="3"/>
    <s v="Gemeente Waalwijk"/>
    <s v="GemWaalwijkRio"/>
    <s v="Drunenseweg"/>
    <s v="21"/>
    <s v="5143NE"/>
    <s v="WAALWIJK"/>
    <s v="Gewoon"/>
    <s v="Kleinverbruik"/>
    <m/>
    <s v="E1C"/>
    <s v="Levering"/>
    <s v="N"/>
    <n v="74"/>
    <n v="52"/>
    <n v="126"/>
  </r>
  <r>
    <s v="871687940031944975"/>
    <d v="2023-01-01T00:00:00"/>
    <d v="2025-01-01T00:00:00"/>
    <x v="2"/>
    <s v="Gemeente Waalwijk"/>
    <s v="GemWaalwijkVRI"/>
    <s v="Tilburgseweg"/>
    <s v="25"/>
    <s v="5161ME"/>
    <s v="SPRANG-CAPELLE"/>
    <s v="Gewoon"/>
    <s v="Kleinverbruik"/>
    <m/>
    <s v="E1C"/>
    <s v="Levering"/>
    <s v="N"/>
    <n v="367"/>
    <n v="278"/>
    <n v="645"/>
  </r>
  <r>
    <s v="871687940032442968"/>
    <d v="2023-01-01T00:00:00"/>
    <d v="2025-01-01T00:00:00"/>
    <x v="2"/>
    <s v="Gemeente Waalwijk"/>
    <s v="GemWaalwijkVRI"/>
    <s v="Hoge Zandschel"/>
    <s v="6"/>
    <s v="5161RL"/>
    <s v="SPRANG-CAPELLE"/>
    <s v="Gewoon"/>
    <s v="Kleinverbruik"/>
    <m/>
    <s v="E1C"/>
    <s v="Levering"/>
    <s v="N"/>
    <n v="324"/>
    <n v="254"/>
    <n v="578"/>
  </r>
  <r>
    <s v="871687940032287859"/>
    <d v="2023-01-01T00:00:00"/>
    <d v="2025-01-01T00:00:00"/>
    <x v="0"/>
    <s v="Gemeente Waalwijk"/>
    <s v="GemWaalwijkOVE"/>
    <s v="Pompweg"/>
    <s v="1"/>
    <s v="5145NC"/>
    <s v="WAALWIJK"/>
    <s v="Gewoon"/>
    <s v="Kleinverbruik"/>
    <m/>
    <s v="E4A"/>
    <s v="Levering"/>
    <s v="N"/>
    <n v="33929"/>
    <n v="6555"/>
    <n v="40484"/>
  </r>
  <r>
    <s v="871687940032287194"/>
    <d v="2023-01-01T00:00:00"/>
    <d v="2025-01-01T00:00:00"/>
    <x v="0"/>
    <s v="Gemeente Waalwijk"/>
    <s v="GemWaalwijkOVE"/>
    <s v="Karl Millockerstraat"/>
    <s v="2"/>
    <s v="5144TG"/>
    <s v="WAALWIJK"/>
    <s v="Gewoon"/>
    <s v="Kleinverbruik"/>
    <m/>
    <s v="E4A"/>
    <s v="Levering"/>
    <s v="N"/>
    <n v="15627"/>
    <n v="2723"/>
    <n v="18350"/>
  </r>
  <r>
    <s v="871687940032145227"/>
    <d v="2023-01-01T00:00:00"/>
    <d v="2025-01-01T00:00:00"/>
    <x v="4"/>
    <s v="Gemeente Waalwijk"/>
    <s v="GemWaalwijkCAM"/>
    <s v="Emmikhovensestraat"/>
    <s v="113"/>
    <s v="5145PB"/>
    <s v="WAALWIJK"/>
    <s v="Gewoon"/>
    <s v="Kleinverbruik"/>
    <m/>
    <s v="E1C"/>
    <s v="Levering"/>
    <s v="N"/>
    <n v="440"/>
    <n v="440"/>
    <n v="880"/>
  </r>
  <r>
    <s v="871687940032287101"/>
    <d v="2023-01-01T00:00:00"/>
    <d v="2025-01-01T00:00:00"/>
    <x v="0"/>
    <s v="Gemeente Waalwijk"/>
    <s v="GemWaalwijkOVE"/>
    <s v="Eerste Zeine"/>
    <s v="61"/>
    <s v="5144AJ"/>
    <s v="WAALWIJK"/>
    <s v="Gewoon"/>
    <s v="Kleinverbruik"/>
    <m/>
    <s v="E4A"/>
    <s v="Levering"/>
    <s v="N"/>
    <n v="10290"/>
    <n v="2159"/>
    <n v="12449"/>
  </r>
  <r>
    <s v="871687910000369665"/>
    <d v="2023-01-01T00:00:00"/>
    <d v="2025-01-01T00:00:00"/>
    <x v="8"/>
    <s v="Gemeente Waalwijk"/>
    <m/>
    <s v="Raadhuisplein"/>
    <s v="2"/>
    <s v="5141KG"/>
    <s v="WAALWIJK"/>
    <s v="Gewoon"/>
    <s v="Grootverbruik"/>
    <s v="110"/>
    <s v="E3A"/>
    <s v="Levering"/>
    <s v="J"/>
    <n v="10738"/>
    <n v="24818"/>
    <n v="35556"/>
  </r>
  <r>
    <s v="871687940032285961"/>
    <d v="2023-01-01T00:00:00"/>
    <d v="2025-01-01T00:00:00"/>
    <x v="0"/>
    <s v="Gemeente Waalwijk"/>
    <s v="GemWaalwijkOVE"/>
    <s v="Klaproosstraat"/>
    <s v="102A"/>
    <s v="5143CA"/>
    <s v="WAALWIJK"/>
    <s v="Gewoon"/>
    <s v="Kleinverbruik"/>
    <m/>
    <s v="E4A"/>
    <s v="Levering"/>
    <s v="N"/>
    <n v="7992"/>
    <n v="1813"/>
    <n v="9805"/>
  </r>
  <r>
    <s v="871687940033578192"/>
    <d v="2023-01-01T00:00:00"/>
    <d v="2025-01-01T00:00:00"/>
    <x v="3"/>
    <s v="Gemeente Waalwijk"/>
    <s v="GemWaalwijkRio"/>
    <s v="Schouwslootweg"/>
    <s v="20"/>
    <s v="5145PG"/>
    <s v="WAALWIJK"/>
    <s v="Gewoon"/>
    <s v="Kleinverbruik"/>
    <m/>
    <s v="E1C"/>
    <s v="Levering"/>
    <s v="N"/>
    <n v="698"/>
    <n v="313"/>
    <n v="1011"/>
  </r>
  <r>
    <s v="871687940032286098"/>
    <d v="2023-01-01T00:00:00"/>
    <d v="2025-01-01T00:00:00"/>
    <x v="0"/>
    <s v="Gemeente Waalwijk"/>
    <s v="GemWaalwijkOVE"/>
    <s v="Bolderik"/>
    <s v="25"/>
    <s v="5161XK"/>
    <s v="SPRANG-CAPELLE"/>
    <s v="Gewoon"/>
    <s v="Kleinverbruik"/>
    <m/>
    <s v="E4A"/>
    <s v="Levering"/>
    <s v="N"/>
    <n v="6099"/>
    <n v="1193"/>
    <n v="7292"/>
  </r>
  <r>
    <s v="871687940034052684"/>
    <d v="2023-07-20T00:00:00"/>
    <d v="2025-01-18T00:00:00"/>
    <x v="7"/>
    <s v="Gemeente Waalwijk"/>
    <s v="GemWaalwijkEVEN"/>
    <s v="Wendelnesseweg-West"/>
    <s v="39"/>
    <s v="5161ZH"/>
    <s v="SPRANG-CAPELLE"/>
    <s v="Gewoon"/>
    <s v="Kleinverbruik"/>
    <m/>
    <s v="E2B"/>
    <s v="Levering"/>
    <s v="N"/>
    <n v="17292"/>
    <n v="24376"/>
    <n v="41668"/>
  </r>
  <r>
    <s v="871687940034109258"/>
    <d v="2023-09-22T00:00:00"/>
    <d v="2025-01-01T00:00:00"/>
    <x v="4"/>
    <s v="Gemeente Waalwijk"/>
    <s v="GemWaalwijkCAM"/>
    <s v="Prof. Asserweg"/>
    <s v="1"/>
    <s v="5144NC"/>
    <s v="WAALWIJK"/>
    <s v="Gewoon"/>
    <s v="Kleinverbruik"/>
    <m/>
    <s v="E1C"/>
    <s v="Levering"/>
    <s v="N"/>
    <n v="622"/>
    <n v="500"/>
    <n v="1122"/>
  </r>
  <r>
    <s v="871687940032287507"/>
    <d v="2023-01-01T00:00:00"/>
    <d v="2025-01-01T00:00:00"/>
    <x v="0"/>
    <s v="Gemeente Waalwijk"/>
    <s v="GemWaalwijkOVE"/>
    <s v="Jeroen Boschstraat"/>
    <s v="8A"/>
    <s v="5143JH"/>
    <s v="WAALWIJK"/>
    <s v="Gewoon"/>
    <s v="Kleinverbruik"/>
    <m/>
    <s v="E4A"/>
    <s v="Levering"/>
    <s v="N"/>
    <n v="7142"/>
    <n v="1370"/>
    <n v="8512"/>
  </r>
  <r>
    <s v="871687940032285534"/>
    <d v="2023-01-01T00:00:00"/>
    <d v="2025-01-01T00:00:00"/>
    <x v="0"/>
    <s v="Gemeente Waalwijk"/>
    <s v="GemWaalwijkOVE"/>
    <s v="Sasweg"/>
    <s v="6"/>
    <s v="5161PK"/>
    <s v="SPRANG-CAPELLE"/>
    <s v="Gewoon"/>
    <s v="Kleinverbruik"/>
    <m/>
    <s v="E4A"/>
    <s v="Levering"/>
    <s v="N"/>
    <n v="144"/>
    <n v="24"/>
    <n v="168"/>
  </r>
  <r>
    <s v="871687940030294309"/>
    <d v="2023-01-01T00:00:00"/>
    <d v="2025-01-01T00:00:00"/>
    <x v="3"/>
    <s v="Gemeente Waalwijk"/>
    <s v="GemWaalwijkRio"/>
    <s v="Olympiaweg"/>
    <s v="18"/>
    <s v="5143NA"/>
    <s v="WAALWIJK"/>
    <s v="Gewoon"/>
    <s v="Kleinverbruik"/>
    <m/>
    <s v="E1C"/>
    <s v="Levering"/>
    <s v="N"/>
    <n v="77"/>
    <n v="53"/>
    <n v="130"/>
  </r>
  <r>
    <s v="871687940031945606"/>
    <d v="2023-01-01T00:00:00"/>
    <d v="2025-01-01T00:00:00"/>
    <x v="3"/>
    <s v="Gemeente Waalwijk"/>
    <s v="GemWaalwijkRio"/>
    <s v="Sprangsevaart"/>
    <s v="20A"/>
    <s v="5161JW"/>
    <s v="SPRANG-CAPELLE"/>
    <s v="Gewoon"/>
    <s v="Kleinverbruik"/>
    <m/>
    <s v="E1C"/>
    <s v="Levering"/>
    <s v="N"/>
    <n v="122"/>
    <n v="95"/>
    <n v="217"/>
  </r>
  <r>
    <s v="871687940032286609"/>
    <d v="2023-01-01T00:00:00"/>
    <d v="2025-01-01T00:00:00"/>
    <x v="0"/>
    <s v="Gemeente Waalwijk"/>
    <s v="GemWaalwijkOVE"/>
    <s v="Sint Jozefhof"/>
    <s v="1C"/>
    <s v="5165TW"/>
    <s v="WASPIK"/>
    <s v="Gewoon"/>
    <s v="Kleinverbruik"/>
    <m/>
    <s v="E4A"/>
    <s v="Levering"/>
    <s v="N"/>
    <n v="4971"/>
    <n v="1281"/>
    <n v="6252"/>
  </r>
  <r>
    <s v="871687940032420904"/>
    <d v="2023-01-01T00:00:00"/>
    <d v="2025-01-01T00:00:00"/>
    <x v="6"/>
    <s v="Gemeente Waalwijk"/>
    <m/>
    <s v="Elsa Rubbensstraat"/>
    <s v="1"/>
    <s v="5146DG"/>
    <s v="WAALWIJK"/>
    <s v="Laadpaal"/>
    <s v="Kleinverbruik"/>
    <m/>
    <s v="E1A"/>
    <s v="Levering"/>
    <s v="N"/>
    <n v="0"/>
    <n v="20647"/>
    <n v="20647"/>
  </r>
  <r>
    <s v="871687940031366487"/>
    <d v="2023-01-01T00:00:00"/>
    <d v="2025-01-01T00:00:00"/>
    <x v="2"/>
    <s v="Gemeente Waalwijk"/>
    <s v="GemWaalwijkVRI"/>
    <s v="Bernhardstraat"/>
    <s v="10"/>
    <s v="5141GK"/>
    <s v="WAALWIJK"/>
    <s v="Gewoon"/>
    <s v="Kleinverbruik"/>
    <m/>
    <s v="E1C"/>
    <s v="Levering"/>
    <s v="N"/>
    <n v="1170"/>
    <n v="789"/>
    <n v="1959"/>
  </r>
  <r>
    <s v="871687940031403960"/>
    <d v="2023-01-01T00:00:00"/>
    <d v="2025-01-01T00:00:00"/>
    <x v="3"/>
    <s v="Gemeente Waalwijk"/>
    <s v="GemWaalwijkRio"/>
    <s v="Noorder Parallelweg"/>
    <s v="29"/>
    <s v="5141GA"/>
    <s v="WAALWIJK"/>
    <s v="Gewoon"/>
    <s v="Kleinverbruik"/>
    <m/>
    <s v="E1C"/>
    <s v="Levering"/>
    <s v="N"/>
    <n v="6208"/>
    <n v="4330"/>
    <n v="10538"/>
  </r>
  <r>
    <s v="871687940030216998"/>
    <d v="2023-01-01T00:00:00"/>
    <d v="2025-01-01T00:00:00"/>
    <x v="3"/>
    <s v="Gemeente Waalwijk"/>
    <s v="GemWaalwijkRio"/>
    <s v="Halvezolenpad"/>
    <s v="1"/>
    <s v="5161QQ"/>
    <s v="SPRANG-CAPELLE"/>
    <s v="Gewoon"/>
    <s v="Kleinverbruik"/>
    <m/>
    <s v="E1C"/>
    <s v="Levering"/>
    <s v="N"/>
    <n v="2796"/>
    <n v="1095"/>
    <n v="3891"/>
  </r>
  <r>
    <s v="871687940032285725"/>
    <d v="2023-01-01T00:00:00"/>
    <d v="2025-01-01T00:00:00"/>
    <x v="0"/>
    <s v="Gemeente Waalwijk"/>
    <s v="GemWaalwijkOVE"/>
    <s v="Grotestraat"/>
    <s v="16A"/>
    <s v="5141HA"/>
    <s v="WAALWIJK"/>
    <s v="Gewoon"/>
    <s v="Kleinverbruik"/>
    <m/>
    <s v="E4A"/>
    <s v="Levering"/>
    <s v="N"/>
    <n v="7154"/>
    <n v="1637"/>
    <n v="8791"/>
  </r>
  <r>
    <s v="871687940031167640"/>
    <d v="2023-01-01T00:00:00"/>
    <d v="2025-01-01T00:00:00"/>
    <x v="3"/>
    <s v="Gemeente Waalwijk"/>
    <s v="GemWaalwijkRio"/>
    <s v="Villa Spaanse Ruiter"/>
    <s v="2"/>
    <s v="5146AH"/>
    <s v="WAALWIJK"/>
    <s v="Gewoon"/>
    <s v="Kleinverbruik"/>
    <m/>
    <s v="E2B"/>
    <s v="Levering"/>
    <s v="N"/>
    <n v="216"/>
    <n v="144"/>
    <n v="360"/>
  </r>
  <r>
    <s v="871687940033390442"/>
    <d v="2023-01-01T00:00:00"/>
    <d v="2025-01-01T00:00:00"/>
    <x v="0"/>
    <s v="Gemeente Waalwijk"/>
    <s v="GemWaalwijkOVE"/>
    <s v="Gansoyensesteeg"/>
    <s v=""/>
    <s v="5145PX"/>
    <s v="WAALWIJK"/>
    <s v="Gewoon"/>
    <s v="Kleinverbruik"/>
    <m/>
    <s v="E4A"/>
    <s v="Levering"/>
    <s v="N"/>
    <n v="5453"/>
    <n v="1227"/>
    <n v="6680"/>
  </r>
  <r>
    <s v="871687940030955460"/>
    <d v="2023-01-01T00:00:00"/>
    <d v="2025-01-01T00:00:00"/>
    <x v="3"/>
    <s v="Gemeente Waalwijk"/>
    <s v="GemWaalwijkRio"/>
    <s v="Max Bruchstraat"/>
    <s v="45"/>
    <s v="5144GJ"/>
    <s v="WAALWIJK"/>
    <s v="Gewoon"/>
    <s v="Kleinverbruik"/>
    <m/>
    <s v="E1C"/>
    <s v="Levering"/>
    <s v="N"/>
    <n v="336"/>
    <n v="187"/>
    <n v="523"/>
  </r>
  <r>
    <s v="871687940032287248"/>
    <d v="2023-01-01T00:00:00"/>
    <d v="2025-01-01T00:00:00"/>
    <x v="0"/>
    <s v="Gemeente Waalwijk"/>
    <s v="GemWaalwijkOVE"/>
    <s v="Alexander Voormolenstr"/>
    <s v="2"/>
    <s v="5144VG"/>
    <s v="WAALWIJK"/>
    <s v="Gewoon"/>
    <s v="Kleinverbruik"/>
    <m/>
    <s v="E4A"/>
    <s v="Levering"/>
    <s v="N"/>
    <n v="8401"/>
    <n v="1837"/>
    <n v="10238"/>
  </r>
  <r>
    <s v="871687940004485290"/>
    <d v="2023-01-01T00:00:00"/>
    <d v="2025-01-01T00:00:00"/>
    <x v="2"/>
    <s v="Gemeente Waalwijk"/>
    <s v="GemWaalwijkVRI"/>
    <s v="St. Antoniusstraat"/>
    <s v="5"/>
    <s v="5144AA"/>
    <s v="WAALWIJK"/>
    <s v="Gewoon"/>
    <s v="Kleinverbruik"/>
    <m/>
    <s v="E1C"/>
    <s v="Levering"/>
    <s v="N"/>
    <n v="2454"/>
    <n v="2322"/>
    <n v="4776"/>
  </r>
  <r>
    <s v="871687940032285916"/>
    <d v="2023-01-01T00:00:00"/>
    <d v="2025-01-01T00:00:00"/>
    <x v="0"/>
    <s v="Gemeente Waalwijk"/>
    <s v="GemWaalwijkOVE"/>
    <s v="Valkenvoortweg"/>
    <s v="19"/>
    <s v="5145PM"/>
    <s v="WAALWIJK"/>
    <s v="Gewoon"/>
    <s v="Kleinverbruik"/>
    <m/>
    <s v="E4A"/>
    <s v="Levering"/>
    <s v="N"/>
    <n v="1375"/>
    <n v="300"/>
    <n v="1675"/>
  </r>
  <r>
    <s v="871687940030722086"/>
    <d v="2023-01-01T00:00:00"/>
    <d v="2025-01-01T00:00:00"/>
    <x v="3"/>
    <s v="Gemeente Waalwijk"/>
    <s v="GemWaalwijkRio"/>
    <s v="Bernhardstraat"/>
    <s v="17"/>
    <s v="5161XJ"/>
    <s v="SPRANG-CAPELLE"/>
    <s v="Gewoon"/>
    <s v="Kleinverbruik"/>
    <m/>
    <s v="E2B"/>
    <s v="Levering"/>
    <s v="N"/>
    <n v="1087"/>
    <n v="585"/>
    <n v="1672"/>
  </r>
  <r>
    <s v="871687940004564056"/>
    <d v="2023-01-01T00:00:00"/>
    <d v="2025-01-01T00:00:00"/>
    <x v="3"/>
    <s v="Gemeente Waalwijk"/>
    <s v="GemWaalwijkRio"/>
    <s v="Bloemendaalweg"/>
    <s v="2"/>
    <s v="5143NB"/>
    <s v="WAALWIJK"/>
    <s v="Gewoon"/>
    <s v="Kleinverbruik"/>
    <m/>
    <s v="E1C"/>
    <s v="Levering"/>
    <s v="N"/>
    <n v="290"/>
    <n v="221"/>
    <n v="511"/>
  </r>
  <r>
    <s v="871687940031619101"/>
    <d v="2023-01-01T00:00:00"/>
    <d v="2025-01-01T00:00:00"/>
    <x v="3"/>
    <s v="Gemeente Waalwijk"/>
    <s v="GemWaalwijkRio"/>
    <s v="Cesar Francklaan"/>
    <s v="85"/>
    <s v="5144WE"/>
    <s v="WAALWIJK"/>
    <s v="Gewoon"/>
    <s v="Kleinverbruik"/>
    <m/>
    <s v="E1C"/>
    <s v="Levering"/>
    <s v="N"/>
    <n v="2248"/>
    <n v="1451"/>
    <n v="3699"/>
  </r>
  <r>
    <s v="871687940031732992"/>
    <d v="2023-01-01T00:00:00"/>
    <d v="2025-01-01T00:00:00"/>
    <x v="3"/>
    <s v="Gemeente Waalwijk"/>
    <s v="GemWaalwijkRio"/>
    <s v="Het Fort"/>
    <s v="88"/>
    <s v="5146CK"/>
    <s v="WAALWIJK"/>
    <s v="Gewoon"/>
    <s v="Kleinverbruik"/>
    <m/>
    <s v="E1C"/>
    <s v="Levering"/>
    <s v="N"/>
    <n v="40"/>
    <n v="27"/>
    <n v="67"/>
  </r>
  <r>
    <s v="871687940004476366"/>
    <d v="2023-01-01T00:00:00"/>
    <d v="2025-01-01T00:00:00"/>
    <x v="3"/>
    <s v="Gemeente Waalwijk"/>
    <s v="GemWaalwijkRio"/>
    <s v="Burg Brokkenstraat"/>
    <s v="1"/>
    <s v="5141BJ"/>
    <s v="WAALWIJK"/>
    <s v="Gewoon"/>
    <s v="Kleinverbruik"/>
    <m/>
    <s v="E1C"/>
    <s v="Levering"/>
    <s v="N"/>
    <n v="10417"/>
    <n v="7475"/>
    <n v="17892"/>
  </r>
  <r>
    <s v="871687910000420564"/>
    <d v="2023-01-01T00:00:00"/>
    <d v="2025-01-01T00:00:00"/>
    <x v="8"/>
    <s v="Gemeente Waalwijk"/>
    <m/>
    <s v="Olympiaweg"/>
    <s v="12A"/>
    <s v="5143NA"/>
    <s v="WAALWIJK"/>
    <s v="Gewoon"/>
    <s v="Grootverbruik"/>
    <s v="630"/>
    <s v="E3B"/>
    <s v="Combinatie"/>
    <s v="J"/>
    <n v="42962"/>
    <n v="56801"/>
    <n v="99763"/>
  </r>
  <r>
    <s v="871687940004736316"/>
    <d v="2023-01-01T00:00:00"/>
    <d v="2025-01-01T00:00:00"/>
    <x v="7"/>
    <s v="Gemeente Waalwijk"/>
    <s v="GemWaalwijkEVEN"/>
    <s v="Dorpsplein"/>
    <s v="1"/>
    <s v="5165CJ"/>
    <s v="WASPIK"/>
    <s v="Gewoon"/>
    <s v="Kleinverbruik"/>
    <m/>
    <s v="E2B"/>
    <s v="Levering"/>
    <s v="N"/>
    <n v="14976"/>
    <n v="13712"/>
    <n v="28688"/>
  </r>
  <r>
    <s v="871687940004751371"/>
    <d v="2023-01-01T00:00:00"/>
    <d v="2025-01-01T00:00:00"/>
    <x v="3"/>
    <s v="Gemeente Waalwijk"/>
    <s v="GemWaalwijkRio"/>
    <s v="Rietzanger"/>
    <s v="18"/>
    <s v="5165KP"/>
    <s v="WASPIK"/>
    <s v="Gewoon"/>
    <s v="Kleinverbruik"/>
    <m/>
    <s v="E1C"/>
    <s v="Levering"/>
    <s v="N"/>
    <n v="2295"/>
    <n v="1877"/>
    <n v="4172"/>
  </r>
  <r>
    <s v="871687940032287842"/>
    <d v="2023-01-01T00:00:00"/>
    <d v="2025-01-01T00:00:00"/>
    <x v="0"/>
    <s v="Gemeente Waalwijk"/>
    <s v="GemWaalwijkOVE"/>
    <s v="Van Lovenlaan"/>
    <s v="1A"/>
    <s v="5142VG"/>
    <s v="WAALWIJK"/>
    <s v="Gewoon"/>
    <s v="Kleinverbruik"/>
    <m/>
    <s v="E4A"/>
    <s v="Levering"/>
    <s v="N"/>
    <n v="3538"/>
    <n v="683"/>
    <n v="4221"/>
  </r>
  <r>
    <s v="871687940032285459"/>
    <d v="2023-01-01T00:00:00"/>
    <d v="2025-01-01T00:00:00"/>
    <x v="0"/>
    <s v="Gemeente Waalwijk"/>
    <s v="GemWaalwijkOVE"/>
    <s v="Schrevelstraat"/>
    <s v="2A"/>
    <s v="5161AD"/>
    <s v="SPRANG-CAPELLE"/>
    <s v="Gewoon"/>
    <s v="Kleinverbruik"/>
    <m/>
    <s v="E4A"/>
    <s v="Levering"/>
    <s v="N"/>
    <n v="14407"/>
    <n v="2700"/>
    <n v="17107"/>
  </r>
  <r>
    <s v="871687940004564698"/>
    <d v="2023-01-01T00:00:00"/>
    <d v="2025-01-01T00:00:00"/>
    <x v="7"/>
    <s v="Gemeente Waalwijk"/>
    <s v="GemWaalwijkEVEN"/>
    <s v="Hoefsvenlaan"/>
    <s v="1"/>
    <s v="5143NJ"/>
    <s v="WAALWIJK"/>
    <s v="Gewoon"/>
    <s v="Kleinverbruik"/>
    <m/>
    <s v="E2B"/>
    <s v="Levering"/>
    <s v="N"/>
    <n v="486"/>
    <n v="96"/>
    <n v="582"/>
  </r>
  <r>
    <s v="871687940004544645"/>
    <d v="2023-04-01T00:00:00"/>
    <d v="2025-01-01T00:00:00"/>
    <x v="1"/>
    <s v="Gemeente Waalwijk"/>
    <m/>
    <s v="Van Wielesteinstraat"/>
    <s v="9"/>
    <s v="5142WP"/>
    <s v="WAALWIJK"/>
    <s v="Gewoon"/>
    <s v="Kleinverbruik"/>
    <m/>
    <s v="E1A"/>
    <s v="Levering"/>
    <s v="J"/>
    <n v="0"/>
    <n v="2243"/>
    <n v="2243"/>
  </r>
  <r>
    <s v="871687940032287378"/>
    <d v="2023-01-01T00:00:00"/>
    <d v="2025-01-01T00:00:00"/>
    <x v="0"/>
    <s v="Gemeente Waalwijk"/>
    <s v="GemWaalwijkOVE"/>
    <s v="Europaplein"/>
    <s v="21A"/>
    <s v="5142CH"/>
    <s v="WAALWIJK"/>
    <s v="Gewoon"/>
    <s v="Kleinverbruik"/>
    <m/>
    <s v="E4A"/>
    <s v="Levering"/>
    <s v="N"/>
    <n v="10161"/>
    <n v="1987"/>
    <n v="12148"/>
  </r>
  <r>
    <s v="871687940032286005"/>
    <d v="2023-01-01T00:00:00"/>
    <d v="2025-01-01T00:00:00"/>
    <x v="0"/>
    <s v="Gemeente Waalwijk"/>
    <s v="GemWaalwijkOVE"/>
    <s v="Willem van Gentsvaart"/>
    <s v="26A"/>
    <s v="5161AV"/>
    <s v="SPRANG-CAPELLE"/>
    <s v="Gewoon"/>
    <s v="Kleinverbruik"/>
    <m/>
    <s v="E4A"/>
    <s v="Levering"/>
    <s v="N"/>
    <n v="5307"/>
    <n v="1111"/>
    <n v="6418"/>
  </r>
  <r>
    <s v="871687940031236100"/>
    <d v="2023-01-01T00:00:00"/>
    <d v="2025-01-01T00:00:00"/>
    <x v="5"/>
    <s v="Gemeente Waalwijk"/>
    <s v="GemWaalwijkPark"/>
    <s v="van Schijndelstraat"/>
    <s v="2"/>
    <s v="5145RG"/>
    <s v="WAALWIJK"/>
    <s v="Gewoon"/>
    <s v="Kleinverbruik"/>
    <m/>
    <s v="E1C"/>
    <s v="Levering"/>
    <s v="N"/>
    <n v="897"/>
    <n v="320"/>
    <n v="1217"/>
  </r>
  <r>
    <s v="871687940004710415"/>
    <d v="2023-01-01T00:00:00"/>
    <d v="2025-01-01T00:00:00"/>
    <x v="3"/>
    <s v="Gemeente Waalwijk"/>
    <s v="GemWaalwijkRio"/>
    <s v="Haven"/>
    <s v="2"/>
    <s v="5161PB"/>
    <s v="SPRANG-CAPELLE"/>
    <s v="Gewoon"/>
    <s v="Kleinverbruik"/>
    <m/>
    <s v="E2B"/>
    <s v="Levering"/>
    <s v="N"/>
    <n v="5750"/>
    <n v="3916"/>
    <n v="9666"/>
  </r>
  <r>
    <s v="871687940004725549"/>
    <d v="2023-01-01T00:00:00"/>
    <d v="2025-01-01T00:00:00"/>
    <x v="3"/>
    <s v="Gemeente Waalwijk"/>
    <s v="GemWaalwijkRio"/>
    <s v="Kievit"/>
    <s v="22"/>
    <s v="5161WX"/>
    <s v="SPRANG-CAPELLE"/>
    <s v="Gewoon"/>
    <s v="Kleinverbruik"/>
    <m/>
    <s v="E1C"/>
    <s v="Levering"/>
    <s v="N"/>
    <n v="2768"/>
    <n v="2275"/>
    <n v="5043"/>
  </r>
  <r>
    <s v="871687940004571986"/>
    <d v="2023-01-01T00:00:00"/>
    <d v="2025-01-01T00:00:00"/>
    <x v="2"/>
    <s v="Gemeente Waalwijk"/>
    <s v="GemWaalwijkVRI"/>
    <s v="Kloosterweg"/>
    <s v="2"/>
    <s v="5144CB"/>
    <s v="WAALWIJK"/>
    <s v="Gewoon"/>
    <s v="Kleinverbruik"/>
    <m/>
    <s v="E1C"/>
    <s v="Levering"/>
    <s v="N"/>
    <n v="1862"/>
    <n v="1447"/>
    <n v="3309"/>
  </r>
  <r>
    <s v="871687940004732356"/>
    <d v="2023-01-01T00:00:00"/>
    <d v="2025-01-01T00:00:00"/>
    <x v="3"/>
    <s v="Gemeente Waalwijk"/>
    <s v="GemWaalwijkRio"/>
    <s v="Carmelietenstraat"/>
    <s v="22"/>
    <s v="5165AK"/>
    <s v="WASPIK"/>
    <s v="Gewoon"/>
    <s v="Kleinverbruik"/>
    <m/>
    <s v="E2B"/>
    <s v="Levering"/>
    <s v="N"/>
    <n v="4442"/>
    <n v="3448"/>
    <n v="7890"/>
  </r>
  <r>
    <s v="871687940032287231"/>
    <d v="2023-01-01T00:00:00"/>
    <d v="2025-01-01T00:00:00"/>
    <x v="0"/>
    <s v="Gemeente Waalwijk"/>
    <s v="GemWaalwijkOVE"/>
    <s v="Andoornstraat"/>
    <s v="2"/>
    <s v="5143TA"/>
    <s v="WAALWIJK"/>
    <s v="Gewoon"/>
    <s v="Kleinverbruik"/>
    <m/>
    <s v="E4A"/>
    <s v="Levering"/>
    <s v="N"/>
    <n v="20710"/>
    <n v="4245"/>
    <n v="24955"/>
  </r>
  <r>
    <s v="871687940004716547"/>
    <d v="2023-01-01T00:00:00"/>
    <d v="2025-01-01T00:00:00"/>
    <x v="3"/>
    <s v="Gemeente Waalwijk"/>
    <s v="GemWaalwijkRio"/>
    <s v="Esdoornlaan"/>
    <s v="32"/>
    <s v="5161TV"/>
    <s v="SPRANG-CAPELLE"/>
    <s v="Gewoon"/>
    <s v="Kleinverbruik"/>
    <m/>
    <s v="E1C"/>
    <s v="Levering"/>
    <s v="N"/>
    <n v="348"/>
    <n v="240"/>
    <n v="588"/>
  </r>
  <r>
    <s v="871687940031140506"/>
    <d v="2023-01-01T00:00:00"/>
    <d v="2025-01-01T00:00:00"/>
    <x v="3"/>
    <s v="Gemeente Waalwijk"/>
    <s v="GemWaalwijkRio"/>
    <s v="Oosteind"/>
    <s v="28"/>
    <s v="5161MJ"/>
    <s v="SPRANG-CAPELLE"/>
    <s v="Gewoon"/>
    <s v="Kleinverbruik"/>
    <m/>
    <s v="E1C"/>
    <s v="Levering"/>
    <s v="N"/>
    <n v="141"/>
    <n v="97"/>
    <n v="238"/>
  </r>
  <r>
    <s v="871687940031854045"/>
    <d v="2023-01-01T00:00:00"/>
    <d v="2025-01-01T00:00:00"/>
    <x v="2"/>
    <s v="Gemeente Waalwijk"/>
    <s v="GemWaalwijkVRI"/>
    <s v="Karl Millockerstraat"/>
    <s v="9"/>
    <s v="5144TG"/>
    <s v="WAALWIJK"/>
    <s v="Gewoon"/>
    <s v="Kleinverbruik"/>
    <m/>
    <s v="E1C"/>
    <s v="Levering"/>
    <s v="N"/>
    <n v="527"/>
    <n v="245"/>
    <n v="772"/>
  </r>
  <r>
    <s v="871687940032286029"/>
    <d v="2023-01-01T00:00:00"/>
    <d v="2025-01-01T00:00:00"/>
    <x v="0"/>
    <s v="Gemeente Waalwijk"/>
    <s v="GemWaalwijkOVE"/>
    <s v="Julianalaan"/>
    <s v="65"/>
    <s v="5161BA"/>
    <s v="SPRANG-CAPELLE"/>
    <s v="Gewoon"/>
    <s v="Kleinverbruik"/>
    <m/>
    <s v="E4A"/>
    <s v="Levering"/>
    <s v="N"/>
    <n v="10796"/>
    <n v="2203"/>
    <n v="12999"/>
  </r>
  <r>
    <s v="871687940031366494"/>
    <d v="2023-01-01T00:00:00"/>
    <d v="2025-01-01T00:00:00"/>
    <x v="2"/>
    <s v="Gemeente Waalwijk"/>
    <s v="GemWaalwijkVRI"/>
    <s v="Noorder Parallelweg"/>
    <s v="29"/>
    <s v="5141GA"/>
    <s v="WAALWIJK"/>
    <s v="Gewoon"/>
    <s v="Kleinverbruik"/>
    <m/>
    <s v="E1C"/>
    <s v="Levering"/>
    <s v="N"/>
    <n v="1636"/>
    <n v="1389"/>
    <n v="3025"/>
  </r>
  <r>
    <s v="871687940032037270"/>
    <d v="2023-01-01T00:00:00"/>
    <d v="2025-01-01T00:00:00"/>
    <x v="0"/>
    <s v="Gemeente Waalwijk"/>
    <s v="GemWaalwijkOVE"/>
    <s v="Vredesplein"/>
    <s v="12"/>
    <s v="5142RA"/>
    <s v="WAALWIJK"/>
    <s v="Gewoon"/>
    <s v="Kleinverbruik"/>
    <m/>
    <s v="E1C"/>
    <s v="Levering"/>
    <s v="N"/>
    <n v="3895"/>
    <n v="635"/>
    <n v="4530"/>
  </r>
  <r>
    <s v="871687940033667711"/>
    <d v="2023-01-01T00:00:00"/>
    <d v="2025-01-01T00:00:00"/>
    <x v="7"/>
    <s v="Gemeente Waalwijk"/>
    <s v="GemWaalwijkEVEN"/>
    <s v="Suze Groenewegstraat"/>
    <s v="2"/>
    <s v="5142TN"/>
    <s v="WAALWIJK"/>
    <s v="Gewoon"/>
    <s v="Kleinverbruik"/>
    <m/>
    <s v="E2B"/>
    <s v="Levering"/>
    <s v="N"/>
    <n v="10575"/>
    <n v="9486"/>
    <n v="20061"/>
  </r>
  <r>
    <s v="871687940032295984"/>
    <d v="2023-01-01T00:00:00"/>
    <d v="2025-01-01T00:00:00"/>
    <x v="5"/>
    <s v="Gemeente Waalwijk"/>
    <s v="GemWaalwijkPark"/>
    <s v="Hertog Janstraat"/>
    <s v="1B"/>
    <s v="5141KJ"/>
    <s v="WAALWIJK"/>
    <s v="Gewoon"/>
    <s v="Kleinverbruik"/>
    <m/>
    <s v="E1C"/>
    <s v="Levering"/>
    <s v="N"/>
    <n v="324"/>
    <n v="254"/>
    <n v="578"/>
  </r>
  <r>
    <s v="871687940004607364"/>
    <d v="2023-01-01T00:00:00"/>
    <d v="2025-01-01T00:00:00"/>
    <x v="3"/>
    <s v="Gemeente Waalwijk"/>
    <s v="GemWaalwijkRio"/>
    <s v="Vijzelweg"/>
    <s v="9"/>
    <s v="5145NK"/>
    <s v="WAALWIJK"/>
    <s v="Gewoon"/>
    <s v="Kleinverbruik"/>
    <m/>
    <s v="E2B"/>
    <s v="Levering"/>
    <s v="N"/>
    <n v="5213"/>
    <n v="5789"/>
    <n v="11002"/>
  </r>
  <r>
    <s v="871687940004611286"/>
    <d v="2023-01-01T00:00:00"/>
    <d v="2025-01-01T00:00:00"/>
    <x v="3"/>
    <s v="Gemeente Waalwijk"/>
    <s v="GemWaalwijkRio"/>
    <s v="Energieweg"/>
    <s v="1"/>
    <s v="5145NW"/>
    <s v="WAALWIJK"/>
    <s v="Gewoon"/>
    <s v="Kleinverbruik"/>
    <m/>
    <s v="E1C"/>
    <s v="Levering"/>
    <s v="N"/>
    <n v="1911"/>
    <n v="1363"/>
    <n v="3274"/>
  </r>
  <r>
    <s v="871687940004711320"/>
    <d v="2023-01-01T00:00:00"/>
    <d v="2025-01-01T00:00:00"/>
    <x v="3"/>
    <s v="Gemeente Waalwijk"/>
    <s v="GemWaalwijkRio"/>
    <s v="Winterdijk"/>
    <s v="4"/>
    <s v="5161PH"/>
    <s v="SPRANG-CAPELLE"/>
    <s v="Gewoon"/>
    <s v="Kleinverbruik"/>
    <m/>
    <s v="E1C"/>
    <s v="Levering"/>
    <s v="N"/>
    <n v="48"/>
    <n v="31"/>
    <n v="79"/>
  </r>
  <r>
    <s v="871687940032285671"/>
    <d v="2023-01-01T00:00:00"/>
    <d v="2025-01-01T00:00:00"/>
    <x v="0"/>
    <s v="Gemeente Waalwijk"/>
    <s v="GemWaalwijkOVE"/>
    <s v="Stadhoudersdijk"/>
    <s v="14"/>
    <s v="5165RH"/>
    <s v="WASPIK"/>
    <s v="Gewoon"/>
    <s v="Kleinverbruik"/>
    <m/>
    <s v="E4A"/>
    <s v="Levering"/>
    <s v="N"/>
    <n v="4149"/>
    <n v="925"/>
    <n v="5074"/>
  </r>
  <r>
    <s v="871687940032287132"/>
    <d v="2023-01-01T00:00:00"/>
    <d v="2025-01-01T00:00:00"/>
    <x v="0"/>
    <s v="Gemeente Waalwijk"/>
    <s v="GemWaalwijkOVE"/>
    <s v="DS Louwe Kooymanslaan"/>
    <s v="1A"/>
    <s v="5142GH"/>
    <s v="WAALWIJK"/>
    <s v="Gewoon"/>
    <s v="Kleinverbruik"/>
    <m/>
    <s v="E4A"/>
    <s v="Levering"/>
    <s v="N"/>
    <n v="5809"/>
    <n v="1216"/>
    <n v="7025"/>
  </r>
  <r>
    <s v="871687940032285749"/>
    <d v="2023-01-01T00:00:00"/>
    <d v="2025-01-01T00:00:00"/>
    <x v="0"/>
    <s v="Gemeente Waalwijk"/>
    <s v="GemWaalwijkOVE"/>
    <s v="Van der Duinstraat"/>
    <s v="42"/>
    <s v="5161BP"/>
    <s v="SPRANG-CAPELLE"/>
    <s v="Gewoon"/>
    <s v="Kleinverbruik"/>
    <m/>
    <s v="E4A"/>
    <s v="Levering"/>
    <s v="N"/>
    <n v="7118"/>
    <n v="1169"/>
    <n v="8287"/>
  </r>
  <r>
    <s v="871687910000293243"/>
    <d v="2023-01-01T00:00:00"/>
    <d v="2025-01-01T00:00:00"/>
    <x v="8"/>
    <s v="Gemeente Waalwijk"/>
    <m/>
    <s v="Drunenseweg"/>
    <s v="11"/>
    <s v="5143NE"/>
    <s v="WAALWIJK"/>
    <s v="Gewoon"/>
    <s v="Grootverbruik"/>
    <s v="630"/>
    <s v="E3B"/>
    <s v="Combinatie"/>
    <s v="J"/>
    <n v="232015"/>
    <n v="290214"/>
    <n v="522229"/>
  </r>
  <r>
    <s v="871687940032285527"/>
    <d v="2023-01-01T00:00:00"/>
    <d v="2025-01-01T00:00:00"/>
    <x v="0"/>
    <s v="Gemeente Waalwijk"/>
    <s v="GemWaalwijkOVE"/>
    <s v="Akkerwinde"/>
    <s v="78A"/>
    <s v="5161XN"/>
    <s v="SPRANG-CAPELLE"/>
    <s v="Gewoon"/>
    <s v="Kleinverbruik"/>
    <m/>
    <s v="E4A"/>
    <s v="Levering"/>
    <s v="N"/>
    <n v="9173"/>
    <n v="1967"/>
    <n v="11140"/>
  </r>
  <r>
    <s v="871687940004583835"/>
    <d v="2023-01-01T00:00:00"/>
    <d v="2025-01-01T00:00:00"/>
    <x v="2"/>
    <s v="Gemeente Waalwijk"/>
    <s v="GemWaalwijkVRI"/>
    <s v="Prof. van der Waalsweg"/>
    <s v="2"/>
    <s v="5144NG"/>
    <s v="WAALWIJK"/>
    <s v="Gewoon"/>
    <s v="Kleinverbruik"/>
    <m/>
    <s v="E2B"/>
    <s v="Levering"/>
    <s v="N"/>
    <n v="5157"/>
    <n v="5274"/>
    <n v="10431"/>
  </r>
  <r>
    <s v="871687940032285824"/>
    <d v="2023-01-01T00:00:00"/>
    <d v="2025-01-01T00:00:00"/>
    <x v="0"/>
    <s v="Gemeente Waalwijk"/>
    <s v="GemWaalwijkOVE"/>
    <s v="Emmikhovensestraat"/>
    <s v="2"/>
    <s v="5145PB"/>
    <s v="WAALWIJK"/>
    <s v="Gewoon"/>
    <s v="Kleinverbruik"/>
    <m/>
    <s v="E4A"/>
    <s v="Levering"/>
    <s v="N"/>
    <n v="3796"/>
    <n v="701"/>
    <n v="4497"/>
  </r>
  <r>
    <s v="871687940031584263"/>
    <d v="2023-01-01T00:00:00"/>
    <d v="2025-01-01T00:00:00"/>
    <x v="0"/>
    <s v="Gemeente Waalwijk"/>
    <s v="GemWaalwijkOVE"/>
    <s v="Gompenstraat"/>
    <s v="23"/>
    <s v="5145RM"/>
    <s v="WAALWIJK"/>
    <s v="Gewoon"/>
    <s v="Kleinverbruik"/>
    <m/>
    <s v="E2B"/>
    <s v="Levering"/>
    <s v="N"/>
    <n v="4774"/>
    <n v="781"/>
    <n v="5555"/>
  </r>
  <r>
    <s v="871687940032287149"/>
    <d v="2023-01-01T00:00:00"/>
    <d v="2025-01-01T00:00:00"/>
    <x v="0"/>
    <s v="Gemeente Waalwijk"/>
    <s v="GemWaalwijkOVE"/>
    <s v="Groen van Prinstererlaan"/>
    <s v="59A"/>
    <s v="5142VB"/>
    <s v="WAALWIJK"/>
    <s v="Gewoon"/>
    <s v="Kleinverbruik"/>
    <m/>
    <s v="E4A"/>
    <s v="Levering"/>
    <s v="N"/>
    <n v="5740"/>
    <n v="1080"/>
    <n v="6820"/>
  </r>
  <r>
    <s v="871687940004483616"/>
    <d v="2023-01-01T00:00:00"/>
    <d v="2025-01-01T00:00:00"/>
    <x v="2"/>
    <s v="Gemeente Waalwijk"/>
    <s v="GemWaalwijkVRI"/>
    <s v="Mr. van Coothstraat"/>
    <s v=""/>
    <s v="5141EP"/>
    <s v="WAALWIJK"/>
    <s v="Gewoon"/>
    <s v="Kleinverbruik"/>
    <m/>
    <s v="E1C"/>
    <s v="Levering"/>
    <s v="N"/>
    <n v="1168"/>
    <n v="2336"/>
    <n v="3504"/>
  </r>
  <r>
    <s v="871687940032286852"/>
    <d v="2023-01-01T00:00:00"/>
    <d v="2025-01-01T00:00:00"/>
    <x v="0"/>
    <s v="Gemeente Waalwijk"/>
    <s v="GemWaalwijkOVE"/>
    <s v="Overdiepsekade"/>
    <s v="15"/>
    <s v="5165PV"/>
    <s v="WASPIK"/>
    <s v="Gewoon"/>
    <s v="Kleinverbruik"/>
    <m/>
    <s v="E4A"/>
    <s v="Levering"/>
    <s v="N"/>
    <n v="1668"/>
    <n v="263"/>
    <n v="1931"/>
  </r>
  <r>
    <s v="871687940032144985"/>
    <d v="2023-01-01T00:00:00"/>
    <d v="2025-01-01T00:00:00"/>
    <x v="4"/>
    <s v="Gemeente Waalwijk"/>
    <s v="GemWaalwijkCAM"/>
    <s v="Spuiweg"/>
    <s v="19A"/>
    <s v="5145NE"/>
    <s v="WAALWIJK"/>
    <s v="Gewoon"/>
    <s v="Kleinverbruik"/>
    <m/>
    <s v="E1C"/>
    <s v="Levering"/>
    <s v="N"/>
    <n v="440"/>
    <n v="440"/>
    <n v="880"/>
  </r>
  <r>
    <s v="871687940032285732"/>
    <d v="2023-01-01T00:00:00"/>
    <d v="2025-01-01T00:00:00"/>
    <x v="0"/>
    <s v="Gemeente Waalwijk"/>
    <s v="GemWaalwijkOVE"/>
    <s v="Tinus van der Sijdestr"/>
    <s v="16A"/>
    <s v="5161CD"/>
    <s v="SPRANG CAPELLE"/>
    <s v="Gewoon"/>
    <s v="Kleinverbruik"/>
    <m/>
    <s v="E4A"/>
    <s v="Levering"/>
    <s v="N"/>
    <n v="3009"/>
    <n v="717"/>
    <n v="3726"/>
  </r>
  <r>
    <s v="871687910000370333"/>
    <d v="2023-01-01T00:00:00"/>
    <d v="2025-01-01T00:00:00"/>
    <x v="8"/>
    <s v="Gemeente Waalwijk"/>
    <m/>
    <s v="Prof. van 't Hoffweg"/>
    <s v="13"/>
    <s v="5144NS"/>
    <s v="WAALWIJK"/>
    <s v="Gewoon"/>
    <s v="Grootverbruik"/>
    <s v="173"/>
    <s v="E3A"/>
    <s v="Combinatie"/>
    <s v="J"/>
    <n v="16136"/>
    <n v="15228"/>
    <n v="31364"/>
  </r>
  <r>
    <s v="871687940032287392"/>
    <d v="2023-01-01T00:00:00"/>
    <d v="2025-01-01T00:00:00"/>
    <x v="0"/>
    <s v="Gemeente Waalwijk"/>
    <s v="GemWaalwijkOVE"/>
    <s v="Distelplein"/>
    <s v="18A"/>
    <s v="5143CD"/>
    <s v="WAALWIJK"/>
    <s v="Gewoon"/>
    <s v="Kleinverbruik"/>
    <m/>
    <s v="E4A"/>
    <s v="Levering"/>
    <s v="N"/>
    <n v="6558"/>
    <n v="1341"/>
    <n v="7899"/>
  </r>
  <r>
    <s v="871687940030675320"/>
    <d v="2023-01-01T00:00:00"/>
    <d v="2025-01-01T00:00:00"/>
    <x v="3"/>
    <s v="Gemeente Waalwijk"/>
    <s v="GemWaalwijkRio"/>
    <s v="Burg van der Klokkenlaan"/>
    <s v="53"/>
    <s v="5141EG"/>
    <s v="WAALWIJK"/>
    <s v="Gewoon"/>
    <s v="Kleinverbruik"/>
    <m/>
    <s v="E2B"/>
    <s v="Levering"/>
    <s v="N"/>
    <n v="474"/>
    <n v="222"/>
    <n v="696"/>
  </r>
  <r>
    <s v="871687940030445626"/>
    <d v="2023-01-01T00:00:00"/>
    <d v="2025-01-01T00:00:00"/>
    <x v="3"/>
    <s v="Gemeente Waalwijk"/>
    <s v="GemWaalwijkRio"/>
    <s v="Wulp"/>
    <s v="21"/>
    <s v="5165KC"/>
    <s v="WASPIK"/>
    <s v="Gewoon"/>
    <s v="Kleinverbruik"/>
    <m/>
    <s v="E1C"/>
    <s v="Levering"/>
    <s v="N"/>
    <n v="364"/>
    <n v="317"/>
    <n v="681"/>
  </r>
  <r>
    <s v="871687940032287170"/>
    <d v="2023-01-01T00:00:00"/>
    <d v="2025-01-01T00:00:00"/>
    <x v="0"/>
    <s v="Gemeente Waalwijk"/>
    <s v="GemWaalwijkOVE"/>
    <s v="Valkenvoortweg"/>
    <s v="31"/>
    <s v="5145PM"/>
    <s v="WAALWIJK"/>
    <s v="Gewoon"/>
    <s v="Kleinverbruik"/>
    <m/>
    <s v="E4A"/>
    <s v="Levering"/>
    <s v="N"/>
    <n v="1084"/>
    <n v="229"/>
    <n v="1313"/>
  </r>
  <r>
    <s v="871687940032286395"/>
    <d v="2023-01-01T00:00:00"/>
    <d v="2025-01-01T00:00:00"/>
    <x v="0"/>
    <s v="Gemeente Waalwijk"/>
    <s v="GemWaalwijkOVE"/>
    <s v="Carmelietenstraat"/>
    <s v="3"/>
    <s v="5165AJ"/>
    <s v="WASPIK"/>
    <s v="Gewoon"/>
    <s v="Kleinverbruik"/>
    <m/>
    <s v="E4A"/>
    <s v="Levering"/>
    <s v="N"/>
    <n v="10505"/>
    <n v="1992"/>
    <n v="12497"/>
  </r>
  <r>
    <s v="871687940031988344"/>
    <d v="2023-01-01T00:00:00"/>
    <d v="2025-01-01T00:00:00"/>
    <x v="4"/>
    <s v="Gemeente Waalwijk"/>
    <s v="GemWaalwijkCAM"/>
    <s v="Gompenstraat"/>
    <s v="21"/>
    <s v="5145RM"/>
    <s v="WAALWIJK"/>
    <s v="Gewoon"/>
    <s v="Kleinverbruik"/>
    <m/>
    <s v="E1C"/>
    <s v="Levering"/>
    <s v="N"/>
    <n v="440"/>
    <n v="440"/>
    <n v="880"/>
  </r>
  <r>
    <s v="871687940032287705"/>
    <d v="2023-01-01T00:00:00"/>
    <d v="2025-01-01T00:00:00"/>
    <x v="0"/>
    <s v="Gemeente Waalwijk"/>
    <s v="GemWaalwijkOVE"/>
    <s v="Altenaweg"/>
    <s v="2C"/>
    <s v="5145PC"/>
    <s v="WAALWIJK"/>
    <s v="Gewoon"/>
    <s v="Kleinverbruik"/>
    <m/>
    <s v="E4A"/>
    <s v="Levering"/>
    <s v="N"/>
    <n v="2214"/>
    <n v="368"/>
    <n v="2582"/>
  </r>
  <r>
    <s v="871687940032295892"/>
    <d v="2023-01-01T00:00:00"/>
    <d v="2025-01-01T00:00:00"/>
    <x v="5"/>
    <s v="Gemeente Waalwijk"/>
    <s v="GemWaalwijkPark"/>
    <s v="St. Jansplein"/>
    <s v="112"/>
    <s v="5141GT"/>
    <s v="WAALWIJK"/>
    <s v="Gewoon"/>
    <s v="Kleinverbruik"/>
    <m/>
    <s v="E1C"/>
    <s v="Levering"/>
    <s v="N"/>
    <n v="324"/>
    <n v="254"/>
    <n v="578"/>
  </r>
  <r>
    <s v="871687940030233933"/>
    <d v="2023-01-01T00:00:00"/>
    <d v="2025-01-01T00:00:00"/>
    <x v="3"/>
    <s v="Gemeente Waalwijk"/>
    <s v="GemWaalwijkRio"/>
    <s v="Valkenvoortweg"/>
    <s v="31"/>
    <s v="5145PM"/>
    <s v="WAALWIJK"/>
    <s v="Gewoon"/>
    <s v="Kleinverbruik"/>
    <m/>
    <s v="E1C"/>
    <s v="Levering"/>
    <s v="N"/>
    <n v="1116"/>
    <n v="936"/>
    <n v="2052"/>
  </r>
  <r>
    <s v="871687940004692803"/>
    <d v="2023-01-01T00:00:00"/>
    <d v="2025-01-01T00:00:00"/>
    <x v="3"/>
    <s v="Gemeente Waalwijk"/>
    <s v="GemWaalwijkRio"/>
    <s v="Willem van Gentsvaart"/>
    <s v="33"/>
    <s v="5161AT"/>
    <s v="SPRANG-CAPELLE"/>
    <s v="Gewoon"/>
    <s v="Kleinverbruik"/>
    <m/>
    <s v="E1C"/>
    <s v="Levering"/>
    <s v="N"/>
    <n v="63"/>
    <n v="52"/>
    <n v="115"/>
  </r>
  <r>
    <s v="871687940032342558"/>
    <d v="2023-01-01T00:00:00"/>
    <d v="2025-01-01T00:00:00"/>
    <x v="3"/>
    <s v="Gemeente Waalwijk"/>
    <s v="GemWaalwijkRio"/>
    <s v="Mechie Trommelenweg"/>
    <s v="4"/>
    <s v="5145ND"/>
    <s v="WAALWIJK"/>
    <s v="Gewoon"/>
    <s v="Kleinverbruik"/>
    <m/>
    <s v="E1C"/>
    <s v="Levering"/>
    <s v="N"/>
    <n v="8476"/>
    <n v="7547"/>
    <n v="16023"/>
  </r>
  <r>
    <s v="871687940004564292"/>
    <d v="2023-01-01T00:00:00"/>
    <d v="2025-01-01T00:00:00"/>
    <x v="1"/>
    <s v="Gemeente Waalwijk"/>
    <m/>
    <s v="Bloemendaalweg"/>
    <s v="38BEG"/>
    <s v="5143NB"/>
    <s v="WAALWIJK"/>
    <s v="Gewoon"/>
    <s v="Kleinverbruik"/>
    <m/>
    <s v="E1C"/>
    <s v="Levering"/>
    <s v="N"/>
    <n v="5037"/>
    <n v="3719"/>
    <n v="8756"/>
  </r>
  <r>
    <s v="871687940004495916"/>
    <d v="2023-01-01T00:00:00"/>
    <d v="2023-03-27T00:00:00"/>
    <x v="1"/>
    <s v="Gemeente Waalwijk"/>
    <m/>
    <s v="Grotestraat"/>
    <s v="239"/>
    <s v="5141JS"/>
    <s v="WAALWIJK"/>
    <s v="Gewoon"/>
    <s v="Kleinverbruik"/>
    <m/>
    <s v="E1C"/>
    <s v="Levering"/>
    <s v="J"/>
    <n v="1161"/>
    <n v="953"/>
    <n v="2114"/>
  </r>
  <r>
    <s v="871687940033816751"/>
    <d v="2023-01-01T00:00:00"/>
    <d v="2025-01-01T00:00:00"/>
    <x v="4"/>
    <s v="Gemeente Waalwijk"/>
    <s v="GemWaalwijkCAM"/>
    <s v="Mr. van Coothstraat"/>
    <s v="1"/>
    <s v="5141EP"/>
    <s v="WAALWIJK"/>
    <s v="Gewoon"/>
    <s v="Kleinverbruik"/>
    <m/>
    <s v="E1C"/>
    <s v="Levering"/>
    <s v="N"/>
    <n v="739"/>
    <n v="595"/>
    <n v="1334"/>
  </r>
  <r>
    <s v="871687940004712556"/>
    <d v="2023-01-01T00:00:00"/>
    <d v="2025-01-01T00:00:00"/>
    <x v="3"/>
    <s v="Gemeente Waalwijk"/>
    <s v="GemWaalwijkRio"/>
    <s v="Sprangsevaart"/>
    <s v="8"/>
    <s v="5161RE"/>
    <s v="SPRANG-CAPELLE"/>
    <s v="Gewoon"/>
    <s v="Kleinverbruik"/>
    <m/>
    <s v="E1C"/>
    <s v="Levering"/>
    <s v="N"/>
    <n v="195"/>
    <n v="173"/>
    <n v="368"/>
  </r>
  <r>
    <s v="871687940031915722"/>
    <d v="2023-01-01T00:00:00"/>
    <d v="2025-01-01T00:00:00"/>
    <x v="0"/>
    <s v="Gemeente Waalwijk"/>
    <s v="GemWaalwijkOVE"/>
    <s v="De Els"/>
    <s v="46A"/>
    <s v="5141HH"/>
    <s v="WAALWIJK"/>
    <s v="Gewoon"/>
    <s v="Kleinverbruik"/>
    <m/>
    <s v="E1C"/>
    <s v="Levering"/>
    <s v="N"/>
    <n v="6287"/>
    <n v="1368"/>
    <n v="7655"/>
  </r>
  <r>
    <s v="871687940004485061"/>
    <d v="2023-01-01T00:00:00"/>
    <d v="2025-01-01T00:00:00"/>
    <x v="5"/>
    <s v="Gemeente Waalwijk"/>
    <s v="GemWaalwijkPark"/>
    <s v="Stationsstraat"/>
    <s v="85"/>
    <s v="5141GD"/>
    <s v="WAALWIJK"/>
    <s v="Gewoon"/>
    <s v="Kleinverbruik"/>
    <m/>
    <s v="E1C"/>
    <s v="Levering"/>
    <s v="N"/>
    <n v="175"/>
    <n v="351"/>
    <n v="526"/>
  </r>
  <r>
    <s v="871687940032810910"/>
    <d v="2023-01-01T00:00:00"/>
    <d v="2025-01-01T00:00:00"/>
    <x v="4"/>
    <s v="Gemeente Waalwijk"/>
    <s v="GemWaalwijkCAM"/>
    <s v="Prof. van der Waalsweg"/>
    <s v="2"/>
    <s v="5144NG"/>
    <s v="WAALWIJK"/>
    <s v="Gewoon"/>
    <s v="Kleinverbruik"/>
    <m/>
    <s v="E1C"/>
    <s v="Levering"/>
    <s v="N"/>
    <n v="0"/>
    <n v="0"/>
    <n v="0"/>
  </r>
  <r>
    <s v="871687940033392019"/>
    <d v="2023-01-01T00:00:00"/>
    <d v="2025-01-01T00:00:00"/>
    <x v="6"/>
    <s v="Gemeente Waalwijk"/>
    <m/>
    <s v="Joep Nanninckstraat"/>
    <s v=""/>
    <s v="5146DT"/>
    <s v="WAALWIJK"/>
    <s v="Laadpaal"/>
    <s v="Kleinverbruik"/>
    <m/>
    <s v="E1C"/>
    <s v="Levering"/>
    <s v="N"/>
    <n v="16078"/>
    <n v="11160"/>
    <n v="27238"/>
  </r>
  <r>
    <s v="871687940004589523"/>
    <d v="2023-01-01T00:00:00"/>
    <d v="2023-07-17T00:00:00"/>
    <x v="1"/>
    <s v="Gemeente Waalwijk"/>
    <m/>
    <s v="Alberdingk Thijmstraat"/>
    <s v="25"/>
    <s v="5144SJ"/>
    <s v="WAALWIJK"/>
    <s v="Gewoon"/>
    <s v="Kleinverbruik"/>
    <m/>
    <s v="E2B"/>
    <s v="Levering"/>
    <s v="J"/>
    <n v="15469"/>
    <n v="15724"/>
    <n v="31193"/>
  </r>
  <r>
    <s v="871687940034109302"/>
    <d v="2023-09-22T00:00:00"/>
    <d v="2025-01-01T00:00:00"/>
    <x v="4"/>
    <s v="Gemeente Waalwijk"/>
    <s v="GemWaalwijkCAM"/>
    <s v="Prof. van 't Hoffweg"/>
    <s v="7"/>
    <s v="5144NS"/>
    <s v="WAALWIJK"/>
    <s v="Gewoon"/>
    <s v="Kleinverbruik"/>
    <m/>
    <s v="E1C"/>
    <s v="Levering"/>
    <s v="N"/>
    <n v="622"/>
    <n v="500"/>
    <n v="1122"/>
  </r>
  <r>
    <s v="871687940004710224"/>
    <d v="2023-01-01T00:00:00"/>
    <d v="2025-01-01T00:00:00"/>
    <x v="3"/>
    <s v="Gemeente Waalwijk"/>
    <s v="GemWaalwijkRio"/>
    <s v="Nederveenweg"/>
    <s v="2"/>
    <s v="5161PA"/>
    <s v="SPRANG-CAPELLE"/>
    <s v="Gewoon"/>
    <s v="Kleinverbruik"/>
    <m/>
    <s v="E1C"/>
    <s v="Levering"/>
    <s v="N"/>
    <n v="913"/>
    <n v="744"/>
    <n v="1657"/>
  </r>
  <r>
    <s v="871687940033637585"/>
    <d v="2023-01-01T00:00:00"/>
    <d v="2025-01-01T00:00:00"/>
    <x v="7"/>
    <s v="Gemeente Waalwijk"/>
    <s v="GemWaalwijkEVEN"/>
    <s v="Industrieweg"/>
    <s v="28"/>
    <s v="5145PV"/>
    <s v="WAALWIJK"/>
    <s v="Gewoon"/>
    <s v="Kleinverbruik"/>
    <m/>
    <s v="E1C"/>
    <s v="Levering"/>
    <s v="N"/>
    <n v="370"/>
    <n v="248"/>
    <n v="618"/>
  </r>
  <r>
    <s v="871687940032287828"/>
    <d v="2023-01-01T00:00:00"/>
    <d v="2025-01-01T00:00:00"/>
    <x v="0"/>
    <s v="Gemeente Waalwijk"/>
    <s v="GemWaalwijkOVE"/>
    <s v="Veerweg"/>
    <s v="7"/>
    <s v="5145NS"/>
    <s v="WAALWIJK"/>
    <s v="Gewoon"/>
    <s v="Kleinverbruik"/>
    <m/>
    <s v="E4A"/>
    <s v="Levering"/>
    <s v="N"/>
    <n v="6674"/>
    <n v="1580"/>
    <n v="8254"/>
  </r>
  <r>
    <s v="871687940030294262"/>
    <d v="2023-01-01T00:00:00"/>
    <d v="2025-01-01T00:00:00"/>
    <x v="3"/>
    <s v="Gemeente Waalwijk"/>
    <s v="GemWaalwijkRio"/>
    <s v="Hoofdkorfweg"/>
    <s v="12"/>
    <s v="5145PN"/>
    <s v="WAALWIJK"/>
    <s v="Gewoon"/>
    <s v="Kleinverbruik"/>
    <m/>
    <s v="E1C"/>
    <s v="Levering"/>
    <s v="N"/>
    <n v="694"/>
    <n v="611"/>
    <n v="1305"/>
  </r>
  <r>
    <s v="871687940032287330"/>
    <d v="2023-01-01T00:00:00"/>
    <d v="2025-01-01T00:00:00"/>
    <x v="0"/>
    <s v="Gemeente Waalwijk"/>
    <s v="GemWaalwijkOVE"/>
    <s v="Cesar Francklaan"/>
    <s v="51A"/>
    <s v="5144WE"/>
    <s v="WAALWIJK"/>
    <s v="Gewoon"/>
    <s v="Kleinverbruik"/>
    <m/>
    <s v="E4A"/>
    <s v="Levering"/>
    <s v="N"/>
    <n v="12447"/>
    <n v="2103"/>
    <n v="14550"/>
  </r>
  <r>
    <s v="871687940004711405"/>
    <d v="2023-01-01T00:00:00"/>
    <d v="2025-01-01T00:00:00"/>
    <x v="3"/>
    <s v="Gemeente Waalwijk"/>
    <s v="GemWaalwijkRio"/>
    <s v="Winterdijk"/>
    <s v="12"/>
    <s v="5161PH"/>
    <s v="SPRANG-CAPELLE"/>
    <s v="Gewoon"/>
    <s v="Kleinverbruik"/>
    <m/>
    <s v="E1A"/>
    <s v="Levering"/>
    <s v="N"/>
    <n v="0"/>
    <n v="640"/>
    <n v="640"/>
  </r>
  <r>
    <s v="871687940032286364"/>
    <d v="2023-01-01T00:00:00"/>
    <d v="2025-01-01T00:00:00"/>
    <x v="0"/>
    <s v="Gemeente Waalwijk"/>
    <s v="GemWaalwijkOVE"/>
    <s v="Overdiepsekade"/>
    <s v="1"/>
    <s v="5165PV"/>
    <s v="WASPIK"/>
    <s v="Gewoon"/>
    <s v="Kleinverbruik"/>
    <m/>
    <s v="E4A"/>
    <s v="Levering"/>
    <s v="N"/>
    <n v="528"/>
    <n v="95"/>
    <n v="623"/>
  </r>
  <r>
    <s v="871687940032287163"/>
    <d v="2023-01-01T00:00:00"/>
    <d v="2025-01-01T00:00:00"/>
    <x v="0"/>
    <s v="Gemeente Waalwijk"/>
    <s v="GemWaalwijkOVE"/>
    <s v="Mendelssohnstraat"/>
    <s v="1A"/>
    <s v="5144GD"/>
    <s v="WAALWIJK"/>
    <s v="Gewoon"/>
    <s v="Kleinverbruik"/>
    <m/>
    <s v="E4A"/>
    <s v="Levering"/>
    <s v="N"/>
    <n v="15766"/>
    <n v="2725"/>
    <n v="18491"/>
  </r>
  <r>
    <s v="871687940004716073"/>
    <d v="2023-03-21T00:00:00"/>
    <d v="2025-01-01T00:00:00"/>
    <x v="1"/>
    <s v="Gemeente Waalwijk"/>
    <m/>
    <s v="Koolmees"/>
    <s v="47"/>
    <s v="5161SX"/>
    <s v="SPRANG-CAPELLE"/>
    <s v="Gewoon"/>
    <s v="Kleinverbruik"/>
    <m/>
    <s v="E1C"/>
    <s v="Levering"/>
    <s v="J"/>
    <n v="1222"/>
    <n v="1497"/>
    <n v="2719"/>
  </r>
  <r>
    <s v="871687940004716899"/>
    <d v="2023-01-01T00:00:00"/>
    <d v="2025-01-01T00:00:00"/>
    <x v="1"/>
    <s v="Gemeente Waalwijk"/>
    <m/>
    <s v="Oudestraat"/>
    <s v="86"/>
    <s v="5161TB"/>
    <s v="SPRANG-CAPELLE"/>
    <s v="Gewoon"/>
    <s v="Kleinverbruik"/>
    <m/>
    <s v="E1C"/>
    <s v="Levering"/>
    <s v="J"/>
    <n v="129"/>
    <n v="49"/>
    <n v="178"/>
  </r>
  <r>
    <s v="871687940004731458"/>
    <d v="2023-01-01T00:00:00"/>
    <d v="2025-01-01T00:00:00"/>
    <x v="3"/>
    <s v="Gemeente Waalwijk"/>
    <s v="GemWaalwijkRio"/>
    <s v="Schotse Hooglandersstr"/>
    <s v="123"/>
    <s v="5165AE"/>
    <s v="WASPIK"/>
    <s v="Gewoon"/>
    <s v="Kleinverbruik"/>
    <m/>
    <s v="E1C"/>
    <s v="Levering"/>
    <s v="N"/>
    <n v="281"/>
    <n v="202"/>
    <n v="483"/>
  </r>
  <r>
    <s v="871687940032287569"/>
    <d v="2023-01-01T00:00:00"/>
    <d v="2025-01-01T00:00:00"/>
    <x v="0"/>
    <s v="Gemeente Waalwijk"/>
    <s v="GemWaalwijkOVE"/>
    <s v="Anna van Burenstraat"/>
    <s v="79"/>
    <s v="5141DM"/>
    <s v="WAALWIJK"/>
    <s v="Gewoon"/>
    <s v="Kleinverbruik"/>
    <m/>
    <s v="E4A"/>
    <s v="Levering"/>
    <s v="N"/>
    <n v="7506"/>
    <n v="1303"/>
    <n v="8809"/>
  </r>
  <r>
    <s v="871687940004459628"/>
    <d v="2023-01-01T00:00:00"/>
    <d v="2025-01-01T00:00:00"/>
    <x v="2"/>
    <s v="Gemeente Waalwijk"/>
    <s v="GemWaalwijkVRI"/>
    <s v="Wilhelminastraat"/>
    <s v="18"/>
    <s v="5141HK"/>
    <s v="WAALWIJK"/>
    <s v="Gewoon"/>
    <s v="Kleinverbruik"/>
    <m/>
    <s v="E1C"/>
    <s v="Levering"/>
    <s v="N"/>
    <n v="1513"/>
    <n v="1313"/>
    <n v="2826"/>
  </r>
  <r>
    <s v="871687940004564575"/>
    <d v="2023-01-01T00:00:00"/>
    <d v="2025-01-01T00:00:00"/>
    <x v="2"/>
    <s v="Gemeente Waalwijk"/>
    <s v="GemWaalwijkVRI"/>
    <s v="Drunenseweg"/>
    <s v="21"/>
    <s v="5143NE"/>
    <s v="WAALWIJK"/>
    <s v="Gewoon"/>
    <s v="Kleinverbruik"/>
    <m/>
    <s v="E2B"/>
    <s v="Levering"/>
    <s v="N"/>
    <n v="1707"/>
    <n v="1493"/>
    <n v="3200"/>
  </r>
  <r>
    <s v="871687940032285954"/>
    <d v="2023-01-01T00:00:00"/>
    <d v="2025-01-01T00:00:00"/>
    <x v="0"/>
    <s v="Gemeente Waalwijk"/>
    <s v="GemWaalwijkOVE"/>
    <s v="Emmastraat"/>
    <s v="1J"/>
    <s v="5161HM"/>
    <s v="SPRANG-CAPELLE"/>
    <s v="Gewoon"/>
    <s v="Kleinverbruik"/>
    <m/>
    <s v="E4A"/>
    <s v="Levering"/>
    <s v="N"/>
    <n v="11890"/>
    <n v="2092"/>
    <n v="13982"/>
  </r>
  <r>
    <s v="871687940004522599"/>
    <d v="2023-09-14T00:00:00"/>
    <d v="2023-10-07T00:00:00"/>
    <x v="1"/>
    <s v="Gemeente Waalwijk"/>
    <m/>
    <s v="Hoefsteeg"/>
    <s v="23"/>
    <s v="5142NC"/>
    <s v="WAALWIJK"/>
    <s v="Gewoon"/>
    <s v="Kleinverbruik"/>
    <m/>
    <s v="E1C"/>
    <s v="Levering"/>
    <s v="J"/>
    <n v="1716"/>
    <n v="1180"/>
    <n v="2896"/>
  </r>
  <r>
    <s v="871687940004610142"/>
    <d v="2023-01-01T00:00:00"/>
    <d v="2025-01-01T00:00:00"/>
    <x v="2"/>
    <s v="Gemeente Waalwijk"/>
    <s v="GemWaalwijkVRI"/>
    <s v="Sluisweg"/>
    <s v="17"/>
    <s v="5145PE"/>
    <s v="WAALWIJK"/>
    <s v="Gewoon"/>
    <s v="Kleinverbruik"/>
    <m/>
    <s v="E1C"/>
    <s v="Levering"/>
    <s v="N"/>
    <n v="68"/>
    <n v="283"/>
    <n v="351"/>
  </r>
  <r>
    <s v="871687940033052913"/>
    <d v="2023-01-01T00:00:00"/>
    <d v="2025-01-01T00:00:00"/>
    <x v="2"/>
    <s v="Gemeente Waalwijk"/>
    <s v="GemWaalwijkVRI"/>
    <s v="De Gaard"/>
    <s v="126"/>
    <s v="5146AW"/>
    <s v="WAALWIJK"/>
    <s v="Gewoon"/>
    <s v="Kleinverbruik"/>
    <m/>
    <s v="E1C"/>
    <s v="Levering"/>
    <s v="N"/>
    <n v="837"/>
    <n v="808"/>
    <n v="1645"/>
  </r>
  <r>
    <s v="871687940004749804"/>
    <d v="2023-01-01T00:00:00"/>
    <d v="2025-01-01T00:00:00"/>
    <x v="3"/>
    <s v="Gemeente Waalwijk"/>
    <s v="GemWaalwijkRio"/>
    <s v="Kerkvaartsestraat"/>
    <s v="2"/>
    <s v="5165VL"/>
    <s v="WASPIK"/>
    <s v="Gewoon"/>
    <s v="Kleinverbruik"/>
    <m/>
    <s v="E1C"/>
    <s v="Levering"/>
    <s v="N"/>
    <n v="591"/>
    <n v="477"/>
    <n v="1068"/>
  </r>
  <r>
    <s v="871687940004583040"/>
    <d v="2023-01-01T00:00:00"/>
    <d v="2025-01-01T00:00:00"/>
    <x v="2"/>
    <s v="Gemeente Waalwijk"/>
    <s v="GemWaalwijkVRI"/>
    <s v="Lotharingenstraat"/>
    <s v="2"/>
    <s v="5144EW"/>
    <s v="WAALWIJK"/>
    <s v="Gewoon"/>
    <s v="Kleinverbruik"/>
    <m/>
    <s v="E1C"/>
    <s v="Levering"/>
    <s v="N"/>
    <n v="0"/>
    <n v="0"/>
    <n v="0"/>
  </r>
  <r>
    <s v="871687940032287804"/>
    <d v="2023-01-01T00:00:00"/>
    <d v="2025-01-01T00:00:00"/>
    <x v="0"/>
    <s v="Gemeente Waalwijk"/>
    <s v="GemWaalwijkOVE"/>
    <s v="Gelrelaan"/>
    <s v="1"/>
    <s v="5144CP"/>
    <s v="WAALWIJK"/>
    <s v="Gewoon"/>
    <s v="Kleinverbruik"/>
    <m/>
    <s v="E4A"/>
    <s v="Levering"/>
    <s v="N"/>
    <n v="4960"/>
    <n v="1092"/>
    <n v="6052"/>
  </r>
  <r>
    <s v="871687940004710804"/>
    <d v="2023-01-01T00:00:00"/>
    <d v="2025-01-01T00:00:00"/>
    <x v="3"/>
    <s v="Gemeente Waalwijk"/>
    <s v="GemWaalwijkRio"/>
    <s v="Hoofdstraat"/>
    <s v="23"/>
    <s v="5161PD"/>
    <s v="SPRANG-CAPELLE"/>
    <s v="Gewoon"/>
    <s v="Kleinverbruik"/>
    <m/>
    <s v="E1C"/>
    <s v="Levering"/>
    <s v="N"/>
    <n v="44"/>
    <n v="36"/>
    <n v="80"/>
  </r>
  <r>
    <s v="871687940030034523"/>
    <d v="2023-01-01T00:00:00"/>
    <d v="2025-01-01T00:00:00"/>
    <x v="1"/>
    <s v="Gemeente Waalwijk"/>
    <m/>
    <s v="Julianalaan"/>
    <s v="88-90"/>
    <s v="5161BC"/>
    <s v="SPRANG-CAPELLE"/>
    <s v="Gewoon"/>
    <s v="Kleinverbruik"/>
    <m/>
    <s v="E2B"/>
    <s v="Levering"/>
    <s v="J"/>
    <n v="12968"/>
    <n v="9455"/>
    <n v="22423"/>
  </r>
  <r>
    <s v="871687940032287866"/>
    <d v="2023-01-01T00:00:00"/>
    <d v="2025-01-01T00:00:00"/>
    <x v="0"/>
    <s v="Gemeente Waalwijk"/>
    <s v="GemWaalwijkOVE"/>
    <s v="Van Andelstraat"/>
    <s v="2"/>
    <s v="5141PB"/>
    <s v="WAALWIJK"/>
    <s v="Gewoon"/>
    <s v="Kleinverbruik"/>
    <m/>
    <s v="E4A"/>
    <s v="Levering"/>
    <s v="N"/>
    <n v="11324"/>
    <n v="2382"/>
    <n v="13706"/>
  </r>
  <r>
    <s v="871687940032287118"/>
    <d v="2023-01-01T00:00:00"/>
    <d v="2025-01-01T00:00:00"/>
    <x v="0"/>
    <s v="Gemeente Waalwijk"/>
    <s v="GemWaalwijkOVE"/>
    <s v="Bloemendaalweg"/>
    <s v="28"/>
    <s v="5143NB"/>
    <s v="WAALWIJK"/>
    <s v="Gewoon"/>
    <s v="Kleinverbruik"/>
    <m/>
    <s v="E4A"/>
    <s v="Levering"/>
    <s v="N"/>
    <n v="10001"/>
    <n v="1876"/>
    <n v="11877"/>
  </r>
  <r>
    <s v="871687940032335482"/>
    <d v="2023-01-01T00:00:00"/>
    <d v="2025-01-01T00:00:00"/>
    <x v="5"/>
    <s v="Gemeente Waalwijk"/>
    <s v="GemWaalwijkPark"/>
    <s v="Grotestraat"/>
    <s v="177"/>
    <s v="5141JR"/>
    <s v="WAALWIJK"/>
    <s v="Gewoon"/>
    <s v="Kleinverbruik"/>
    <m/>
    <s v="E1C"/>
    <s v="Levering"/>
    <s v="N"/>
    <n v="324"/>
    <n v="254"/>
    <n v="578"/>
  </r>
  <r>
    <s v="871687940031959573"/>
    <d v="2023-01-01T00:00:00"/>
    <d v="2025-01-01T00:00:00"/>
    <x v="3"/>
    <s v="Gemeente Waalwijk"/>
    <s v="GemWaalwijkRio"/>
    <s v="Kleiweg"/>
    <s v="5"/>
    <s v="5145NA"/>
    <s v="WAALWIJK"/>
    <s v="Gewoon"/>
    <s v="Kleinverbruik"/>
    <m/>
    <s v="E1C"/>
    <s v="Levering"/>
    <s v="N"/>
    <n v="331"/>
    <n v="242"/>
    <n v="573"/>
  </r>
  <r>
    <s v="871687940004720384"/>
    <d v="2023-01-01T00:00:00"/>
    <d v="2025-01-01T00:00:00"/>
    <x v="1"/>
    <s v="Gemeente Waalwijk"/>
    <m/>
    <s v="Mesdaglaan"/>
    <s v="4"/>
    <s v="5161VB"/>
    <s v="SPRANG-CAPELLE"/>
    <s v="Gewoon"/>
    <s v="Kleinverbruik"/>
    <m/>
    <s v="E1C"/>
    <s v="Levering"/>
    <s v="J"/>
    <n v="955"/>
    <n v="2187"/>
    <n v="3142"/>
  </r>
  <r>
    <s v="871687940004496821"/>
    <d v="2023-01-01T00:00:00"/>
    <d v="2025-01-01T00:00:00"/>
    <x v="1"/>
    <s v="Gemeente Waalwijk"/>
    <m/>
    <s v="Hertog Janstraat"/>
    <s v="5"/>
    <s v="5141KJ"/>
    <s v="WAALWIJK"/>
    <s v="Gewoon"/>
    <s v="Kleinverbruik"/>
    <m/>
    <s v="E2B"/>
    <s v="Levering"/>
    <s v="J"/>
    <n v="4206"/>
    <n v="8984"/>
    <n v="13190"/>
  </r>
  <r>
    <s v="871687940032287354"/>
    <d v="2023-01-01T00:00:00"/>
    <d v="2025-01-01T00:00:00"/>
    <x v="0"/>
    <s v="Gemeente Waalwijk"/>
    <s v="GemWaalwijkOVE"/>
    <s v="Mr. van Houtenstraat"/>
    <s v="3"/>
    <s v="5142TK"/>
    <s v="WAALWIJK"/>
    <s v="Gewoon"/>
    <s v="Kleinverbruik"/>
    <m/>
    <s v="E4A"/>
    <s v="Levering"/>
    <s v="N"/>
    <n v="4821"/>
    <n v="867"/>
    <n v="5688"/>
  </r>
  <r>
    <s v="871687940031537566"/>
    <d v="2023-01-01T00:00:00"/>
    <d v="2025-01-01T00:00:00"/>
    <x v="0"/>
    <s v="Gemeente Waalwijk"/>
    <s v="GemWaalwijkOVE"/>
    <s v="Mgr. Bekkersstraat"/>
    <s v="69"/>
    <s v="5146DT"/>
    <s v="WAALWIJK"/>
    <s v="Gewoon"/>
    <s v="Kleinverbruik"/>
    <m/>
    <s v="E4A"/>
    <s v="Levering"/>
    <s v="N"/>
    <n v="35079"/>
    <n v="5582"/>
    <n v="40661"/>
  </r>
  <r>
    <s v="871687940004603748"/>
    <d v="2023-01-01T00:00:00"/>
    <d v="2025-01-01T00:00:00"/>
    <x v="2"/>
    <s v="Gemeente Waalwijk"/>
    <s v="GemWaalwijkVRI"/>
    <s v="Mozartlaan"/>
    <s v="35"/>
    <s v="5144XW"/>
    <s v="WAALWIJK"/>
    <s v="Gewoon"/>
    <s v="Kleinverbruik"/>
    <m/>
    <s v="E1C"/>
    <s v="Levering"/>
    <s v="N"/>
    <n v="2590"/>
    <n v="1765"/>
    <n v="4355"/>
  </r>
  <r>
    <s v="871687940032287880"/>
    <d v="2023-01-01T00:00:00"/>
    <d v="2025-01-01T00:00:00"/>
    <x v="0"/>
    <s v="Gemeente Waalwijk"/>
    <s v="GemWaalwijkOVE"/>
    <s v="Industrieweg"/>
    <s v="74"/>
    <s v="5145PW"/>
    <s v="WAALWIJK"/>
    <s v="Gewoon"/>
    <s v="Kleinverbruik"/>
    <m/>
    <s v="E4A"/>
    <s v="Levering"/>
    <s v="N"/>
    <n v="2061"/>
    <n v="492"/>
    <n v="2553"/>
  </r>
  <r>
    <s v="871687940032286296"/>
    <d v="2023-01-01T00:00:00"/>
    <d v="2025-01-01T00:00:00"/>
    <x v="0"/>
    <s v="Gemeente Waalwijk"/>
    <s v="GemWaalwijkOVE"/>
    <s v="Hogevaart"/>
    <s v="77"/>
    <s v="5161PL"/>
    <s v="SPRANG-CAPELLE"/>
    <s v="Gewoon"/>
    <s v="Kleinverbruik"/>
    <m/>
    <s v="E4A"/>
    <s v="Levering"/>
    <s v="N"/>
    <n v="2710"/>
    <n v="611"/>
    <n v="3321"/>
  </r>
  <r>
    <s v="871687940009645576"/>
    <d v="2023-01-01T00:00:00"/>
    <d v="2025-01-01T00:00:00"/>
    <x v="3"/>
    <s v="Gemeente Waalwijk"/>
    <s v="GemWaalwijkRio"/>
    <s v="Grotestraat"/>
    <s v="152"/>
    <s v="5141HC"/>
    <s v="WAALWIJK"/>
    <s v="Gewoon"/>
    <s v="Kleinverbruik"/>
    <m/>
    <s v="E1C"/>
    <s v="Levering"/>
    <s v="N"/>
    <n v="12158"/>
    <n v="10730"/>
    <n v="22888"/>
  </r>
  <r>
    <s v="871687940032287415"/>
    <d v="2023-01-01T00:00:00"/>
    <d v="2025-01-01T00:00:00"/>
    <x v="0"/>
    <s v="Gemeente Waalwijk"/>
    <s v="GemWaalwijkOVE"/>
    <s v="Valkenvoortweg"/>
    <s v="20"/>
    <s v="5145PM"/>
    <s v="WAALWIJK"/>
    <s v="Gewoon"/>
    <s v="Kleinverbruik"/>
    <m/>
    <s v="E4A"/>
    <s v="Levering"/>
    <s v="N"/>
    <n v="6208"/>
    <n v="1102"/>
    <n v="7310"/>
  </r>
  <r>
    <s v="871687940031730486"/>
    <d v="2023-01-01T00:00:00"/>
    <d v="2025-01-01T00:00:00"/>
    <x v="3"/>
    <s v="Gemeente Waalwijk"/>
    <s v="GemWaalwijkRio"/>
    <s v="Schouwslootweg"/>
    <s v="3"/>
    <s v="5145PG"/>
    <s v="WAALWIJK"/>
    <s v="Gewoon"/>
    <s v="Kleinverbruik"/>
    <m/>
    <s v="E2B"/>
    <s v="Levering"/>
    <s v="N"/>
    <n v="12823"/>
    <n v="13725"/>
    <n v="26548"/>
  </r>
  <r>
    <s v="871687940032286494"/>
    <d v="2023-01-01T00:00:00"/>
    <d v="2025-01-01T00:00:00"/>
    <x v="0"/>
    <s v="Gemeente Waalwijk"/>
    <s v="GemWaalwijkOVE"/>
    <s v="Esdoornstraat"/>
    <s v="53"/>
    <s v="5143AT"/>
    <s v="WAALWIJK"/>
    <s v="Gewoon"/>
    <s v="Kleinverbruik"/>
    <m/>
    <s v="E4A"/>
    <s v="Levering"/>
    <s v="N"/>
    <n v="13551"/>
    <n v="3039"/>
    <n v="16590"/>
  </r>
  <r>
    <s v="871687940030544954"/>
    <d v="2023-01-01T00:00:00"/>
    <d v="2025-01-01T00:00:00"/>
    <x v="5"/>
    <s v="Gemeente Waalwijk"/>
    <s v="GemWaalwijkPark"/>
    <s v="Taxandriaweg"/>
    <s v="4"/>
    <s v="5141PA"/>
    <s v="WAALWIJK"/>
    <s v="Gewoon"/>
    <s v="Kleinverbruik"/>
    <m/>
    <s v="E1C"/>
    <s v="Levering"/>
    <s v="N"/>
    <n v="12032"/>
    <n v="6526"/>
    <n v="18558"/>
  </r>
  <r>
    <s v="871687940030048032"/>
    <d v="2023-01-01T00:00:00"/>
    <d v="2025-01-01T00:00:00"/>
    <x v="3"/>
    <s v="Gemeente Waalwijk"/>
    <s v="GemWaalwijkRio"/>
    <s v="Julianalaan"/>
    <s v="86"/>
    <s v="5161BC"/>
    <s v="SPRANG-CAPELLE"/>
    <s v="Gewoon"/>
    <s v="Kleinverbruik"/>
    <m/>
    <s v="E1C"/>
    <s v="Levering"/>
    <s v="N"/>
    <n v="1317"/>
    <n v="906"/>
    <n v="2223"/>
  </r>
  <r>
    <s v="871687940031992501"/>
    <d v="2023-01-01T00:00:00"/>
    <d v="2025-01-01T00:00:00"/>
    <x v="3"/>
    <s v="Gemeente Waalwijk"/>
    <s v="GemWaalwijkRio"/>
    <s v="Hertog Janpark"/>
    <s v="6"/>
    <s v="5141BG"/>
    <s v="WAALWIJK"/>
    <s v="Gewoon"/>
    <s v="Kleinverbruik"/>
    <m/>
    <s v="E1C"/>
    <s v="Levering"/>
    <s v="N"/>
    <n v="5734"/>
    <n v="12763"/>
    <n v="18497"/>
  </r>
  <r>
    <s v="871687940032287200"/>
    <d v="2023-01-01T00:00:00"/>
    <d v="2025-01-01T00:00:00"/>
    <x v="0"/>
    <s v="Gemeente Waalwijk"/>
    <s v="GemWaalwijkOVE"/>
    <s v="Burg van Heystlaan"/>
    <s v="1C"/>
    <s v="5142VT"/>
    <s v="WAALWIJK"/>
    <s v="Gewoon"/>
    <s v="Kleinverbruik"/>
    <m/>
    <s v="E4A"/>
    <s v="Levering"/>
    <s v="N"/>
    <n v="16995"/>
    <n v="3037"/>
    <n v="20032"/>
  </r>
  <r>
    <s v="871687940032285800"/>
    <d v="2023-01-01T00:00:00"/>
    <d v="2025-01-01T00:00:00"/>
    <x v="0"/>
    <s v="Gemeente Waalwijk"/>
    <s v="GemWaalwijkOVE"/>
    <s v="Tweede Zeine"/>
    <s v="72"/>
    <s v="5144BB"/>
    <s v="WAALWIJK"/>
    <s v="Gewoon"/>
    <s v="Kleinverbruik"/>
    <m/>
    <s v="E4A"/>
    <s v="Levering"/>
    <s v="N"/>
    <n v="13493"/>
    <n v="2791"/>
    <n v="16284"/>
  </r>
  <r>
    <s v="871687940033726098"/>
    <d v="2023-01-01T00:00:00"/>
    <d v="2025-01-01T00:00:00"/>
    <x v="7"/>
    <s v="Gemeente Waalwijk"/>
    <s v="GemWaalwijkEVEN"/>
    <s v="Stationsstraat"/>
    <s v="43"/>
    <s v="5141GC"/>
    <s v="WAALWIJK"/>
    <s v="Gewoon"/>
    <s v="Kleinverbruik"/>
    <m/>
    <s v="E2B"/>
    <s v="Levering"/>
    <s v="N"/>
    <n v="296"/>
    <n v="2395"/>
    <n v="2691"/>
  </r>
  <r>
    <s v="871687940034109227"/>
    <d v="2023-09-22T00:00:00"/>
    <d v="2025-01-01T00:00:00"/>
    <x v="4"/>
    <s v="Gemeente Waalwijk"/>
    <s v="GemWaalwijkCAM"/>
    <s v="Elzenweg"/>
    <s v="25"/>
    <s v="5144MB"/>
    <s v="WAALWIJK"/>
    <s v="Gewoon"/>
    <s v="Kleinverbruik"/>
    <m/>
    <s v="E1C"/>
    <s v="Levering"/>
    <s v="N"/>
    <n v="622"/>
    <n v="500"/>
    <n v="1122"/>
  </r>
  <r>
    <s v="871687940032287699"/>
    <d v="2023-01-01T00:00:00"/>
    <d v="2025-01-01T00:00:00"/>
    <x v="0"/>
    <s v="Gemeente Waalwijk"/>
    <s v="GemWaalwijkOVE"/>
    <s v="Cartografenweg"/>
    <s v="34"/>
    <s v="5141MT"/>
    <s v="WAALWIJK"/>
    <s v="Gewoon"/>
    <s v="Kleinverbruik"/>
    <m/>
    <s v="E4A"/>
    <s v="Levering"/>
    <s v="N"/>
    <n v="969"/>
    <n v="229"/>
    <n v="1198"/>
  </r>
  <r>
    <s v="871687940004470579"/>
    <d v="2023-01-01T00:00:00"/>
    <d v="2025-01-01T00:00:00"/>
    <x v="3"/>
    <s v="Gemeente Waalwijk"/>
    <s v="GemWaalwijkRio"/>
    <s v="Altenaweg"/>
    <s v="30"/>
    <s v="5145PC"/>
    <s v="WAALWIJK"/>
    <s v="Gewoon"/>
    <s v="Kleinverbruik"/>
    <m/>
    <s v="E1C"/>
    <s v="Levering"/>
    <s v="N"/>
    <n v="94"/>
    <n v="69"/>
    <n v="163"/>
  </r>
  <r>
    <s v="871687940004459529"/>
    <d v="2023-01-01T00:00:00"/>
    <d v="2025-01-01T00:00:00"/>
    <x v="3"/>
    <s v="Gemeente Waalwijk"/>
    <s v="GemWaalwijkRio"/>
    <s v="Prof. Lorentzweg"/>
    <s v="4"/>
    <s v="5144NP"/>
    <s v="WAALWIJK"/>
    <s v="Gewoon"/>
    <s v="Kleinverbruik"/>
    <m/>
    <s v="E1C"/>
    <s v="Levering"/>
    <s v="N"/>
    <n v="268"/>
    <n v="196"/>
    <n v="464"/>
  </r>
  <r>
    <s v="871687940031175386"/>
    <d v="2023-01-01T00:00:00"/>
    <d v="2025-01-01T00:00:00"/>
    <x v="0"/>
    <s v="Gemeente Waalwijk"/>
    <s v="GemWaalwijkOVE"/>
    <s v="Caleche"/>
    <s v="39"/>
    <s v="5146BD"/>
    <s v="WAALWIJK"/>
    <s v="Gewoon"/>
    <s v="Kleinverbruik"/>
    <m/>
    <s v="E4A"/>
    <s v="Levering"/>
    <s v="N"/>
    <n v="16237"/>
    <n v="2536"/>
    <n v="18773"/>
  </r>
  <r>
    <s v="871687940032285893"/>
    <d v="2023-01-01T00:00:00"/>
    <d v="2025-01-01T00:00:00"/>
    <x v="0"/>
    <s v="Gemeente Waalwijk"/>
    <s v="GemWaalwijkOVE"/>
    <s v="Dick Flemmingstraat"/>
    <s v="2B"/>
    <s v="5161CB"/>
    <s v="SPRANG-CAPELLE"/>
    <s v="Gewoon"/>
    <s v="Kleinverbruik"/>
    <m/>
    <s v="E4A"/>
    <s v="Levering"/>
    <s v="N"/>
    <n v="9384"/>
    <n v="2029"/>
    <n v="11413"/>
  </r>
  <r>
    <s v="871687940032287668"/>
    <d v="2023-01-01T00:00:00"/>
    <d v="2025-01-01T00:00:00"/>
    <x v="0"/>
    <s v="Gemeente Waalwijk"/>
    <s v="GemWaalwijkOVE"/>
    <s v="Energieweg"/>
    <s v="12"/>
    <s v="5145NW"/>
    <s v="WAALWIJK"/>
    <s v="Gewoon"/>
    <s v="Kleinverbruik"/>
    <m/>
    <s v="E4A"/>
    <s v="Levering"/>
    <s v="N"/>
    <n v="1567"/>
    <n v="366"/>
    <n v="1933"/>
  </r>
  <r>
    <s v="871687940004711597"/>
    <d v="2023-01-01T00:00:00"/>
    <d v="2025-01-01T00:00:00"/>
    <x v="3"/>
    <s v="Gemeente Waalwijk"/>
    <s v="GemWaalwijkRio"/>
    <s v="Winterdijk"/>
    <s v="30"/>
    <s v="5161PJ"/>
    <s v="SPRANG-CAPELLE"/>
    <s v="Gewoon"/>
    <s v="Kleinverbruik"/>
    <m/>
    <s v="E1C"/>
    <s v="Levering"/>
    <s v="N"/>
    <n v="195"/>
    <n v="159"/>
    <n v="354"/>
  </r>
  <r>
    <s v="871687940031972336"/>
    <d v="2023-01-01T00:00:00"/>
    <d v="2025-01-01T00:00:00"/>
    <x v="3"/>
    <s v="Gemeente Waalwijk"/>
    <s v="GemWaalwijkRio"/>
    <s v="Burg van Prooijenstraat"/>
    <s v="1"/>
    <s v="5146DB"/>
    <s v="WAALWIJK"/>
    <s v="Gewoon"/>
    <s v="Kleinverbruik"/>
    <m/>
    <s v="E1C"/>
    <s v="Levering"/>
    <s v="N"/>
    <n v="52"/>
    <n v="38"/>
    <n v="90"/>
  </r>
  <r>
    <s v="871687940004713010"/>
    <d v="2023-01-01T00:00:00"/>
    <d v="2025-01-01T00:00:00"/>
    <x v="3"/>
    <s v="Gemeente Waalwijk"/>
    <s v="GemWaalwijkRio"/>
    <s v="Hoge Akkerweg"/>
    <s v="21"/>
    <s v="5161RN"/>
    <s v="SPRANG-CAPELLE"/>
    <s v="Gewoon"/>
    <s v="Kleinverbruik"/>
    <m/>
    <s v="E1C"/>
    <s v="Levering"/>
    <s v="N"/>
    <n v="778"/>
    <n v="1012"/>
    <n v="1790"/>
  </r>
  <r>
    <s v="871687940032286890"/>
    <d v="2023-01-01T00:00:00"/>
    <d v="2025-01-01T00:00:00"/>
    <x v="0"/>
    <s v="Gemeente Waalwijk"/>
    <s v="GemWaalwijkOVE"/>
    <s v="Azaleahof"/>
    <s v="13A"/>
    <s v="5143AP"/>
    <s v="WAALWIJK"/>
    <s v="Gewoon"/>
    <s v="Kleinverbruik"/>
    <m/>
    <s v="E4A"/>
    <s v="Levering"/>
    <s v="N"/>
    <n v="5516"/>
    <n v="1221"/>
    <n v="6737"/>
  </r>
  <r>
    <s v="871687940030574456"/>
    <d v="2023-01-01T00:00:00"/>
    <d v="2025-01-01T00:00:00"/>
    <x v="3"/>
    <s v="Gemeente Waalwijk"/>
    <s v="GemWaalwijkRio"/>
    <s v="Arnoldus Verschurenstr"/>
    <s v="3"/>
    <s v="5165AR"/>
    <s v="WASPIK"/>
    <s v="Gewoon"/>
    <s v="Kleinverbruik"/>
    <m/>
    <s v="E1C"/>
    <s v="Levering"/>
    <s v="N"/>
    <n v="188"/>
    <n v="147"/>
    <n v="335"/>
  </r>
  <r>
    <s v="871687940032144992"/>
    <d v="2023-01-01T00:00:00"/>
    <d v="2025-01-01T00:00:00"/>
    <x v="4"/>
    <s v="Gemeente Waalwijk"/>
    <s v="GemWaalwijkCAM"/>
    <s v="Altenaweg"/>
    <s v="20"/>
    <s v="5145PC"/>
    <s v="WAALWIJK"/>
    <s v="Gewoon"/>
    <s v="Kleinverbruik"/>
    <m/>
    <s v="E1C"/>
    <s v="Levering"/>
    <s v="N"/>
    <n v="440"/>
    <n v="440"/>
    <n v="880"/>
  </r>
  <r>
    <s v="871687940032287385"/>
    <d v="2023-01-01T00:00:00"/>
    <d v="2025-01-01T00:00:00"/>
    <x v="0"/>
    <s v="Gemeente Waalwijk"/>
    <s v="GemWaalwijkOVE"/>
    <s v="Walkvat"/>
    <s v="1A"/>
    <s v="5142HL"/>
    <s v="WAALWIJK"/>
    <s v="Gewoon"/>
    <s v="Kleinverbruik"/>
    <m/>
    <s v="E4A"/>
    <s v="Levering"/>
    <s v="N"/>
    <n v="3970"/>
    <n v="675"/>
    <n v="4645"/>
  </r>
  <r>
    <s v="871687940030551921"/>
    <d v="2023-01-01T00:00:00"/>
    <d v="2025-01-01T00:00:00"/>
    <x v="0"/>
    <s v="Gemeente Waalwijk"/>
    <s v="GemWaalwijkOVE"/>
    <s v="van Hilststraat"/>
    <s v="5"/>
    <s v="5145RK"/>
    <s v="WAALWIJK"/>
    <s v="Gewoon"/>
    <s v="Kleinverbruik"/>
    <m/>
    <s v="E2B"/>
    <s v="Levering"/>
    <s v="N"/>
    <n v="10555"/>
    <n v="2507"/>
    <n v="13062"/>
  </r>
  <r>
    <s v="871687940032287224"/>
    <d v="2023-01-01T00:00:00"/>
    <d v="2025-01-01T00:00:00"/>
    <x v="0"/>
    <s v="Gemeente Waalwijk"/>
    <s v="GemWaalwijkOVE"/>
    <s v="Emmikhovensestraat"/>
    <s v="7"/>
    <s v="5141KA"/>
    <s v="WAALWIJK"/>
    <s v="Gewoon"/>
    <s v="Kleinverbruik"/>
    <m/>
    <s v="E4A"/>
    <s v="Levering"/>
    <s v="N"/>
    <n v="11755"/>
    <n v="2633"/>
    <n v="14388"/>
  </r>
  <r>
    <s v="871687940032286685"/>
    <d v="2023-01-01T00:00:00"/>
    <d v="2025-01-01T00:00:00"/>
    <x v="0"/>
    <s v="Gemeente Waalwijk"/>
    <s v="GemWaalwijkOVE"/>
    <s v="Spangenstraat"/>
    <s v="2"/>
    <s v="5165CZ"/>
    <s v="WASPIK"/>
    <s v="Gewoon"/>
    <s v="Kleinverbruik"/>
    <m/>
    <s v="E4A"/>
    <s v="Levering"/>
    <s v="N"/>
    <n v="7184"/>
    <n v="1212"/>
    <n v="8396"/>
  </r>
  <r>
    <s v="871687940004712686"/>
    <d v="2023-01-01T00:00:00"/>
    <d v="2025-01-01T00:00:00"/>
    <x v="3"/>
    <s v="Gemeente Waalwijk"/>
    <s v="GemWaalwijkRio"/>
    <s v="Nieuwevaart"/>
    <s v="120"/>
    <s v="5161RK"/>
    <s v="SPRANG-CAPELLE"/>
    <s v="Gewoon"/>
    <s v="Kleinverbruik"/>
    <m/>
    <s v="E1C"/>
    <s v="Levering"/>
    <s v="N"/>
    <n v="616"/>
    <n v="484"/>
    <n v="1100"/>
  </r>
  <r>
    <s v="871687940032286173"/>
    <d v="2023-01-01T00:00:00"/>
    <d v="2025-01-01T00:00:00"/>
    <x v="0"/>
    <s v="Gemeente Waalwijk"/>
    <s v="GemWaalwijkOVE"/>
    <s v="Tilburgseweg"/>
    <s v="21A"/>
    <s v="5161ME"/>
    <s v="SPRANG-CAPELLE"/>
    <s v="Gewoon"/>
    <s v="Kleinverbruik"/>
    <m/>
    <s v="E4A"/>
    <s v="Levering"/>
    <s v="N"/>
    <n v="6428"/>
    <n v="1356"/>
    <n v="7784"/>
  </r>
  <r>
    <s v="871687940004495992"/>
    <d v="2023-01-01T00:00:00"/>
    <d v="2025-01-01T00:00:00"/>
    <x v="1"/>
    <s v="Gemeente Waalwijk"/>
    <m/>
    <s v="Grotestraat"/>
    <s v="263"/>
    <s v="5141JT"/>
    <s v="WAALWIJK"/>
    <s v="Gewoon"/>
    <s v="Kleinverbruik"/>
    <m/>
    <s v="E1C"/>
    <s v="Levering"/>
    <s v="J"/>
    <n v="852"/>
    <n v="733"/>
    <n v="1585"/>
  </r>
  <r>
    <s v="871687940032287187"/>
    <d v="2023-01-01T00:00:00"/>
    <d v="2025-01-01T00:00:00"/>
    <x v="0"/>
    <s v="Gemeente Waalwijk"/>
    <s v="GemWaalwijkOVE"/>
    <s v="Prof. Keesomweg"/>
    <s v="12"/>
    <s v="5144NM"/>
    <s v="WAALWIJK"/>
    <s v="Gewoon"/>
    <s v="Kleinverbruik"/>
    <m/>
    <s v="E4A"/>
    <s v="Levering"/>
    <s v="N"/>
    <n v="7028"/>
    <n v="1381"/>
    <n v="8409"/>
  </r>
  <r>
    <s v="871687940032335871"/>
    <d v="2023-01-01T00:00:00"/>
    <d v="2025-01-01T00:00:00"/>
    <x v="4"/>
    <s v="Gemeente Waalwijk"/>
    <s v="GemWaalwijkCAM"/>
    <s v="Grotestraat"/>
    <s v="271"/>
    <s v="5141JT"/>
    <s v="WAALWIJK"/>
    <s v="Gewoon"/>
    <s v="Kleinverbruik"/>
    <m/>
    <s v="E1C"/>
    <s v="Levering"/>
    <s v="N"/>
    <n v="324"/>
    <n v="254"/>
    <n v="578"/>
  </r>
  <r>
    <s v="871687940004582753"/>
    <d v="2023-01-01T00:00:00"/>
    <d v="2025-01-01T00:00:00"/>
    <x v="3"/>
    <s v="Gemeente Waalwijk"/>
    <s v="GemWaalwijkRio"/>
    <s v="Prof. Asserweg"/>
    <s v="18"/>
    <s v="5144NC"/>
    <s v="WAALWIJK"/>
    <s v="Gewoon"/>
    <s v="Kleinverbruik"/>
    <m/>
    <s v="E1C"/>
    <s v="Levering"/>
    <s v="N"/>
    <n v="4125"/>
    <n v="3001"/>
    <n v="7126"/>
  </r>
  <r>
    <s v="871687940032495520"/>
    <d v="2023-01-01T00:00:00"/>
    <d v="2023-01-12T00:00:00"/>
    <x v="6"/>
    <s v="Gemeente Waalwijk"/>
    <m/>
    <s v="Burgemeester Moonenlaan"/>
    <s v="11"/>
    <s v="5141EJ"/>
    <s v="WAALWIJK"/>
    <s v="Gewoon"/>
    <s v="Kleinverbruik"/>
    <m/>
    <s v="E1A"/>
    <s v="Levering"/>
    <s v="N"/>
    <n v="0"/>
    <n v="10970"/>
    <n v="10970"/>
  </r>
  <r>
    <s v="871687940032295977"/>
    <d v="2023-01-01T00:00:00"/>
    <d v="2025-01-01T00:00:00"/>
    <x v="5"/>
    <s v="Gemeente Waalwijk"/>
    <s v="GemWaalwijkPark"/>
    <s v="Julianastraat"/>
    <s v="1"/>
    <s v="5141GL"/>
    <s v="WAALWIJK"/>
    <s v="Gewoon"/>
    <s v="Kleinverbruik"/>
    <m/>
    <s v="E1C"/>
    <s v="Levering"/>
    <s v="N"/>
    <n v="324"/>
    <n v="254"/>
    <n v="578"/>
  </r>
  <r>
    <s v="871687940032286647"/>
    <d v="2023-01-01T00:00:00"/>
    <d v="2025-01-01T00:00:00"/>
    <x v="0"/>
    <s v="Gemeente Waalwijk"/>
    <s v="GemWaalwijkOVE"/>
    <s v="Goudplevier"/>
    <s v="13A"/>
    <s v="5165KG"/>
    <s v="WASPIK"/>
    <s v="Gewoon"/>
    <s v="Kleinverbruik"/>
    <m/>
    <s v="E4A"/>
    <s v="Levering"/>
    <s v="N"/>
    <n v="12680"/>
    <n v="2471"/>
    <n v="15151"/>
  </r>
  <r>
    <s v="871687940004531973"/>
    <d v="2023-01-01T00:00:00"/>
    <d v="2025-01-01T00:00:00"/>
    <x v="2"/>
    <s v="Gemeente Waalwijk"/>
    <s v="GemWaalwijkVRI"/>
    <s v="Putstraat"/>
    <s v="96"/>
    <s v="5142RN"/>
    <s v="WAALWIJK"/>
    <s v="Gewoon"/>
    <s v="Kleinverbruik"/>
    <m/>
    <s v="E1C"/>
    <s v="Levering"/>
    <s v="N"/>
    <n v="2104"/>
    <n v="1391"/>
    <n v="3495"/>
  </r>
  <r>
    <s v="871687940031988382"/>
    <d v="2023-01-01T00:00:00"/>
    <d v="2025-01-01T00:00:00"/>
    <x v="4"/>
    <s v="Gemeente Waalwijk"/>
    <s v="GemWaalwijkCAM"/>
    <s v="Gompenstraat"/>
    <s v="49"/>
    <s v="5145RM"/>
    <s v="WAALWIJK"/>
    <s v="Gewoon"/>
    <s v="Kleinverbruik"/>
    <m/>
    <s v="E1C"/>
    <s v="Levering"/>
    <s v="N"/>
    <n v="440"/>
    <n v="440"/>
    <n v="880"/>
  </r>
  <r>
    <s v="871687940030646245"/>
    <d v="2023-01-01T00:00:00"/>
    <d v="2025-01-01T00:00:00"/>
    <x v="5"/>
    <s v="Gemeente Waalwijk"/>
    <s v="GemWaalwijkPark"/>
    <s v="Stationsstraat"/>
    <s v="130"/>
    <s v="5141GH"/>
    <s v="WAALWIJK"/>
    <s v="Gewoon"/>
    <s v="Kleinverbruik"/>
    <m/>
    <s v="E1A"/>
    <s v="Levering"/>
    <s v="N"/>
    <n v="0"/>
    <n v="550"/>
    <n v="550"/>
  </r>
  <r>
    <s v="871687940031091815"/>
    <d v="2023-01-01T00:00:00"/>
    <d v="2025-01-01T00:00:00"/>
    <x v="3"/>
    <s v="Gemeente Waalwijk"/>
    <s v="GemWaalwijkRio"/>
    <s v="'t Vaartje"/>
    <s v="76"/>
    <s v="5165NC"/>
    <s v="WASPIK"/>
    <s v="Gewoon"/>
    <s v="Kleinverbruik"/>
    <m/>
    <s v="E1C"/>
    <s v="Levering"/>
    <s v="N"/>
    <n v="2681"/>
    <n v="2023"/>
    <n v="4704"/>
  </r>
  <r>
    <s v="871687940033284819"/>
    <d v="2023-01-01T00:00:00"/>
    <d v="2025-01-01T00:00:00"/>
    <x v="6"/>
    <s v="Gemeente Waalwijk"/>
    <m/>
    <s v="Jacques Bertinstraat"/>
    <s v="12"/>
    <s v="5141MZ"/>
    <s v="WAALWIJK"/>
    <s v="Laadpaal"/>
    <s v="Kleinverbruik"/>
    <m/>
    <s v="E1C"/>
    <s v="Levering"/>
    <s v="N"/>
    <n v="4669"/>
    <n v="2877"/>
    <n v="7546"/>
  </r>
  <r>
    <s v="871687940032285985"/>
    <d v="2023-01-01T00:00:00"/>
    <d v="2025-01-01T00:00:00"/>
    <x v="0"/>
    <s v="Gemeente Waalwijk"/>
    <s v="GemWaalwijkOVE"/>
    <s v="Trampad"/>
    <s v="1G"/>
    <s v="5161HK"/>
    <s v="SPRANG-CAPELLE"/>
    <s v="Gewoon"/>
    <s v="Kleinverbruik"/>
    <m/>
    <s v="E4A"/>
    <s v="Levering"/>
    <s v="N"/>
    <n v="9918"/>
    <n v="1980"/>
    <n v="11898"/>
  </r>
  <r>
    <s v="871687940032335932"/>
    <d v="2023-01-01T00:00:00"/>
    <d v="2025-01-01T00:00:00"/>
    <x v="4"/>
    <s v="Gemeente Waalwijk"/>
    <s v="GemWaalwijkCAM"/>
    <s v="Stationsstraat"/>
    <s v="10"/>
    <s v="5141GE"/>
    <s v="WAALWIJK"/>
    <s v="Gewoon"/>
    <s v="Kleinverbruik"/>
    <m/>
    <s v="E1C"/>
    <s v="Levering"/>
    <s v="N"/>
    <n v="324"/>
    <n v="254"/>
    <n v="578"/>
  </r>
  <r>
    <s v="871687940004488970"/>
    <d v="2023-01-01T00:00:00"/>
    <d v="2025-01-01T00:00:00"/>
    <x v="5"/>
    <s v="Gemeente Waalwijk"/>
    <s v="GemWaalwijkPark"/>
    <s v="Grotestraat"/>
    <s v="156"/>
    <s v="5141HC"/>
    <s v="WAALWIJK"/>
    <s v="Gewoon"/>
    <s v="Kleinverbruik"/>
    <m/>
    <s v="E1C"/>
    <s v="Levering"/>
    <s v="N"/>
    <n v="175"/>
    <n v="351"/>
    <n v="526"/>
  </r>
  <r>
    <s v="871687940031175201"/>
    <d v="2023-01-01T00:00:00"/>
    <d v="2025-01-01T00:00:00"/>
    <x v="0"/>
    <s v="Gemeente Waalwijk"/>
    <s v="GemWaalwijkOVE"/>
    <s v="Villa Spaanse Ruiter"/>
    <s v="2"/>
    <s v="5146AH"/>
    <s v="WAALWIJK"/>
    <s v="Gewoon"/>
    <s v="Kleinverbruik"/>
    <m/>
    <s v="E4A"/>
    <s v="Levering"/>
    <s v="N"/>
    <n v="4289"/>
    <n v="660"/>
    <n v="4949"/>
  </r>
  <r>
    <s v="871687940034109210"/>
    <d v="2023-09-26T00:00:00"/>
    <d v="2025-01-05T00:00:00"/>
    <x v="4"/>
    <s v="Gemeente Waalwijk"/>
    <s v="GemWaalwijkCAM"/>
    <s v="Elzenweg"/>
    <s v="5"/>
    <s v="5144MB"/>
    <s v="WAALWIJK"/>
    <s v="Gewoon"/>
    <s v="Kleinverbruik"/>
    <m/>
    <s v="E1C"/>
    <s v="Levering"/>
    <s v="N"/>
    <n v="622"/>
    <n v="500"/>
    <n v="1122"/>
  </r>
  <r>
    <s v="871687940004611194"/>
    <d v="2023-01-01T00:00:00"/>
    <d v="2025-01-01T00:00:00"/>
    <x v="3"/>
    <s v="Gemeente Waalwijk"/>
    <s v="GemWaalwijkRio"/>
    <s v="Industrieweg"/>
    <s v="92"/>
    <s v="5145PW"/>
    <s v="WAALWIJK"/>
    <s v="Gewoon"/>
    <s v="Kleinverbruik"/>
    <m/>
    <s v="E2B"/>
    <s v="Levering"/>
    <s v="N"/>
    <n v="9710"/>
    <n v="7320"/>
    <n v="17030"/>
  </r>
  <r>
    <s v="871687940032287590"/>
    <d v="2023-01-01T00:00:00"/>
    <d v="2025-01-01T00:00:00"/>
    <x v="0"/>
    <s v="Gemeente Waalwijk"/>
    <s v="GemWaalwijkOVE"/>
    <s v="Bernhardstraat"/>
    <s v="2A"/>
    <s v="5141GK"/>
    <s v="WAALWIJK"/>
    <s v="Gewoon"/>
    <s v="Kleinverbruik"/>
    <m/>
    <s v="E4A"/>
    <s v="Levering"/>
    <s v="N"/>
    <n v="4691"/>
    <n v="946"/>
    <n v="5637"/>
  </r>
  <r>
    <s v="871687940004502355"/>
    <d v="2023-01-01T00:00:00"/>
    <d v="2025-01-01T00:00:00"/>
    <x v="1"/>
    <s v="Gemeente Waalwijk"/>
    <m/>
    <s v="Prof. Nolenslaan"/>
    <s v="12"/>
    <s v="5142AH"/>
    <s v="WAALWIJK"/>
    <s v="Gewoon"/>
    <s v="Kleinverbruik"/>
    <m/>
    <s v="E1C"/>
    <s v="Levering"/>
    <s v="J"/>
    <n v="1727"/>
    <n v="1367"/>
    <n v="3094"/>
  </r>
  <r>
    <s v="871687940004489717"/>
    <d v="2023-01-12T00:00:00"/>
    <d v="2023-08-01T00:00:00"/>
    <x v="1"/>
    <s v="Gemeente Waalwijk"/>
    <m/>
    <s v="Hollandsestraat"/>
    <s v="7"/>
    <s v="5141HG"/>
    <s v="WAALWIJK"/>
    <s v="Gewoon"/>
    <s v="Kleinverbruik"/>
    <m/>
    <s v="E1A"/>
    <s v="Levering"/>
    <s v="J"/>
    <n v="0"/>
    <n v="1478"/>
    <n v="1478"/>
  </r>
  <r>
    <s v="871687940033579700"/>
    <d v="2023-05-03T00:00:00"/>
    <d v="2025-01-01T00:00:00"/>
    <x v="3"/>
    <s v="Gemeente Waalwijk"/>
    <s v="GemWaalwijkRio"/>
    <s v="Van Iersel en Witloxweg"/>
    <s v="2"/>
    <s v="5145MB"/>
    <s v="WAALWIJK"/>
    <s v="Gewoon"/>
    <s v="Kleinverbruik"/>
    <m/>
    <s v="E1C"/>
    <s v="Levering"/>
    <s v="N"/>
    <n v="2241"/>
    <n v="1804"/>
    <n v="4045"/>
  </r>
  <r>
    <s v="871687940033426493"/>
    <d v="2023-01-01T00:00:00"/>
    <d v="2025-01-01T00:00:00"/>
    <x v="0"/>
    <s v="Gemeente Waalwijk"/>
    <s v="GemWaalwijkOVE"/>
    <s v="Burg de Geusstraat"/>
    <s v=""/>
    <s v="5146EB"/>
    <s v="WAALWIJK"/>
    <s v="Gewoon"/>
    <s v="Kleinverbruik"/>
    <m/>
    <s v="E4A"/>
    <s v="Levering"/>
    <s v="N"/>
    <n v="2426"/>
    <n v="417"/>
    <n v="2843"/>
  </r>
  <r>
    <s v="871687940032287606"/>
    <d v="2023-01-01T00:00:00"/>
    <d v="2025-01-01T00:00:00"/>
    <x v="0"/>
    <s v="Gemeente Waalwijk"/>
    <s v="GemWaalwijkOVE"/>
    <s v="Willem Alexanderhof"/>
    <s v="47A"/>
    <s v="5141DJ"/>
    <s v="WAALWIJK"/>
    <s v="Gewoon"/>
    <s v="Kleinverbruik"/>
    <m/>
    <s v="E4A"/>
    <s v="Levering"/>
    <s v="N"/>
    <n v="1579"/>
    <n v="299"/>
    <n v="1878"/>
  </r>
  <r>
    <s v="871687940004702847"/>
    <d v="2023-01-01T00:00:00"/>
    <d v="2025-01-01T00:00:00"/>
    <x v="3"/>
    <s v="Gemeente Waalwijk"/>
    <s v="GemWaalwijkRio"/>
    <s v="Heistraat"/>
    <s v="169"/>
    <s v="5161GD"/>
    <s v="SPRANG-CAPELLE"/>
    <s v="Gewoon"/>
    <s v="Kleinverbruik"/>
    <m/>
    <s v="E1C"/>
    <s v="Levering"/>
    <s v="N"/>
    <n v="141"/>
    <n v="99"/>
    <n v="240"/>
  </r>
  <r>
    <s v="871687940004744205"/>
    <d v="2023-01-01T00:00:00"/>
    <d v="2025-01-01T00:00:00"/>
    <x v="3"/>
    <s v="Gemeente Waalwijk"/>
    <s v="GemWaalwijkRio"/>
    <s v="Achterste Dijk"/>
    <s v="2"/>
    <s v="5165NJ"/>
    <s v="WASPIK"/>
    <s v="Gewoon"/>
    <s v="Kleinverbruik"/>
    <m/>
    <s v="E1C"/>
    <s v="Levering"/>
    <s v="N"/>
    <n v="32"/>
    <n v="31"/>
    <n v="63"/>
  </r>
  <r>
    <s v="871687940034109180"/>
    <d v="2023-09-22T00:00:00"/>
    <d v="2025-01-01T00:00:00"/>
    <x v="4"/>
    <s v="Gemeente Waalwijk"/>
    <s v="GemWaalwijkCAM"/>
    <s v="Cartografenweg"/>
    <s v="24"/>
    <s v="5141MT"/>
    <s v="WAALWIJK"/>
    <s v="Gewoon"/>
    <s v="Kleinverbruik"/>
    <m/>
    <s v="E1C"/>
    <s v="Levering"/>
    <s v="N"/>
    <n v="622"/>
    <n v="500"/>
    <n v="1122"/>
  </r>
  <r>
    <s v="871687940033841616"/>
    <d v="2023-01-01T00:00:00"/>
    <d v="2025-01-01T00:00:00"/>
    <x v="0"/>
    <s v="Gemeente Waalwijk"/>
    <s v="GemWaalwijkOVE"/>
    <s v="Akkerlaan"/>
    <s v=""/>
    <s v="5143ND"/>
    <s v="WAALWIJK"/>
    <s v="Gewoon"/>
    <s v="Kleinverbruik"/>
    <m/>
    <s v="E4A"/>
    <s v="Levering"/>
    <s v="N"/>
    <n v="1690"/>
    <n v="233"/>
    <n v="1923"/>
  </r>
  <r>
    <s v="871687940004746964"/>
    <d v="2023-09-14T00:00:00"/>
    <d v="2025-01-01T00:00:00"/>
    <x v="1"/>
    <s v="Gemeente Waalwijk"/>
    <m/>
    <s v="Irenestraat"/>
    <s v="11"/>
    <s v="5165TE"/>
    <s v="WASPIK"/>
    <s v="Gewoon"/>
    <s v="Kleinverbruik"/>
    <m/>
    <s v="E1C"/>
    <s v="Levering"/>
    <s v="N"/>
    <n v="930"/>
    <n v="2276"/>
    <n v="3206"/>
  </r>
  <r>
    <s v="871687940032287712"/>
    <d v="2023-01-01T00:00:00"/>
    <d v="2025-01-01T00:00:00"/>
    <x v="0"/>
    <s v="Gemeente Waalwijk"/>
    <s v="GemWaalwijkOVE"/>
    <s v="De Jonghestraat"/>
    <s v="2"/>
    <s v="5142WS"/>
    <s v="WAALWIJK"/>
    <s v="Gewoon"/>
    <s v="Kleinverbruik"/>
    <m/>
    <s v="E4A"/>
    <s v="Levering"/>
    <s v="N"/>
    <n v="10144"/>
    <n v="1974"/>
    <n v="12118"/>
  </r>
  <r>
    <s v="871687940032285541"/>
    <d v="2023-01-01T00:00:00"/>
    <d v="2025-01-01T00:00:00"/>
    <x v="0"/>
    <s v="Gemeente Waalwijk"/>
    <s v="GemWaalwijkOVE"/>
    <s v="Sasweg"/>
    <s v="7"/>
    <s v="5161PK"/>
    <s v="SPRANG-CAPELLE"/>
    <s v="Gewoon"/>
    <s v="Kleinverbruik"/>
    <m/>
    <s v="E4A"/>
    <s v="Levering"/>
    <s v="N"/>
    <n v="74"/>
    <n v="13"/>
    <n v="87"/>
  </r>
  <r>
    <s v="871687940032286036"/>
    <d v="2023-01-01T00:00:00"/>
    <d v="2025-01-01T00:00:00"/>
    <x v="0"/>
    <s v="Gemeente Waalwijk"/>
    <s v="GemWaalwijkOVE"/>
    <s v="Halvezolenpad"/>
    <s v="1"/>
    <s v="5161QQ"/>
    <s v="SPRANG-CAPELLE"/>
    <s v="Gewoon"/>
    <s v="Kleinverbruik"/>
    <m/>
    <s v="E4A"/>
    <s v="Levering"/>
    <s v="N"/>
    <n v="3562"/>
    <n v="558"/>
    <n v="4120"/>
  </r>
  <r>
    <s v="871687940032295908"/>
    <d v="2023-01-01T00:00:00"/>
    <d v="2025-01-01T00:00:00"/>
    <x v="5"/>
    <s v="Gemeente Waalwijk"/>
    <s v="GemWaalwijkPark"/>
    <s v="Vredesplein"/>
    <s v="28"/>
    <s v="5142RA"/>
    <s v="WAALWIJK"/>
    <s v="Gewoon"/>
    <s v="Kleinverbruik"/>
    <m/>
    <s v="E1C"/>
    <s v="Levering"/>
    <s v="N"/>
    <n v="324"/>
    <n v="254"/>
    <n v="578"/>
  </r>
  <r>
    <s v="871687940032287439"/>
    <d v="2023-01-01T00:00:00"/>
    <d v="2025-01-01T00:00:00"/>
    <x v="0"/>
    <s v="Gemeente Waalwijk"/>
    <s v="GemWaalwijkOVE"/>
    <s v="Willem Marisstraat"/>
    <s v="7"/>
    <s v="5143HH"/>
    <s v="WAALWIJK"/>
    <s v="Gewoon"/>
    <s v="Kleinverbruik"/>
    <m/>
    <s v="E4A"/>
    <s v="Levering"/>
    <s v="N"/>
    <n v="6417"/>
    <n v="1173"/>
    <n v="7590"/>
  </r>
  <r>
    <s v="871687940004710675"/>
    <d v="2023-01-01T00:00:00"/>
    <d v="2025-01-01T00:00:00"/>
    <x v="3"/>
    <s v="Gemeente Waalwijk"/>
    <s v="GemWaalwijkRio"/>
    <s v="Veerweg"/>
    <s v="11"/>
    <s v="5161PC"/>
    <s v="SPRANG-CAPELLE"/>
    <s v="Gewoon"/>
    <s v="Kleinverbruik"/>
    <m/>
    <s v="E1C"/>
    <s v="Levering"/>
    <s v="N"/>
    <n v="87"/>
    <n v="78"/>
    <n v="165"/>
  </r>
  <r>
    <s v="871687940030694666"/>
    <d v="2023-01-01T00:00:00"/>
    <d v="2025-01-01T00:00:00"/>
    <x v="3"/>
    <s v="Gemeente Waalwijk"/>
    <s v="GemWaalwijkRio"/>
    <s v="Roek"/>
    <s v="2"/>
    <s v="5161SM"/>
    <s v="SPRANG-CAPELLE"/>
    <s v="Gewoon"/>
    <s v="Kleinverbruik"/>
    <m/>
    <s v="E2B"/>
    <s v="Levering"/>
    <s v="N"/>
    <n v="473"/>
    <n v="196"/>
    <n v="669"/>
  </r>
  <r>
    <s v="871687940032287156"/>
    <d v="2023-01-01T00:00:00"/>
    <d v="2025-01-01T00:00:00"/>
    <x v="0"/>
    <s v="Gemeente Waalwijk"/>
    <s v="GemWaalwijkOVE"/>
    <s v="Kempenlandlaan"/>
    <s v="10"/>
    <s v="5144EB"/>
    <s v="WAALWIJK"/>
    <s v="Gewoon"/>
    <s v="Kleinverbruik"/>
    <m/>
    <s v="E4A"/>
    <s v="Levering"/>
    <s v="N"/>
    <n v="6904"/>
    <n v="1366"/>
    <n v="8270"/>
  </r>
  <r>
    <s v="871687940004713201"/>
    <d v="2023-01-01T00:00:00"/>
    <d v="2025-01-01T00:00:00"/>
    <x v="3"/>
    <s v="Gemeente Waalwijk"/>
    <s v="GemWaalwijkRio"/>
    <s v="Capelsedreef"/>
    <s v="20"/>
    <s v="5161RS"/>
    <s v="SPRANG-CAPELLE"/>
    <s v="Gewoon"/>
    <s v="Kleinverbruik"/>
    <m/>
    <s v="E1C"/>
    <s v="Levering"/>
    <s v="N"/>
    <n v="608"/>
    <n v="459"/>
    <n v="1067"/>
  </r>
  <r>
    <s v="871687940032295960"/>
    <d v="2023-01-01T00:00:00"/>
    <d v="2025-01-01T00:00:00"/>
    <x v="5"/>
    <s v="Gemeente Waalwijk"/>
    <s v="GemWaalwijkPark"/>
    <s v="Julianastraat"/>
    <s v="19"/>
    <s v="5141GL"/>
    <s v="WAALWIJK"/>
    <s v="Gewoon"/>
    <s v="Kleinverbruik"/>
    <m/>
    <s v="E1C"/>
    <s v="Levering"/>
    <s v="N"/>
    <n v="324"/>
    <n v="254"/>
    <n v="578"/>
  </r>
  <r>
    <s v="871687940031044255"/>
    <d v="2023-01-01T00:00:00"/>
    <d v="2025-01-01T00:00:00"/>
    <x v="0"/>
    <s v="Gemeente Waalwijk"/>
    <s v="GemWaalwijkOVE"/>
    <s v="Gragtmansstraat"/>
    <s v="1"/>
    <s v="5145RA"/>
    <s v="WAALWIJK"/>
    <s v="Gewoon"/>
    <s v="Kleinverbruik"/>
    <m/>
    <s v="E2B"/>
    <s v="Levering"/>
    <s v="N"/>
    <n v="9916"/>
    <n v="2435"/>
    <n v="12351"/>
  </r>
  <r>
    <s v="871687940032285930"/>
    <d v="2023-01-01T00:00:00"/>
    <d v="2025-01-01T00:00:00"/>
    <x v="0"/>
    <s v="Gemeente Waalwijk"/>
    <s v="GemWaalwijkOVE"/>
    <s v="Poolsestraat"/>
    <s v="1A"/>
    <s v="5161AL"/>
    <s v="SPRANG-CAPELLE"/>
    <s v="Gewoon"/>
    <s v="Kleinverbruik"/>
    <m/>
    <s v="E4A"/>
    <s v="Levering"/>
    <s v="N"/>
    <n v="6258"/>
    <n v="1291"/>
    <n v="7549"/>
  </r>
  <r>
    <s v="871687940004711450"/>
    <d v="2023-01-01T00:00:00"/>
    <d v="2025-01-01T00:00:00"/>
    <x v="3"/>
    <s v="Gemeente Waalwijk"/>
    <s v="GemWaalwijkRio"/>
    <s v="Winterdijk"/>
    <s v="16"/>
    <s v="5161PH"/>
    <s v="SPRANG-CAPELLE"/>
    <s v="Gewoon"/>
    <s v="Kleinverbruik"/>
    <m/>
    <s v="E1C"/>
    <s v="Levering"/>
    <s v="N"/>
    <n v="72"/>
    <n v="60"/>
    <n v="132"/>
  </r>
  <r>
    <s v="871687940032984390"/>
    <d v="2023-01-01T00:00:00"/>
    <d v="2025-01-01T00:00:00"/>
    <x v="0"/>
    <s v="Gemeente Waalwijk"/>
    <s v="GemWaalwijkOVE"/>
    <s v="Mechie Trommelenweg"/>
    <s v=""/>
    <s v="5145ND"/>
    <s v="WAALWIJK"/>
    <s v="Gewoon"/>
    <s v="Kleinverbruik"/>
    <m/>
    <s v="E4A"/>
    <s v="Levering"/>
    <s v="N"/>
    <n v="3385"/>
    <n v="789"/>
    <n v="4174"/>
  </r>
  <r>
    <s v="871687940033574064"/>
    <d v="2023-01-01T00:00:00"/>
    <d v="2025-01-01T00:00:00"/>
    <x v="4"/>
    <s v="Gemeente Waalwijk"/>
    <s v="GemWaalwijkCAM"/>
    <s v="Mr. van Coothstraat"/>
    <s v="2"/>
    <s v="5141ES"/>
    <s v="WAALWIJK"/>
    <s v="Gewoon"/>
    <s v="Kleinverbruik"/>
    <m/>
    <s v="E1C"/>
    <s v="Levering"/>
    <s v="N"/>
    <n v="789"/>
    <n v="635"/>
    <n v="1424"/>
  </r>
  <r>
    <s v="871687940032285565"/>
    <d v="2023-01-01T00:00:00"/>
    <d v="2025-01-01T00:00:00"/>
    <x v="0"/>
    <s v="Gemeente Waalwijk"/>
    <s v="GemWaalwijkOVE"/>
    <s v="Kievit"/>
    <s v="67A"/>
    <s v="5161WV"/>
    <s v="SPRANG-CAPELLE"/>
    <s v="Gewoon"/>
    <s v="Kleinverbruik"/>
    <m/>
    <s v="E4A"/>
    <s v="Levering"/>
    <s v="N"/>
    <n v="6433"/>
    <n v="1239"/>
    <n v="7672"/>
  </r>
  <r>
    <s v="871687940032296141"/>
    <d v="2023-01-01T00:00:00"/>
    <d v="2025-01-01T00:00:00"/>
    <x v="1"/>
    <s v="Gemeente Waalwijk"/>
    <m/>
    <s v="Stationsstraat"/>
    <s v="47"/>
    <s v="5141GC"/>
    <s v="WAALWIJK"/>
    <s v="Gewoon"/>
    <s v="Kleinverbruik"/>
    <m/>
    <s v="E2B"/>
    <s v="Levering"/>
    <s v="J"/>
    <n v="1093"/>
    <n v="3344"/>
    <n v="4437"/>
  </r>
  <r>
    <s v="871687940004712358"/>
    <d v="2023-01-01T00:00:00"/>
    <d v="2025-01-01T00:00:00"/>
    <x v="3"/>
    <s v="Gemeente Waalwijk"/>
    <s v="GemWaalwijkRio"/>
    <s v="Hogevaart"/>
    <s v="90"/>
    <s v="5161PN"/>
    <s v="SPRANG-CAPELLE"/>
    <s v="Gewoon"/>
    <s v="Kleinverbruik"/>
    <m/>
    <s v="E1C"/>
    <s v="Levering"/>
    <s v="N"/>
    <n v="934"/>
    <n v="862"/>
    <n v="1796"/>
  </r>
  <r>
    <s v="871687940032286579"/>
    <d v="2023-01-01T00:00:00"/>
    <d v="2025-01-01T00:00:00"/>
    <x v="0"/>
    <s v="Gemeente Waalwijk"/>
    <s v="GemWaalwijkOVE"/>
    <s v="Berkendreef"/>
    <s v="1A"/>
    <s v="5165AT"/>
    <s v="WASPIK"/>
    <s v="Gewoon"/>
    <s v="Kleinverbruik"/>
    <m/>
    <s v="E4A"/>
    <s v="Levering"/>
    <s v="N"/>
    <n v="3727"/>
    <n v="642"/>
    <n v="4369"/>
  </r>
  <r>
    <s v="871687940030583885"/>
    <d v="2023-01-01T00:00:00"/>
    <d v="2025-01-01T00:00:00"/>
    <x v="0"/>
    <s v="Gemeente Waalwijk"/>
    <s v="GemWaalwijkOVE"/>
    <s v="Taxandriaweg"/>
    <s v="4"/>
    <s v="5141PA"/>
    <s v="WAALWIJK"/>
    <s v="Gewoon"/>
    <s v="Kleinverbruik"/>
    <m/>
    <s v="E1C"/>
    <s v="Levering"/>
    <s v="N"/>
    <n v="3547"/>
    <n v="890"/>
    <n v="4437"/>
  </r>
  <r>
    <s v="871687940032285909"/>
    <d v="2023-01-01T00:00:00"/>
    <d v="2025-01-01T00:00:00"/>
    <x v="0"/>
    <s v="Gemeente Waalwijk"/>
    <s v="GemWaalwijkOVE"/>
    <s v="Molenstraat"/>
    <s v="64"/>
    <s v="5161TM"/>
    <s v="SPRANG-CAPELLE"/>
    <s v="Gewoon"/>
    <s v="Kleinverbruik"/>
    <m/>
    <s v="E4A"/>
    <s v="Levering"/>
    <s v="N"/>
    <n v="14117"/>
    <n v="3052"/>
    <n v="17169"/>
  </r>
  <r>
    <s v="871687940032285473"/>
    <d v="2023-01-01T00:00:00"/>
    <d v="2025-01-01T00:00:00"/>
    <x v="0"/>
    <s v="Gemeente Waalwijk"/>
    <s v="GemWaalwijkOVE"/>
    <s v="Kruisvaart"/>
    <s v="2"/>
    <s v="5161ZL"/>
    <s v="SPRANG-CAPELLE"/>
    <s v="Gewoon"/>
    <s v="Kleinverbruik"/>
    <m/>
    <s v="E4A"/>
    <s v="Levering"/>
    <s v="N"/>
    <n v="92"/>
    <n v="16"/>
    <n v="108"/>
  </r>
  <r>
    <s v="871687940032826805"/>
    <d v="2023-01-01T00:00:00"/>
    <d v="2025-01-01T00:00:00"/>
    <x v="3"/>
    <s v="Gemeente Waalwijk"/>
    <s v="GemWaalwijkRio"/>
    <s v="Vooreinde"/>
    <s v="40"/>
    <s v="5142EW"/>
    <s v="WAALWIJK"/>
    <s v="Gewoon"/>
    <s v="Kleinverbruik"/>
    <m/>
    <s v="E1C"/>
    <s v="Levering"/>
    <s v="N"/>
    <n v="59"/>
    <n v="41"/>
    <n v="100"/>
  </r>
  <r>
    <s v="871687940004693879"/>
    <d v="2023-01-01T00:00:00"/>
    <d v="2025-01-01T00:00:00"/>
    <x v="3"/>
    <s v="Gemeente Waalwijk"/>
    <s v="GemWaalwijkRio"/>
    <s v="Julianalaan"/>
    <s v="88"/>
    <s v="5161BC"/>
    <s v="SPRANG-CAPELLE"/>
    <s v="Gewoon"/>
    <s v="Kleinverbruik"/>
    <m/>
    <s v="E1C"/>
    <s v="Levering"/>
    <s v="N"/>
    <n v="87"/>
    <n v="65"/>
    <n v="152"/>
  </r>
  <r>
    <s v="871687940004710033"/>
    <d v="2023-01-01T00:00:00"/>
    <d v="2025-01-01T00:00:00"/>
    <x v="3"/>
    <s v="Gemeente Waalwijk"/>
    <s v="GemWaalwijkRio"/>
    <s v="Waspiksedijk"/>
    <s v="33"/>
    <s v="5161NS"/>
    <s v="SPRANG-CAPELLE"/>
    <s v="Gewoon"/>
    <s v="Kleinverbruik"/>
    <m/>
    <s v="E1C"/>
    <s v="Levering"/>
    <s v="N"/>
    <n v="2701"/>
    <n v="1913"/>
    <n v="4614"/>
  </r>
  <r>
    <s v="871687940004750169"/>
    <d v="2023-01-01T00:00:00"/>
    <d v="2025-01-01T00:00:00"/>
    <x v="3"/>
    <s v="Gemeente Waalwijk"/>
    <s v="GemWaalwijkRio"/>
    <s v="Havendries"/>
    <s v="70"/>
    <s v="5165VN"/>
    <s v="WASPIK"/>
    <s v="Gewoon"/>
    <s v="Kleinverbruik"/>
    <m/>
    <s v="E2B"/>
    <s v="Levering"/>
    <s v="N"/>
    <n v="4804"/>
    <n v="4467"/>
    <n v="9271"/>
  </r>
  <r>
    <s v="871687940032286326"/>
    <d v="2023-01-01T00:00:00"/>
    <d v="2025-01-01T00:00:00"/>
    <x v="0"/>
    <s v="Gemeente Waalwijk"/>
    <s v="GemWaalwijkOVE"/>
    <s v="Spoorbaanweg"/>
    <s v="3"/>
    <s v="5161PZ"/>
    <s v="SPRANG-CAPELLE"/>
    <s v="Gewoon"/>
    <s v="Kleinverbruik"/>
    <m/>
    <s v="E4A"/>
    <s v="Levering"/>
    <s v="N"/>
    <n v="6838"/>
    <n v="1150"/>
    <n v="7988"/>
  </r>
  <r>
    <s v="871687940032287682"/>
    <d v="2023-01-01T00:00:00"/>
    <d v="2025-01-01T00:00:00"/>
    <x v="0"/>
    <s v="Gemeente Waalwijk"/>
    <s v="GemWaalwijkOVE"/>
    <s v="Energieweg"/>
    <s v="1"/>
    <s v="5145NW"/>
    <s v="WAALWIJK"/>
    <s v="Gewoon"/>
    <s v="Kleinverbruik"/>
    <m/>
    <s v="E4A"/>
    <s v="Levering"/>
    <s v="N"/>
    <n v="8293"/>
    <n v="1729"/>
    <n v="10022"/>
  </r>
  <r>
    <s v="871687940033953210"/>
    <d v="2023-01-01T00:00:00"/>
    <d v="2025-01-01T00:00:00"/>
    <x v="0"/>
    <s v="Gemeente Waalwijk"/>
    <s v="GemWaalwijkOVE"/>
    <s v="Vijzelweg"/>
    <s v="18"/>
    <s v="5145NK"/>
    <s v="WAALWIJK"/>
    <s v="Gewoon"/>
    <s v="Kleinverbruik"/>
    <m/>
    <s v="E4A"/>
    <s v="Levering"/>
    <s v="N"/>
    <n v="13524"/>
    <n v="2812"/>
    <n v="16336"/>
  </r>
  <r>
    <s v="871687940032285626"/>
    <d v="2023-01-01T00:00:00"/>
    <d v="2025-01-01T00:00:00"/>
    <x v="0"/>
    <s v="Gemeente Waalwijk"/>
    <s v="GemWaalwijkOVE"/>
    <s v="Meidoornlaan"/>
    <s v="1"/>
    <s v="5161TS"/>
    <s v="SPRANG-CAPELLE"/>
    <s v="Gewoon"/>
    <s v="Kleinverbruik"/>
    <m/>
    <s v="E4A"/>
    <s v="Levering"/>
    <s v="N"/>
    <n v="5189"/>
    <n v="891"/>
    <n v="6080"/>
  </r>
  <r>
    <s v="871687940004712860"/>
    <d v="2023-01-01T00:00:00"/>
    <d v="2025-01-01T00:00:00"/>
    <x v="3"/>
    <s v="Gemeente Waalwijk"/>
    <s v="GemWaalwijkRio"/>
    <s v="Hoge Zandschel"/>
    <s v="21"/>
    <s v="5161RL"/>
    <s v="SPRANG-CAPELLE"/>
    <s v="Gewoon"/>
    <s v="Kleinverbruik"/>
    <m/>
    <s v="E1C"/>
    <s v="Levering"/>
    <s v="N"/>
    <n v="562"/>
    <n v="464"/>
    <n v="1026"/>
  </r>
  <r>
    <s v="871687940009679762"/>
    <d v="2023-01-01T00:00:00"/>
    <d v="2025-01-01T00:00:00"/>
    <x v="7"/>
    <s v="Gemeente Waalwijk"/>
    <s v="GemWaalwijkEVEN"/>
    <s v="Gradenboog"/>
    <s v="18"/>
    <s v="5141MC"/>
    <s v="WAALWIJK"/>
    <s v="Gewoon"/>
    <s v="Kleinverbruik"/>
    <m/>
    <s v="E1C"/>
    <s v="Levering"/>
    <s v="N"/>
    <n v="68"/>
    <n v="19"/>
    <n v="87"/>
  </r>
  <r>
    <s v="871687940032285763"/>
    <d v="2023-01-01T00:00:00"/>
    <d v="2025-01-01T00:00:00"/>
    <x v="0"/>
    <s v="Gemeente Waalwijk"/>
    <s v="GemWaalwijkOVE"/>
    <s v="Hoekeinde"/>
    <s v="9"/>
    <s v="5142ED"/>
    <s v="WAALWIJK"/>
    <s v="Gewoon"/>
    <s v="Kleinverbruik"/>
    <m/>
    <s v="E4A"/>
    <s v="Levering"/>
    <s v="N"/>
    <n v="3244"/>
    <n v="658"/>
    <n v="3902"/>
  </r>
  <r>
    <s v="871687940034109197"/>
    <d v="2023-09-22T00:00:00"/>
    <d v="2025-01-01T00:00:00"/>
    <x v="4"/>
    <s v="Gemeente Waalwijk"/>
    <s v="GemWaalwijkCAM"/>
    <s v="Cartografenweg"/>
    <s v="34"/>
    <s v="5141MT"/>
    <s v="WAALWIJK"/>
    <s v="Gewoon"/>
    <s v="Kleinverbruik"/>
    <m/>
    <s v="E1C"/>
    <s v="Levering"/>
    <s v="N"/>
    <n v="622"/>
    <n v="500"/>
    <n v="1122"/>
  </r>
  <r>
    <s v="871687940004744861"/>
    <d v="2023-01-01T00:00:00"/>
    <d v="2025-01-01T00:00:00"/>
    <x v="3"/>
    <s v="Gemeente Waalwijk"/>
    <s v="GemWaalwijkRio"/>
    <s v="Vrouwkensvaartsestraat"/>
    <s v="12"/>
    <s v="5165NP"/>
    <s v="WASPIK"/>
    <s v="Gewoon"/>
    <s v="Kleinverbruik"/>
    <m/>
    <s v="E1C"/>
    <s v="Levering"/>
    <s v="N"/>
    <n v="126"/>
    <n v="90"/>
    <n v="216"/>
  </r>
  <r>
    <s v="871687940032287361"/>
    <d v="2023-01-01T00:00:00"/>
    <d v="2025-01-01T00:00:00"/>
    <x v="0"/>
    <s v="Gemeente Waalwijk"/>
    <s v="GemWaalwijkOVE"/>
    <s v="Meerdijk"/>
    <s v="14"/>
    <s v="5144NL"/>
    <s v="WAALWIJK"/>
    <s v="Gewoon"/>
    <s v="Kleinverbruik"/>
    <m/>
    <s v="E4A"/>
    <s v="Levering"/>
    <s v="N"/>
    <n v="12126"/>
    <n v="2668"/>
    <n v="14794"/>
  </r>
  <r>
    <s v="871687940033941378"/>
    <d v="2023-01-01T00:00:00"/>
    <d v="2025-01-01T00:00:00"/>
    <x v="0"/>
    <s v="Gemeente Waalwijk"/>
    <s v="GemWaalwijkOVE"/>
    <s v="Hoofdkorfweg"/>
    <s v="12"/>
    <s v="5145PN"/>
    <s v="WAALWIJK"/>
    <s v="Gewoon"/>
    <s v="Kleinverbruik"/>
    <m/>
    <s v="E4A"/>
    <s v="Levering"/>
    <s v="N"/>
    <n v="68"/>
    <n v="10"/>
    <n v="78"/>
  </r>
  <r>
    <s v="871687940004531485"/>
    <d v="2023-01-01T00:00:00"/>
    <d v="2025-01-01T00:00:00"/>
    <x v="2"/>
    <s v="Gemeente Waalwijk"/>
    <s v="GemWaalwijkVRI"/>
    <s v="Burgemeester Smeelelaan"/>
    <s v="2"/>
    <s v="5144AS"/>
    <s v="WAALWIJK"/>
    <s v="Gewoon"/>
    <s v="Kleinverbruik"/>
    <m/>
    <s v="E1C"/>
    <s v="Levering"/>
    <s v="N"/>
    <n v="3928"/>
    <n v="2689"/>
    <n v="6617"/>
  </r>
  <r>
    <s v="871687940032145463"/>
    <d v="2023-01-01T00:00:00"/>
    <d v="2025-01-01T00:00:00"/>
    <x v="4"/>
    <s v="Gemeente Waalwijk"/>
    <s v="GemWaalwijkCAM"/>
    <s v="Industrieweg"/>
    <s v="40B"/>
    <s v="5145PV"/>
    <s v="WAALWIJK"/>
    <s v="Gewoon"/>
    <s v="Kleinverbruik"/>
    <m/>
    <s v="E1C"/>
    <s v="Levering"/>
    <s v="N"/>
    <n v="440"/>
    <n v="440"/>
    <n v="880"/>
  </r>
  <r>
    <s v="871687940032287491"/>
    <d v="2023-01-01T00:00:00"/>
    <d v="2025-01-01T00:00:00"/>
    <x v="0"/>
    <s v="Gemeente Waalwijk"/>
    <s v="GemWaalwijkOVE"/>
    <s v="Marga Klompestraat"/>
    <s v="1"/>
    <s v="5142MC"/>
    <s v="WAALWIJK"/>
    <s v="Gewoon"/>
    <s v="Kleinverbruik"/>
    <m/>
    <s v="E4A"/>
    <s v="Levering"/>
    <s v="N"/>
    <n v="10035"/>
    <n v="1854"/>
    <n v="11889"/>
  </r>
  <r>
    <s v="871687940030294279"/>
    <d v="2023-01-01T00:00:00"/>
    <d v="2025-01-01T00:00:00"/>
    <x v="3"/>
    <s v="Gemeente Waalwijk"/>
    <s v="GemWaalwijkRio"/>
    <s v="Sluisweg"/>
    <s v="81"/>
    <s v="5145PE"/>
    <s v="WAALWIJK"/>
    <s v="Gewoon"/>
    <s v="Kleinverbruik"/>
    <m/>
    <s v="E1C"/>
    <s v="Levering"/>
    <s v="N"/>
    <n v="267"/>
    <n v="181"/>
    <n v="448"/>
  </r>
  <r>
    <s v="871687940031988399"/>
    <d v="2023-01-01T00:00:00"/>
    <d v="2025-01-01T00:00:00"/>
    <x v="4"/>
    <s v="Gemeente Waalwijk"/>
    <s v="GemWaalwijkCAM"/>
    <s v="van Harenstraat"/>
    <s v="3"/>
    <s v="5145RH"/>
    <s v="WAALWIJK"/>
    <s v="Gewoon"/>
    <s v="Kleinverbruik"/>
    <m/>
    <s v="E1C"/>
    <s v="Levering"/>
    <s v="N"/>
    <n v="0"/>
    <n v="0"/>
    <n v="0"/>
  </r>
  <r>
    <s v="871687940032286500"/>
    <d v="2023-01-01T00:00:00"/>
    <d v="2025-01-01T00:00:00"/>
    <x v="0"/>
    <s v="Gemeente Waalwijk"/>
    <s v="GemWaalwijkOVE"/>
    <s v="Benedenkerkstraat"/>
    <s v="2C"/>
    <s v="5165CC"/>
    <s v="WASPIK"/>
    <s v="Gewoon"/>
    <s v="Kleinverbruik"/>
    <m/>
    <s v="E4A"/>
    <s v="Levering"/>
    <s v="N"/>
    <n v="10811"/>
    <n v="2119"/>
    <n v="12930"/>
  </r>
  <r>
    <s v="871687940032285619"/>
    <d v="2023-01-01T00:00:00"/>
    <d v="2025-01-01T00:00:00"/>
    <x v="0"/>
    <s v="Gemeente Waalwijk"/>
    <s v="GemWaalwijkOVE"/>
    <s v="Lijster"/>
    <s v="42A"/>
    <s v="5161ST"/>
    <s v="SPRANG-CAPELLE"/>
    <s v="Gewoon"/>
    <s v="Kleinverbruik"/>
    <m/>
    <s v="E4A"/>
    <s v="Levering"/>
    <s v="N"/>
    <n v="5782"/>
    <n v="1154"/>
    <n v="6936"/>
  </r>
  <r>
    <s v="871687940034109289"/>
    <d v="2023-09-22T00:00:00"/>
    <d v="2025-01-01T00:00:00"/>
    <x v="4"/>
    <s v="Gemeente Waalwijk"/>
    <s v="GemWaalwijkCAM"/>
    <s v="Prof. van der Waalsweg"/>
    <s v="2"/>
    <s v="5144NG"/>
    <s v="WAALWIJK"/>
    <s v="Gewoon"/>
    <s v="Kleinverbruik"/>
    <m/>
    <s v="E1C"/>
    <s v="Levering"/>
    <s v="N"/>
    <n v="622"/>
    <n v="500"/>
    <n v="1122"/>
  </r>
  <r>
    <s v="871687940032145289"/>
    <d v="2023-01-01T00:00:00"/>
    <d v="2025-01-01T00:00:00"/>
    <x v="4"/>
    <s v="Gemeente Waalwijk"/>
    <s v="GemWaalwijkCAM"/>
    <s v="Industrieweg"/>
    <s v="95X"/>
    <s v="5145PD"/>
    <s v="WAALWIJK"/>
    <s v="Gewoon"/>
    <s v="Kleinverbruik"/>
    <m/>
    <s v="E1C"/>
    <s v="Levering"/>
    <s v="N"/>
    <n v="440"/>
    <n v="440"/>
    <n v="880"/>
  </r>
  <r>
    <s v="871687940009627848"/>
    <d v="2023-01-01T00:00:00"/>
    <d v="2025-01-01T00:00:00"/>
    <x v="3"/>
    <s v="Gemeente Waalwijk"/>
    <s v="GemWaalwijkRio"/>
    <s v="Plantlust"/>
    <s v="1"/>
    <s v="5141SJ"/>
    <s v="WAALWIJK"/>
    <s v="Gewoon"/>
    <s v="Kleinverbruik"/>
    <m/>
    <s v="E1C"/>
    <s v="Levering"/>
    <s v="N"/>
    <n v="344"/>
    <n v="271"/>
    <n v="615"/>
  </r>
  <r>
    <s v="871687940032287576"/>
    <d v="2023-01-01T00:00:00"/>
    <d v="2025-01-01T00:00:00"/>
    <x v="0"/>
    <s v="Gemeente Waalwijk"/>
    <s v="GemWaalwijkOVE"/>
    <s v="Joan Blaeulaan"/>
    <s v="9"/>
    <s v="5141ME"/>
    <s v="WAALWIJK"/>
    <s v="Gewoon"/>
    <s v="Kleinverbruik"/>
    <m/>
    <s v="E4A"/>
    <s v="Levering"/>
    <s v="N"/>
    <n v="13442"/>
    <n v="2774"/>
    <n v="16216"/>
  </r>
  <r>
    <s v="871687940032145067"/>
    <d v="2023-01-01T00:00:00"/>
    <d v="2023-09-19T00:00:00"/>
    <x v="4"/>
    <s v="Gemeente Waalwijk"/>
    <s v="GemWaalwijkCAM"/>
    <s v="Industrieweg"/>
    <s v="2"/>
    <s v="5145PV"/>
    <s v="WAALWIJK"/>
    <s v="Gewoon"/>
    <s v="Kleinverbruik"/>
    <m/>
    <s v="E1C"/>
    <s v="Levering"/>
    <s v="N"/>
    <n v="440"/>
    <n v="440"/>
    <n v="880"/>
  </r>
  <r>
    <s v="871687940031092904"/>
    <d v="2023-01-01T00:00:00"/>
    <d v="2025-01-01T00:00:00"/>
    <x v="3"/>
    <s v="Gemeente Waalwijk"/>
    <s v="GemWaalwijkRio"/>
    <s v="Spoorbaanweg"/>
    <s v="3"/>
    <s v="5161PZ"/>
    <s v="SPRANG-CAPELLE"/>
    <s v="Gewoon"/>
    <s v="Kleinverbruik"/>
    <m/>
    <s v="E2B"/>
    <s v="Levering"/>
    <s v="N"/>
    <n v="7213"/>
    <n v="6938"/>
    <n v="14151"/>
  </r>
  <r>
    <s v="871687940032285718"/>
    <d v="2023-01-01T00:00:00"/>
    <d v="2025-01-01T00:00:00"/>
    <x v="0"/>
    <s v="Gemeente Waalwijk"/>
    <s v="GemWaalwijkOVE"/>
    <s v="Grotestraat"/>
    <s v="243"/>
    <s v="5141JS"/>
    <s v="WAALWIJK"/>
    <s v="Gewoon"/>
    <s v="Kleinverbruik"/>
    <m/>
    <s v="E4A"/>
    <s v="Levering"/>
    <s v="N"/>
    <n v="914"/>
    <n v="186"/>
    <n v="1100"/>
  </r>
  <r>
    <s v="871687940031377636"/>
    <d v="2023-01-01T00:00:00"/>
    <d v="2025-01-01T00:00:00"/>
    <x v="3"/>
    <s v="Gemeente Waalwijk"/>
    <s v="GemWaalwijkRio"/>
    <s v="Veerweg"/>
    <s v="4"/>
    <s v="5165NK"/>
    <s v="WASPIK"/>
    <s v="Gewoon"/>
    <s v="Kleinverbruik"/>
    <m/>
    <s v="E1C"/>
    <s v="Levering"/>
    <s v="N"/>
    <n v="917"/>
    <n v="628"/>
    <n v="1545"/>
  </r>
  <r>
    <s v="871687940004611231"/>
    <d v="2023-01-01T00:00:00"/>
    <d v="2025-01-01T00:00:00"/>
    <x v="3"/>
    <s v="Gemeente Waalwijk"/>
    <s v="GemWaalwijkRio"/>
    <s v="Gansoyensesteeg"/>
    <s v="20"/>
    <s v="5145PX"/>
    <s v="WAALWIJK"/>
    <s v="Gewoon"/>
    <s v="Kleinverbruik"/>
    <m/>
    <s v="E1C"/>
    <s v="Levering"/>
    <s v="N"/>
    <n v="393"/>
    <n v="264"/>
    <n v="657"/>
  </r>
  <r>
    <s v="871687940009614343"/>
    <d v="2023-01-01T00:00:00"/>
    <d v="2025-01-01T00:00:00"/>
    <x v="3"/>
    <s v="Gemeente Waalwijk"/>
    <s v="GemWaalwijkRio"/>
    <s v="Oudestraat"/>
    <s v="45"/>
    <s v="5161TA"/>
    <s v="SPRANG-CAPELLE"/>
    <s v="Gewoon"/>
    <s v="Kleinverbruik"/>
    <m/>
    <s v="E1C"/>
    <s v="Levering"/>
    <s v="N"/>
    <n v="1978"/>
    <n v="2493"/>
    <n v="4471"/>
  </r>
  <r>
    <s v="871687940032145241"/>
    <d v="2023-01-01T00:00:00"/>
    <d v="2025-01-01T00:00:00"/>
    <x v="4"/>
    <s v="Gemeente Waalwijk"/>
    <s v="GemWaalwijkCAM"/>
    <s v="Schutweg"/>
    <s v="6A"/>
    <s v="5145NP"/>
    <s v="WAALWIJK"/>
    <s v="Gewoon"/>
    <s v="Kleinverbruik"/>
    <m/>
    <s v="E1C"/>
    <s v="Levering"/>
    <s v="N"/>
    <n v="440"/>
    <n v="440"/>
    <n v="880"/>
  </r>
  <r>
    <s v="871687940004709952"/>
    <d v="2023-01-01T00:00:00"/>
    <d v="2025-01-01T00:00:00"/>
    <x v="3"/>
    <s v="Gemeente Waalwijk"/>
    <s v="GemWaalwijkRio"/>
    <s v="Waspiksedijk"/>
    <s v="24"/>
    <s v="5161NS"/>
    <s v="SPRANG-CAPELLE"/>
    <s v="Gewoon"/>
    <s v="Kleinverbruik"/>
    <m/>
    <s v="E1C"/>
    <s v="Levering"/>
    <s v="N"/>
    <n v="309"/>
    <n v="199"/>
    <n v="508"/>
  </r>
  <r>
    <s v="871687940031970646"/>
    <d v="2023-01-01T00:00:00"/>
    <d v="2025-01-01T00:00:00"/>
    <x v="7"/>
    <s v="Gemeente Waalwijk"/>
    <s v="GemWaalwijkEVEN"/>
    <s v="Burgemeester Moonenlaan"/>
    <s v="2"/>
    <s v="5141EJ"/>
    <s v="WAALWIJK"/>
    <s v="Gewoon"/>
    <s v="Kleinverbruik"/>
    <m/>
    <s v="E1C"/>
    <s v="Levering"/>
    <s v="N"/>
    <n v="6"/>
    <n v="11"/>
    <n v="17"/>
  </r>
  <r>
    <s v="871687940032285442"/>
    <d v="2023-01-01T00:00:00"/>
    <d v="2025-01-01T00:00:00"/>
    <x v="0"/>
    <s v="Gemeente Waalwijk"/>
    <s v="GemWaalwijkOVE"/>
    <s v="Loonsestraat"/>
    <s v="1"/>
    <s v="5161HA"/>
    <s v="SPRANG CAPELLE"/>
    <s v="Gewoon"/>
    <s v="Kleinverbruik"/>
    <m/>
    <s v="E4A"/>
    <s v="Levering"/>
    <s v="N"/>
    <n v="13936"/>
    <n v="3137"/>
    <n v="17073"/>
  </r>
  <r>
    <s v="871687940032286548"/>
    <d v="2023-01-01T00:00:00"/>
    <d v="2025-01-01T00:00:00"/>
    <x v="0"/>
    <s v="Gemeente Waalwijk"/>
    <s v="GemWaalwijkOVE"/>
    <s v="Carmelietenstraat"/>
    <s v="80A"/>
    <s v="5165AL"/>
    <s v="WASPIK"/>
    <s v="Gewoon"/>
    <s v="Kleinverbruik"/>
    <m/>
    <s v="E4A"/>
    <s v="Levering"/>
    <s v="N"/>
    <n v="9497"/>
    <n v="1662"/>
    <n v="11159"/>
  </r>
  <r>
    <s v="871687940032335895"/>
    <d v="2023-01-01T00:00:00"/>
    <d v="2025-01-01T00:00:00"/>
    <x v="4"/>
    <s v="Gemeente Waalwijk"/>
    <s v="GemWaalwijkCAM"/>
    <s v="Grotestraat"/>
    <s v="174"/>
    <s v="5141HD"/>
    <s v="WAALWIJK"/>
    <s v="Gewoon"/>
    <s v="Kleinverbruik"/>
    <m/>
    <s v="E1C"/>
    <s v="Levering"/>
    <s v="N"/>
    <n v="324"/>
    <n v="254"/>
    <n v="578"/>
  </r>
  <r>
    <s v="871687940030574449"/>
    <d v="2023-01-01T00:00:00"/>
    <d v="2025-01-01T00:00:00"/>
    <x v="3"/>
    <s v="Gemeente Waalwijk"/>
    <s v="GemWaalwijkRio"/>
    <s v="Schotse Hooglandersstr"/>
    <s v="78"/>
    <s v="5165AH"/>
    <s v="WASPIK"/>
    <s v="Gewoon"/>
    <s v="Kleinverbruik"/>
    <m/>
    <s v="E2B"/>
    <s v="Levering"/>
    <s v="N"/>
    <n v="101"/>
    <n v="68"/>
    <n v="169"/>
  </r>
  <r>
    <s v="871687940033675433"/>
    <d v="2023-01-01T00:00:00"/>
    <d v="2025-01-01T00:00:00"/>
    <x v="3"/>
    <s v="Gemeente Waalwijk"/>
    <s v="GemWaalwijkRio"/>
    <s v="Valeriaanstraat"/>
    <s v="21"/>
    <s v="5143CB"/>
    <s v="WAALWIJK"/>
    <s v="Gewoon"/>
    <s v="Kleinverbruik"/>
    <m/>
    <s v="E2B"/>
    <s v="Levering"/>
    <s v="N"/>
    <n v="2878"/>
    <n v="1727"/>
    <n v="4605"/>
  </r>
  <r>
    <s v="871687940032285466"/>
    <d v="2023-01-01T00:00:00"/>
    <d v="2025-01-01T00:00:00"/>
    <x v="0"/>
    <s v="Gemeente Waalwijk"/>
    <s v="GemWaalwijkOVE"/>
    <s v="Heistraat"/>
    <s v="174"/>
    <s v="5161GK"/>
    <s v="SPRANG-CAPELLE"/>
    <s v="Gewoon"/>
    <s v="Kleinverbruik"/>
    <m/>
    <s v="E4A"/>
    <s v="Levering"/>
    <s v="N"/>
    <n v="7537"/>
    <n v="1695"/>
    <n v="9232"/>
  </r>
  <r>
    <s v="871687940004744823"/>
    <d v="2023-01-01T00:00:00"/>
    <d v="2025-01-01T00:00:00"/>
    <x v="3"/>
    <s v="Gemeente Waalwijk"/>
    <s v="GemWaalwijkRio"/>
    <s v="Vrouwkensvaartsestraat"/>
    <s v="10"/>
    <s v="5165NP"/>
    <s v="WASPIK"/>
    <s v="Gewoon"/>
    <s v="Kleinverbruik"/>
    <m/>
    <s v="E1C"/>
    <s v="Levering"/>
    <s v="N"/>
    <n v="62"/>
    <n v="45"/>
    <n v="107"/>
  </r>
  <r>
    <s v="871687940030438154"/>
    <d v="2023-01-01T00:00:00"/>
    <d v="2025-01-01T00:00:00"/>
    <x v="3"/>
    <s v="Gemeente Waalwijk"/>
    <s v="GemWaalwijkRio"/>
    <s v="Carmelietenstraat"/>
    <s v="33"/>
    <s v="5165AJ"/>
    <s v="WASPIK"/>
    <s v="Gewoon"/>
    <s v="Kleinverbruik"/>
    <m/>
    <s v="E1C"/>
    <s v="Levering"/>
    <s v="N"/>
    <n v="112"/>
    <n v="60"/>
    <n v="172"/>
  </r>
  <r>
    <s v="871687940032285701"/>
    <d v="2023-01-01T00:00:00"/>
    <d v="2025-01-01T00:00:00"/>
    <x v="0"/>
    <s v="Gemeente Waalwijk"/>
    <s v="GemWaalwijkOVE"/>
    <s v="Polanenweg"/>
    <s v="2"/>
    <s v="5165PZ"/>
    <s v="WASPIK"/>
    <s v="Gewoon"/>
    <s v="Kleinverbruik"/>
    <m/>
    <s v="E4A"/>
    <s v="Levering"/>
    <s v="N"/>
    <n v="217"/>
    <n v="47"/>
    <n v="264"/>
  </r>
  <r>
    <s v="871687940033453369"/>
    <d v="2023-01-01T00:00:00"/>
    <d v="2025-01-01T00:00:00"/>
    <x v="4"/>
    <s v="Gemeente Waalwijk"/>
    <s v="GemWaalwijkCAM"/>
    <s v="KLOOSTERHEULWEG"/>
    <s v=""/>
    <s v="5145NZ"/>
    <s v="WAALWIJK"/>
    <s v="Gewoon"/>
    <s v="Kleinverbruik"/>
    <m/>
    <s v="E1C"/>
    <s v="Levering"/>
    <s v="N"/>
    <n v="438"/>
    <n v="438"/>
    <n v="876"/>
  </r>
  <r>
    <s v="871687940032285886"/>
    <d v="2023-01-01T00:00:00"/>
    <d v="2025-01-01T00:00:00"/>
    <x v="0"/>
    <s v="Gemeente Waalwijk"/>
    <s v="GemWaalwijkOVE"/>
    <s v="Noordstraat"/>
    <s v="63A"/>
    <s v="5141JA"/>
    <s v="WAALWIJK"/>
    <s v="Gewoon"/>
    <s v="Kleinverbruik"/>
    <m/>
    <s v="E4A"/>
    <s v="Levering"/>
    <s v="N"/>
    <n v="8745"/>
    <n v="1889"/>
    <n v="10634"/>
  </r>
  <r>
    <s v="871687940032287644"/>
    <d v="2023-01-01T00:00:00"/>
    <d v="2025-01-01T00:00:00"/>
    <x v="0"/>
    <s v="Gemeente Waalwijk"/>
    <s v="GemWaalwijkOVE"/>
    <s v="Plantlust"/>
    <s v="55"/>
    <s v="5141SL"/>
    <s v="WAALWIJK"/>
    <s v="Gewoon"/>
    <s v="Kleinverbruik"/>
    <m/>
    <s v="E4A"/>
    <s v="Levering"/>
    <s v="N"/>
    <n v="6038"/>
    <n v="1246"/>
    <n v="7284"/>
  </r>
  <r>
    <s v="871687940033203940"/>
    <d v="2023-01-01T00:00:00"/>
    <d v="2025-01-01T00:00:00"/>
    <x v="7"/>
    <s v="Gemeente Waalwijk"/>
    <s v="GemWaalwijkEVEN"/>
    <s v="Raadhuisplein"/>
    <s v="2A"/>
    <s v="5141KG"/>
    <s v="WAALWIJK"/>
    <s v="Gewoon"/>
    <s v="Kleinverbruik"/>
    <m/>
    <s v="E2B"/>
    <s v="Levering"/>
    <s v="N"/>
    <n v="267"/>
    <n v="2731"/>
    <n v="2998"/>
  </r>
  <r>
    <s v="871687940030945386"/>
    <d v="2023-01-01T00:00:00"/>
    <d v="2025-01-01T00:00:00"/>
    <x v="5"/>
    <s v="Gemeente Waalwijk"/>
    <s v="GemWaalwijkPark"/>
    <s v="De Gaard"/>
    <s v="126"/>
    <s v="5146AW"/>
    <s v="WAALWIJK"/>
    <s v="Gewoon"/>
    <s v="Kleinverbruik"/>
    <m/>
    <s v="E2B"/>
    <s v="Levering"/>
    <s v="N"/>
    <n v="2410"/>
    <n v="2583"/>
    <n v="4993"/>
  </r>
  <r>
    <s v="871687940032335918"/>
    <d v="2023-01-01T00:00:00"/>
    <d v="2025-01-01T00:00:00"/>
    <x v="4"/>
    <s v="Gemeente Waalwijk"/>
    <s v="GemWaalwijkCAM"/>
    <s v="Stationsstraat"/>
    <s v="50"/>
    <s v="5141GG"/>
    <s v="WAALWIJK"/>
    <s v="Gewoon"/>
    <s v="Kleinverbruik"/>
    <m/>
    <s v="E1C"/>
    <s v="Levering"/>
    <s v="N"/>
    <n v="324"/>
    <n v="254"/>
    <n v="578"/>
  </r>
  <r>
    <s v="871687940032286012"/>
    <d v="2023-01-01T00:00:00"/>
    <d v="2025-01-01T00:00:00"/>
    <x v="0"/>
    <s v="Gemeente Waalwijk"/>
    <s v="GemWaalwijkOVE"/>
    <s v="Burgemeester Moonenlaan"/>
    <s v="2B"/>
    <s v="5141EJ"/>
    <s v="WAALWIJK"/>
    <s v="Gewoon"/>
    <s v="Kleinverbruik"/>
    <m/>
    <s v="E4A"/>
    <s v="Levering"/>
    <s v="N"/>
    <n v="5640"/>
    <n v="1204"/>
    <n v="6844"/>
  </r>
  <r>
    <s v="871687940004711887"/>
    <d v="2023-01-01T00:00:00"/>
    <d v="2025-01-01T00:00:00"/>
    <x v="3"/>
    <s v="Gemeente Waalwijk"/>
    <s v="GemWaalwijkRio"/>
    <s v="Hogevaart"/>
    <s v="9"/>
    <s v="5161PL"/>
    <s v="SPRANG-CAPELLE"/>
    <s v="Gewoon"/>
    <s v="Kleinverbruik"/>
    <m/>
    <s v="E1C"/>
    <s v="Levering"/>
    <s v="N"/>
    <n v="448"/>
    <n v="375"/>
    <n v="823"/>
  </r>
  <r>
    <s v="871687940034001033"/>
    <d v="2023-06-16T00:00:00"/>
    <d v="2025-01-01T00:00:00"/>
    <x v="0"/>
    <s v="Gemeente Waalwijk"/>
    <s v="GemWaalwijkOVE"/>
    <s v="'t Vaartje"/>
    <s v="94"/>
    <s v="5165NC"/>
    <s v="WASPIK"/>
    <s v="Gewoon"/>
    <s v="Kleinverbruik"/>
    <m/>
    <s v="E4A"/>
    <s v="Levering"/>
    <s v="N"/>
    <n v="3843"/>
    <n v="1233"/>
    <n v="5076"/>
  </r>
  <r>
    <s v="871687940033388968"/>
    <d v="2023-01-01T00:00:00"/>
    <d v="2025-01-01T00:00:00"/>
    <x v="6"/>
    <s v="Gemeente Waalwijk"/>
    <m/>
    <s v="Koetshuislaan"/>
    <s v=""/>
    <s v="5146BC"/>
    <s v="WAALWIJK"/>
    <s v="Laadpaal"/>
    <s v="Kleinverbruik"/>
    <m/>
    <s v="E1C"/>
    <s v="Levering"/>
    <s v="N"/>
    <n v="5271"/>
    <n v="4772"/>
    <n v="10043"/>
  </r>
  <r>
    <s v="871687940004716530"/>
    <d v="2023-01-01T00:00:00"/>
    <d v="2025-01-01T00:00:00"/>
    <x v="7"/>
    <s v="Gemeente Waalwijk"/>
    <s v="GemWaalwijkEVEN"/>
    <s v="Walstro"/>
    <s v="6"/>
    <s v="5161WK"/>
    <s v="SPRANG-CAPELLE"/>
    <s v="Gewoon"/>
    <s v="Kleinverbruik"/>
    <m/>
    <s v="E2B"/>
    <s v="Levering"/>
    <s v="N"/>
    <n v="863"/>
    <n v="293"/>
    <n v="1156"/>
  </r>
  <r>
    <s v="871687940004711528"/>
    <d v="2023-01-01T00:00:00"/>
    <d v="2025-01-01T00:00:00"/>
    <x v="3"/>
    <s v="Gemeente Waalwijk"/>
    <s v="GemWaalwijkRio"/>
    <s v="Winterdijk"/>
    <s v="23"/>
    <s v="5161PH"/>
    <s v="SPRANG-CAPELLE"/>
    <s v="Gewoon"/>
    <s v="Kleinverbruik"/>
    <m/>
    <s v="E1C"/>
    <s v="Levering"/>
    <s v="N"/>
    <n v="573"/>
    <n v="487"/>
    <n v="1060"/>
  </r>
  <r>
    <s v="871687940032286814"/>
    <d v="2023-01-01T00:00:00"/>
    <d v="2025-01-01T00:00:00"/>
    <x v="0"/>
    <s v="Gemeente Waalwijk"/>
    <s v="GemWaalwijkOVE"/>
    <s v="Kerkstraat"/>
    <s v="1"/>
    <s v="5165CE"/>
    <s v="WASPIK"/>
    <s v="Gewoon"/>
    <s v="Kleinverbruik"/>
    <m/>
    <s v="E4A"/>
    <s v="Levering"/>
    <s v="N"/>
    <n v="4962"/>
    <n v="1126"/>
    <n v="6088"/>
  </r>
  <r>
    <s v="871687940030105261"/>
    <d v="2023-01-01T00:00:00"/>
    <d v="2025-01-01T00:00:00"/>
    <x v="3"/>
    <s v="Gemeente Waalwijk"/>
    <s v="GemWaalwijkRio"/>
    <s v="Westeinde"/>
    <s v="48"/>
    <s v="5141AD"/>
    <s v="WAALWIJK"/>
    <s v="Gewoon"/>
    <s v="Kleinverbruik"/>
    <m/>
    <s v="E2B"/>
    <s v="Levering"/>
    <s v="N"/>
    <n v="459"/>
    <n v="260"/>
    <n v="719"/>
  </r>
  <r>
    <s v="871687940032287125"/>
    <d v="2023-01-01T00:00:00"/>
    <d v="2025-01-01T00:00:00"/>
    <x v="0"/>
    <s v="Gemeente Waalwijk"/>
    <s v="GemWaalwijkOVE"/>
    <s v="Zomerdijk"/>
    <s v="8A"/>
    <s v="5145PJ"/>
    <s v="WAALWIJK"/>
    <s v="Gewoon"/>
    <s v="Kleinverbruik"/>
    <m/>
    <s v="E4A"/>
    <s v="Levering"/>
    <s v="N"/>
    <n v="88"/>
    <n v="21"/>
    <n v="109"/>
  </r>
  <r>
    <s v="871687940034003808"/>
    <d v="2023-03-14T00:00:00"/>
    <d v="2025-01-01T00:00:00"/>
    <x v="7"/>
    <s v="Gemeente Waalwijk"/>
    <s v="GemWaalwijkEVEN"/>
    <s v="Grotestraat"/>
    <s v="154A"/>
    <s v="5141HC"/>
    <s v="WAALWIJK"/>
    <s v="Gewoon"/>
    <s v="Kleinverbruik"/>
    <m/>
    <s v="E1C"/>
    <s v="Levering"/>
    <s v="N"/>
    <n v="43"/>
    <n v="124"/>
    <n v="167"/>
  </r>
  <r>
    <s v="871687940034052691"/>
    <d v="2023-07-20T00:00:00"/>
    <d v="2025-01-18T00:00:00"/>
    <x v="7"/>
    <s v="Gemeente Waalwijk"/>
    <s v="GemWaalwijkEVEN"/>
    <s v="Wendelnesseweg-West"/>
    <s v="57"/>
    <s v="5161ZH"/>
    <s v="SPRANG-CAPELLE"/>
    <s v="Gewoon"/>
    <s v="Kleinverbruik"/>
    <m/>
    <s v="E2B"/>
    <s v="Levering"/>
    <s v="N"/>
    <n v="17292"/>
    <n v="24376"/>
    <n v="41668"/>
  </r>
  <r>
    <s v="871687940032285794"/>
    <d v="2023-01-01T00:00:00"/>
    <d v="2025-01-01T00:00:00"/>
    <x v="0"/>
    <s v="Gemeente Waalwijk"/>
    <s v="GemWaalwijkOVE"/>
    <s v="Elzenweg"/>
    <s v="9"/>
    <s v="5144MB"/>
    <s v="WAALWIJK"/>
    <s v="Gewoon"/>
    <s v="Kleinverbruik"/>
    <m/>
    <s v="E4A"/>
    <s v="Levering"/>
    <s v="N"/>
    <n v="1229"/>
    <n v="292"/>
    <n v="1521"/>
  </r>
  <r>
    <s v="871687940004489762"/>
    <d v="2023-01-01T00:00:00"/>
    <d v="2025-01-01T00:00:00"/>
    <x v="1"/>
    <s v="Gemeente Waalwijk"/>
    <m/>
    <s v="De Els"/>
    <s v="44E"/>
    <s v="5141HH"/>
    <s v="WAALWIJK"/>
    <s v="Gewoon"/>
    <s v="Kleinverbruik"/>
    <m/>
    <s v="E1C"/>
    <s v="Levering"/>
    <s v="J"/>
    <n v="3080"/>
    <n v="3008"/>
    <n v="6088"/>
  </r>
  <r>
    <s v="871687940030384932"/>
    <d v="2023-01-01T00:00:00"/>
    <d v="2025-01-01T00:00:00"/>
    <x v="3"/>
    <s v="Gemeente Waalwijk"/>
    <s v="GemWaalwijkRio"/>
    <s v="Julianalaan"/>
    <s v="65"/>
    <s v="5161BA"/>
    <s v="SPRANG-CAPELLE"/>
    <s v="Gewoon"/>
    <s v="Kleinverbruik"/>
    <m/>
    <s v="E1C"/>
    <s v="Levering"/>
    <s v="N"/>
    <n v="63"/>
    <n v="42"/>
    <n v="105"/>
  </r>
  <r>
    <s v="871687940034042555"/>
    <d v="2023-07-21T00:00:00"/>
    <d v="2025-04-24T00:00:00"/>
    <x v="0"/>
    <s v="Gemeente Waalwijk"/>
    <s v="GemWaalwijkOVE"/>
    <s v="Carmelietenstraat"/>
    <s v="60"/>
    <s v="5165AL"/>
    <s v="WASPIK"/>
    <s v="Gewoon"/>
    <s v="Kleinverbruik"/>
    <m/>
    <s v="E4A"/>
    <s v="Levering"/>
    <s v="N"/>
    <n v="3627"/>
    <n v="1164"/>
    <n v="4791"/>
  </r>
  <r>
    <s v="871687940033592334"/>
    <d v="2023-01-01T00:00:00"/>
    <d v="2025-01-01T00:00:00"/>
    <x v="7"/>
    <s v="Gemeente Waalwijk"/>
    <s v="GemWaalwijkEVEN"/>
    <s v="Wilhelminastraat"/>
    <s v="81"/>
    <s v="5141HJ"/>
    <s v="WAALWIJK"/>
    <s v="Gewoon"/>
    <s v="Kleinverbruik"/>
    <m/>
    <s v="E2B"/>
    <s v="Levering"/>
    <s v="N"/>
    <n v="806"/>
    <n v="568"/>
    <n v="1374"/>
  </r>
  <r>
    <s v="871687940031549392"/>
    <d v="2023-01-01T00:00:00"/>
    <d v="2025-01-01T00:00:00"/>
    <x v="2"/>
    <s v="Gemeente Waalwijk"/>
    <s v="GemWaalwijkVRI"/>
    <s v="Cortembergstraat"/>
    <s v="140"/>
    <s v="5144CC"/>
    <s v="WAALWIJK"/>
    <s v="Gewoon"/>
    <s v="Kleinverbruik"/>
    <m/>
    <s v="E1C"/>
    <s v="Levering"/>
    <s v="N"/>
    <n v="295"/>
    <n v="221"/>
    <n v="516"/>
  </r>
  <r>
    <s v="871687940004496678"/>
    <d v="2023-01-01T00:00:00"/>
    <d v="2025-01-01T00:00:00"/>
    <x v="1"/>
    <s v="Gemeente Waalwijk"/>
    <m/>
    <s v="Raadhuisplein"/>
    <s v="6"/>
    <s v="5141KG"/>
    <s v="WAALWIJK"/>
    <s v="Gewoon"/>
    <s v="Kleinverbruik"/>
    <m/>
    <s v="E1C"/>
    <s v="Levering"/>
    <s v="J"/>
    <n v="4327"/>
    <n v="3903"/>
    <n v="8230"/>
  </r>
  <r>
    <s v="871687940032335925"/>
    <d v="2023-01-01T00:00:00"/>
    <d v="2025-01-01T00:00:00"/>
    <x v="4"/>
    <s v="Gemeente Waalwijk"/>
    <s v="GemWaalwijkCAM"/>
    <s v="Raadhuisplein"/>
    <s v="2"/>
    <s v="5141KG"/>
    <s v="WAALWIJK"/>
    <s v="Gewoon"/>
    <s v="Kleinverbruik"/>
    <m/>
    <s v="E1C"/>
    <s v="Levering"/>
    <s v="N"/>
    <n v="324"/>
    <n v="254"/>
    <n v="57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">
  <r>
    <s v="Gemeente Loon op Zand (Bewakingscamera's)"/>
    <x v="0"/>
    <s v="871687940031867700"/>
    <s v="Gasthuisstraat"/>
    <s v="1"/>
    <m/>
    <s v="5171 GC"/>
    <s v="KAATSHEUVEL"/>
    <s v="_1A"/>
    <n v="3000"/>
    <n v="0"/>
    <n v="3000"/>
    <s v="_KV"/>
    <s v="Levering"/>
    <s v="Onbemeten"/>
  </r>
  <r>
    <s v="Gemeente Loon op Zand (Bewakingscamera's)"/>
    <x v="0"/>
    <s v="871687940031867717"/>
    <s v="Hoofdstraat"/>
    <s v="52"/>
    <m/>
    <s v="5171 DE"/>
    <s v="KAATSHEUVEL"/>
    <s v="_1A"/>
    <n v="3000"/>
    <n v="0"/>
    <n v="3000"/>
    <s v="_KV"/>
    <s v="Levering"/>
    <s v="Onbemeten"/>
  </r>
  <r>
    <s v="Gemeente Loon op Zand (Bewakingscamera's)"/>
    <x v="0"/>
    <s v="871687940031867724"/>
    <s v="Hoofdstraat"/>
    <s v="87"/>
    <m/>
    <s v="5171 DK"/>
    <s v="KAATSHEUVEL"/>
    <s v="_1C"/>
    <n v="350"/>
    <n v="350"/>
    <n v="700"/>
    <s v="_KV"/>
    <s v="Levering"/>
    <s v="Onbemeten"/>
  </r>
  <r>
    <s v="Gemeente Loon op Zand (Bewakingscamera's)"/>
    <x v="0"/>
    <s v="871687940031867250"/>
    <s v="Hoofdstraat"/>
    <s v="22"/>
    <m/>
    <s v="5171 DD"/>
    <s v="KAATSHEUVEL"/>
    <s v="_1A"/>
    <n v="3000"/>
    <n v="0"/>
    <n v="3000"/>
    <s v="_KV"/>
    <s v="Levering"/>
    <s v="Onbemeten"/>
  </r>
  <r>
    <s v="Gemeente Loon op Zand (Evenementen)"/>
    <x v="1"/>
    <s v="871687940004763916"/>
    <s v="Hoofdstraat"/>
    <s v="47"/>
    <s v="EVE"/>
    <s v="5171 DJ"/>
    <s v="KAATSHEUVEL"/>
    <s v="_1A"/>
    <n v="2199"/>
    <n v="0"/>
    <n v="2199"/>
    <s v="_KV"/>
    <s v="Levering"/>
    <s v="Jaarlijks bemeten"/>
  </r>
  <r>
    <s v="Gemeente Loon op Zand (Evenementen)"/>
    <x v="1"/>
    <s v="871687940004768560"/>
    <s v="Prins Mauritsplein"/>
    <s v="36"/>
    <s v="EVE"/>
    <s v="5171 EL"/>
    <s v="KAATSHEUVEL"/>
    <s v="_2A"/>
    <n v="2845"/>
    <n v="0"/>
    <n v="2845"/>
    <s v="_KV"/>
    <s v="Levering"/>
    <s v="Jaarlijks bemeten"/>
  </r>
  <r>
    <s v="Gemeente Loon op Zand (Evenementen)"/>
    <x v="1"/>
    <s v="871687940004827472"/>
    <s v="Oranjeplein"/>
    <s v="21"/>
    <s v="EVE"/>
    <s v="5175 BE"/>
    <s v="LOON OP ZAND"/>
    <s v="_2A"/>
    <n v="1922"/>
    <n v="0"/>
    <n v="1922"/>
    <s v="_KV"/>
    <s v="Levering"/>
    <s v="Jaarlijks bemeten"/>
  </r>
  <r>
    <s v="Gemeente Loon op Zand (Evenementen)"/>
    <x v="1"/>
    <s v="871687940031289830"/>
    <s v="Middelstraat"/>
    <s v="26"/>
    <s v="EVE"/>
    <s v="5176 NJ"/>
    <s v="DE MOER"/>
    <s v="_2A"/>
    <n v="3795"/>
    <n v="0"/>
    <n v="3795"/>
    <s v="_KV"/>
    <s v="Levering"/>
    <s v="Jaarlijks bemeten"/>
  </r>
  <r>
    <s v="Gemeente Loon op Zand (Evenementen)"/>
    <x v="1"/>
    <s v="871687940031464787"/>
    <s v="Peperstraat"/>
    <s v="2"/>
    <s v="EVE"/>
    <s v="5171 EC"/>
    <s v="KAATSHEUVEL"/>
    <s v="_2A"/>
    <n v="478"/>
    <n v="0"/>
    <n v="478"/>
    <s v="_KV"/>
    <s v="Levering"/>
    <s v="Jaarlijks bemeten"/>
  </r>
  <r>
    <s v="Gemeente Loon op Zand (Evenementen)"/>
    <x v="1"/>
    <s v="871687940031464794"/>
    <s v="Hoofdstraat"/>
    <s v="70"/>
    <s v="EVE"/>
    <s v="5171 DE"/>
    <s v="KAATSHEUVEL"/>
    <s v="_2A"/>
    <n v="979"/>
    <n v="0"/>
    <n v="979"/>
    <s v="_KV"/>
    <s v="Levering"/>
    <s v="Jaarlijks bemeten"/>
  </r>
  <r>
    <s v="Gemeente Loon op Zand (Evenementen)"/>
    <x v="1"/>
    <s v="871687940031464800"/>
    <s v="Hoofdstraat"/>
    <s v="60"/>
    <s v="EVE"/>
    <s v="5171 DE"/>
    <s v="KAATSHEUVEL"/>
    <s v="_2A"/>
    <n v="340"/>
    <n v="0"/>
    <n v="340"/>
    <s v="_KV"/>
    <s v="Levering"/>
    <s v="Jaarlijks bemeten"/>
  </r>
  <r>
    <s v="Gemeente Loon op Zand (Evenementen)"/>
    <x v="1"/>
    <s v="871687940031581774"/>
    <s v="KASTEELLAAN"/>
    <s v="13"/>
    <s v="DIV"/>
    <s v="5175 BC"/>
    <s v="LOON OP ZAND"/>
    <s v="_2B"/>
    <n v="1002"/>
    <n v="1998"/>
    <n v="3000"/>
    <s v="_KV"/>
    <s v="Levering"/>
    <s v="Slimme meter NTA8130 versie 1"/>
  </r>
  <r>
    <s v="Gemeente Loon op Zand (Gebouwen)"/>
    <x v="2"/>
    <s v="871687940032600955"/>
    <s v="Huygenstraat"/>
    <s v="73"/>
    <m/>
    <s v="5171 EP"/>
    <s v="KAATSHEUVEL"/>
    <s v="_2B"/>
    <n v="6000"/>
    <n v="9000"/>
    <n v="15000"/>
    <s v="_KV"/>
    <s v="Levering"/>
    <s v="Slimme meter NTA8130 versie 1"/>
  </r>
  <r>
    <s v="Gemeente Loon op Zand (Gebouwen)"/>
    <x v="2"/>
    <s v="871687910000385504"/>
    <s v="Anton Pieckplein"/>
    <s v="1"/>
    <s v="- 4"/>
    <s v="5171 CV"/>
    <s v="KAATSHEUVEL"/>
    <s v="_3A"/>
    <n v="359886"/>
    <n v="278524"/>
    <n v="638410"/>
    <s v="_GV"/>
    <s v="Levering"/>
    <s v="Continu bemeten"/>
  </r>
  <r>
    <s v="Gemeente Loon op Zand (Gebouwen)"/>
    <x v="2"/>
    <s v="871687910000266322"/>
    <s v="Liechtensteinstraat"/>
    <s v="4"/>
    <m/>
    <s v="5171 PH"/>
    <s v="KAATSHEUVEL"/>
    <s v="_3B"/>
    <n v="44184"/>
    <n v="37798"/>
    <n v="81982"/>
    <s v="_GV"/>
    <s v="Levering"/>
    <s v="Continu bemeten"/>
  </r>
  <r>
    <s v="Gemeente Loon op Zand (Gebouwen)"/>
    <x v="2"/>
    <s v="871687940004759889"/>
    <s v="Vossenbergselaan"/>
    <s v="72"/>
    <m/>
    <s v="5171 CD"/>
    <s v="KAATSHEUVEL"/>
    <s v="_2B"/>
    <n v="8026"/>
    <n v="8891"/>
    <n v="16917"/>
    <s v="_KV"/>
    <s v="Levering"/>
    <s v="Jaarlijks bemeten"/>
  </r>
  <r>
    <s v="Gemeente Loon op Zand (OV)"/>
    <x v="3"/>
    <s v="871687940032575499"/>
    <s v="Bergstraat"/>
    <s v="60"/>
    <m/>
    <s v="5175 AB"/>
    <s v="LOON OP ZAND"/>
    <s v="_1C"/>
    <n v="0"/>
    <n v="0"/>
    <n v="0"/>
    <s v="_KV"/>
    <s v="Levering"/>
    <s v="Jaarlijks bemeten"/>
  </r>
  <r>
    <s v="Gemeente Loon op Zand (OV)"/>
    <x v="3"/>
    <s v="871687910000112155"/>
    <s v="Modelleur"/>
    <s v="13"/>
    <m/>
    <s v="5171 SL"/>
    <s v="KAATSHEUVEL"/>
    <s v="_4A"/>
    <n v="153300"/>
    <n v="841042"/>
    <n v="994342"/>
    <s v="_ART"/>
    <s v="Levering"/>
    <s v="Maandelijks bemeten"/>
  </r>
  <r>
    <s v="Gemeente Loon op Zand (Riool)"/>
    <x v="4"/>
    <s v="871687940032659373"/>
    <s v="Driestapelenstoel"/>
    <s v="14"/>
    <m/>
    <s v="5171 VK"/>
    <s v="KAATSHEUVEL"/>
    <s v="_1C"/>
    <n v="1200"/>
    <n v="1800"/>
    <n v="3000"/>
    <s v="_KV"/>
    <s v="Levering"/>
    <s v="Slimme meter NTA8130 versie 1"/>
  </r>
  <r>
    <s v="Gemeente Loon op Zand (Riool)"/>
    <x v="4"/>
    <s v="871687940032659380"/>
    <s v="Driestapelenstoel"/>
    <s v="16"/>
    <m/>
    <s v="5171 VK"/>
    <s v="KAATSHEUVEL"/>
    <s v="_1C"/>
    <n v="1200"/>
    <n v="1800"/>
    <n v="3000"/>
    <s v="_KV"/>
    <s v="Levering"/>
    <s v="Slimme meter NTA8130 versie 1"/>
  </r>
  <r>
    <s v="Gemeente Loon op Zand (Riool)"/>
    <x v="4"/>
    <s v="871687940032128404"/>
    <s v="Hydra"/>
    <s v="11"/>
    <m/>
    <s v="5175 WR"/>
    <s v="LOON OP ZAND"/>
    <s v="_1C"/>
    <n v="221"/>
    <n v="311"/>
    <n v="532"/>
    <s v="_KV"/>
    <s v="Levering"/>
    <s v="Slimme meter NTA8130 versie 1"/>
  </r>
  <r>
    <s v="Gemeente Loon op Zand (Riool)"/>
    <x v="4"/>
    <s v="871687940032287934"/>
    <s v="Loonse Molenstraat"/>
    <s v="35"/>
    <m/>
    <s v="5175 PS"/>
    <s v="LOON OP ZAND"/>
    <s v="_1C"/>
    <n v="40"/>
    <n v="61"/>
    <n v="101"/>
    <s v="_KV"/>
    <s v="Levering"/>
    <s v="Slimme meter NTA8130 versie 1"/>
  </r>
  <r>
    <s v="Gemeente Loon op Zand (Riool)"/>
    <x v="4"/>
    <s v="871687940032105665"/>
    <s v="Klokkenlaan"/>
    <s v="35"/>
    <m/>
    <s v="5175 NV"/>
    <s v="LOON OP ZAND"/>
    <s v="_1C"/>
    <n v="281"/>
    <n v="433"/>
    <n v="714"/>
    <s v="_KV"/>
    <s v="Levering"/>
    <s v="Slimme meter NTA8130 versie 1"/>
  </r>
  <r>
    <s v="Gemeente Loon op Zand (Riool)"/>
    <x v="4"/>
    <s v="871687940030715064"/>
    <s v="Dodenauweg"/>
    <s v="4"/>
    <m/>
    <s v="5171 NG"/>
    <s v="KAATSHEUVEL"/>
    <s v="_2B"/>
    <n v="7850"/>
    <n v="11451"/>
    <n v="19301"/>
    <s v="_KV"/>
    <s v="Levering"/>
    <s v="Slimme meter NTA8130 versie 1"/>
  </r>
  <r>
    <s v="Gemeente Loon op Zand (Riool)"/>
    <x v="4"/>
    <s v="871687940004794248"/>
    <s v="Midden-Brabantweg"/>
    <s v="2"/>
    <m/>
    <s v="5171 RS"/>
    <s v="KAATSHEUVEL"/>
    <s v="_1C"/>
    <n v="84"/>
    <n v="97"/>
    <n v="181"/>
    <s v="_KV"/>
    <s v="Levering"/>
    <s v="Slimme meter NTA8130 versie 1"/>
  </r>
  <r>
    <s v="Gemeente Loon op Zand (Riool)"/>
    <x v="4"/>
    <s v="871687940030942422"/>
    <s v="Duinlaan"/>
    <s v="1"/>
    <m/>
    <s v="5171 RN"/>
    <s v="KAATSHEUVEL"/>
    <s v="_2B"/>
    <n v="7493"/>
    <n v="9925"/>
    <n v="17418"/>
    <s v="_KV"/>
    <s v="Levering"/>
    <s v="Slimme meter NTA8130 versie 1"/>
  </r>
  <r>
    <s v="Gemeente Loon op Zand (Riool)"/>
    <x v="4"/>
    <s v="871687910000267732"/>
    <s v="Sweensstraat"/>
    <s v="21"/>
    <m/>
    <s v="5171 BN"/>
    <s v="KAATSHEUVEL"/>
    <s v="_3A"/>
    <n v="2998"/>
    <n v="3055"/>
    <n v="6053"/>
    <s v="_GV"/>
    <s v="Levering"/>
    <s v="Maandelijks bemeten"/>
  </r>
  <r>
    <s v="Gemeente Loon op Zand (Riool)"/>
    <x v="4"/>
    <s v="871687940004458164"/>
    <s v="Veerweg"/>
    <s v="115"/>
    <s v="RIO"/>
    <s v="5171 PW"/>
    <s v="KAATSHEUVEL"/>
    <s v="_1C"/>
    <n v="2961"/>
    <n v="3987"/>
    <n v="6948"/>
    <s v="_KV"/>
    <s v="Levering"/>
    <s v="Slimme meter NTA8130 versie 1"/>
  </r>
  <r>
    <s v="Gemeente Loon op Zand (Riool)"/>
    <x v="4"/>
    <s v="871687940004765781"/>
    <s v="Schotsestraat"/>
    <s v="2"/>
    <s v="RIO"/>
    <s v="5171 DT"/>
    <s v="KAATSHEUVEL"/>
    <s v="_1C"/>
    <n v="2135"/>
    <n v="2687"/>
    <n v="4822"/>
    <s v="_KV"/>
    <s v="Levering"/>
    <s v="Slimme meter NTA8130 versie 1"/>
  </r>
  <r>
    <s v="Gemeente Loon op Zand (Riool)"/>
    <x v="4"/>
    <s v="871687940004784843"/>
    <s v="EUROPALAAN"/>
    <s v="123"/>
    <s v="RIO"/>
    <s v="5171 KW"/>
    <s v="KAATSHEUVEL"/>
    <s v="_1C"/>
    <n v="299"/>
    <n v="407"/>
    <n v="706"/>
    <s v="_KV"/>
    <s v="Levering"/>
    <s v="Slimme meter NTA8130 versie 1"/>
  </r>
  <r>
    <s v="Gemeente Loon op Zand (Riool)"/>
    <x v="4"/>
    <s v="871687940004789756"/>
    <s v="Oudevaert"/>
    <s v="2"/>
    <s v="RIO"/>
    <s v="5171 MS"/>
    <s v="KAATSHEUVEL"/>
    <s v="_2B"/>
    <n v="3474"/>
    <n v="4919"/>
    <n v="8393"/>
    <s v="_KV"/>
    <s v="Levering"/>
    <s v="Slimme meter NTA8130 versie 1"/>
  </r>
  <r>
    <s v="Gemeente Loon op Zand (Riool)"/>
    <x v="4"/>
    <s v="871687940004790912"/>
    <s v="Dongenseweg"/>
    <s v="4"/>
    <s v="RIO"/>
    <s v="5171 NA"/>
    <s v="KAATSHEUVEL"/>
    <s v="_1C"/>
    <n v="315"/>
    <n v="348"/>
    <n v="663"/>
    <s v="_KV"/>
    <s v="Levering"/>
    <s v="Slimme meter NTA8130 versie 1"/>
  </r>
  <r>
    <s v="Gemeente Loon op Zand (Riool)"/>
    <x v="4"/>
    <s v="871687940004791100"/>
    <s v="Baan"/>
    <s v="8"/>
    <s v="RIO"/>
    <s v="5171 NC"/>
    <s v="KAATSHEUVEL"/>
    <s v="_1C"/>
    <n v="293"/>
    <n v="406"/>
    <n v="699"/>
    <s v="_KV"/>
    <s v="Levering"/>
    <s v="Slimme meter NTA8130 versie 1"/>
  </r>
  <r>
    <s v="Gemeente Loon op Zand (Riool)"/>
    <x v="4"/>
    <s v="871687940004791186"/>
    <s v="Baan"/>
    <s v="28"/>
    <s v="RIO"/>
    <s v="5171 NC"/>
    <s v="KAATSHEUVEL"/>
    <s v="_1C"/>
    <n v="314"/>
    <n v="431"/>
    <n v="745"/>
    <s v="_KV"/>
    <s v="Levering"/>
    <s v="Slimme meter NTA8130 versie 1"/>
  </r>
  <r>
    <s v="Gemeente Loon op Zand (Riool)"/>
    <x v="4"/>
    <s v="871687940004791254"/>
    <s v="Baan"/>
    <s v="38"/>
    <s v="RIO"/>
    <s v="5171 NC"/>
    <s v="KAATSHEUVEL"/>
    <s v="_1C"/>
    <n v="226"/>
    <n v="295"/>
    <n v="521"/>
    <s v="_KV"/>
    <s v="Levering"/>
    <s v="Slimme meter NTA8130 versie 1"/>
  </r>
  <r>
    <s v="Gemeente Loon op Zand (Riool)"/>
    <x v="4"/>
    <s v="871687940004791773"/>
    <s v="Luxemburgstraat"/>
    <s v="31"/>
    <s v="RIO"/>
    <s v="5171 PK"/>
    <s v="KAATSHEUVEL"/>
    <s v="_2B"/>
    <n v="1942"/>
    <n v="2163"/>
    <n v="4105"/>
    <s v="_KV"/>
    <s v="Levering"/>
    <s v="Slimme meter NTA8130 versie 1"/>
  </r>
  <r>
    <s v="Gemeente Loon op Zand (Riool)"/>
    <x v="4"/>
    <s v="871687940004792534"/>
    <s v="Horst"/>
    <s v="1"/>
    <s v="RIO"/>
    <s v="5171 RA"/>
    <s v="KAATSHEUVEL"/>
    <s v="_1C"/>
    <n v="564"/>
    <n v="693"/>
    <n v="1257"/>
    <s v="_KV"/>
    <s v="Levering"/>
    <s v="Slimme meter NTA8130 versie 1"/>
  </r>
  <r>
    <s v="Gemeente Loon op Zand (Riool)"/>
    <x v="4"/>
    <s v="871687940004792671"/>
    <s v="Horst"/>
    <s v="35"/>
    <s v="RIO"/>
    <s v="5171 RA"/>
    <s v="KAATSHEUVEL"/>
    <s v="_1C"/>
    <n v="30"/>
    <n v="42"/>
    <n v="72"/>
    <s v="_KV"/>
    <s v="Levering"/>
    <s v="Slimme meter NTA8130 versie 1"/>
  </r>
  <r>
    <s v="Gemeente Loon op Zand (Riool)"/>
    <x v="4"/>
    <s v="871687940004792695"/>
    <s v="Horst"/>
    <s v="41"/>
    <s v="RIO"/>
    <s v="5171 RA"/>
    <s v="KAATSHEUVEL"/>
    <s v="_1C"/>
    <n v="32"/>
    <n v="43"/>
    <n v="75"/>
    <s v="_KV"/>
    <s v="Levering"/>
    <s v="Slimme meter NTA8130 versie 1"/>
  </r>
  <r>
    <s v="Gemeente Loon op Zand (Riool)"/>
    <x v="4"/>
    <s v="871687940004792701"/>
    <s v="Horst"/>
    <s v="45"/>
    <s v="RIO"/>
    <s v="5171 RA"/>
    <s v="KAATSHEUVEL"/>
    <s v="_1C"/>
    <n v="31"/>
    <n v="43"/>
    <n v="74"/>
    <s v="_KV"/>
    <s v="Levering"/>
    <s v="Slimme meter NTA8130 versie 1"/>
  </r>
  <r>
    <s v="Gemeente Loon op Zand (Riool)"/>
    <x v="4"/>
    <s v="871687940004792725"/>
    <s v="Horst"/>
    <s v="51"/>
    <s v="RIO"/>
    <s v="5171 RA"/>
    <s v="KAATSHEUVEL"/>
    <s v="_1C"/>
    <n v="26"/>
    <n v="36"/>
    <n v="62"/>
    <s v="_KV"/>
    <s v="Levering"/>
    <s v="Slimme meter NTA8130 versie 1"/>
  </r>
  <r>
    <s v="Gemeente Loon op Zand (Riool)"/>
    <x v="4"/>
    <s v="871687940004792732"/>
    <s v="Heibloemstraat"/>
    <s v="2"/>
    <s v="RIO"/>
    <s v="5176 NM"/>
    <s v="DE MOER"/>
    <s v="_1C"/>
    <n v="76"/>
    <n v="86"/>
    <n v="162"/>
    <s v="_KV"/>
    <s v="Levering"/>
    <s v="Slimme meter NTA8130 versie 1"/>
  </r>
  <r>
    <s v="Gemeente Loon op Zand (Riool)"/>
    <x v="4"/>
    <s v="871687940004792855"/>
    <s v="van Haestrechtstraat"/>
    <s v="13"/>
    <s v="RIO"/>
    <s v="5171 RB"/>
    <s v="KAATSHEUVEL"/>
    <s v="_2B"/>
    <n v="2939"/>
    <n v="4277"/>
    <n v="7216"/>
    <s v="_KV"/>
    <s v="Levering"/>
    <s v="Slimme meter NTA8130 versie 1"/>
  </r>
  <r>
    <s v="Gemeente Loon op Zand (Riool)"/>
    <x v="4"/>
    <s v="871687940004793326"/>
    <s v="Plantloonseweg"/>
    <s v="7"/>
    <s v="RIO"/>
    <s v="5171 RD"/>
    <s v="KAATSHEUVEL"/>
    <s v="_1C"/>
    <n v="44"/>
    <n v="61"/>
    <n v="105"/>
    <s v="_KV"/>
    <s v="Levering"/>
    <s v="Slimme meter NTA8130 versie 1"/>
  </r>
  <r>
    <s v="Gemeente Loon op Zand (Riool)"/>
    <x v="4"/>
    <s v="871687940004793357"/>
    <s v="Plantloonseweg"/>
    <s v="8"/>
    <s v="RIO"/>
    <s v="5171 RD"/>
    <s v="KAATSHEUVEL"/>
    <s v="_1C"/>
    <n v="10"/>
    <n v="11"/>
    <n v="21"/>
    <s v="_KV"/>
    <s v="Levering"/>
    <s v="Slimme meter NTA8130 versie 1"/>
  </r>
  <r>
    <s v="Gemeente Loon op Zand (Riool)"/>
    <x v="4"/>
    <s v="871687940004793388"/>
    <s v="De Zandberg"/>
    <s v="4"/>
    <s v="RIO"/>
    <s v="5171 RE"/>
    <s v="KAATSHEUVEL"/>
    <s v="_1C"/>
    <n v="302"/>
    <n v="359"/>
    <n v="661"/>
    <s v="_KV"/>
    <s v="Levering"/>
    <s v="Slimme meter NTA8130 versie 1"/>
  </r>
  <r>
    <s v="Gemeente Loon op Zand (Riool)"/>
    <x v="4"/>
    <s v="871687940004793425"/>
    <s v="De Zandberg"/>
    <s v="10"/>
    <s v="RIO"/>
    <s v="5171 RE"/>
    <s v="KAATSHEUVEL"/>
    <s v="_1C"/>
    <n v="5"/>
    <n v="7"/>
    <n v="12"/>
    <s v="_KV"/>
    <s v="Levering"/>
    <s v="Slimme meter NTA8130 versie 1"/>
  </r>
  <r>
    <s v="Gemeente Loon op Zand (Riool)"/>
    <x v="4"/>
    <s v="871687940004793500"/>
    <s v="Eikendijk"/>
    <s v="129"/>
    <s v="RIO"/>
    <s v="5171 RG"/>
    <s v="KAATSHEUVEL"/>
    <s v="_1C"/>
    <n v="196"/>
    <n v="351"/>
    <n v="547"/>
    <s v="_KV"/>
    <s v="Levering"/>
    <s v="Slimme meter NTA8130 versie 1"/>
  </r>
  <r>
    <s v="Gemeente Loon op Zand (Riool)"/>
    <x v="4"/>
    <s v="871687940004793609"/>
    <s v="Hoekje"/>
    <s v="12"/>
    <s v="RIO"/>
    <s v="5171 RH"/>
    <s v="KAATSHEUVEL"/>
    <s v="_1C"/>
    <n v="212"/>
    <n v="272"/>
    <n v="484"/>
    <s v="_KV"/>
    <s v="Levering"/>
    <s v="Slimme meter NTA8130 versie 1"/>
  </r>
  <r>
    <s v="Gemeente Loon op Zand (Riool)"/>
    <x v="4"/>
    <s v="871687940004793661"/>
    <s v="Wielstraat"/>
    <s v="2"/>
    <s v="RIO"/>
    <s v="5171 RJ"/>
    <s v="KAATSHEUVEL"/>
    <s v="_1C"/>
    <n v="29"/>
    <n v="37"/>
    <n v="66"/>
    <s v="_KV"/>
    <s v="Levering"/>
    <s v="Slimme meter NTA8130 versie 1"/>
  </r>
  <r>
    <s v="Gemeente Loon op Zand (Riool)"/>
    <x v="4"/>
    <s v="871687940004793852"/>
    <s v="Achterste Hoeve"/>
    <s v="1"/>
    <s v="RIO"/>
    <s v="5171 RK"/>
    <s v="KAATSHEUVEL"/>
    <s v="_1C"/>
    <n v="36"/>
    <n v="46"/>
    <n v="82"/>
    <s v="_KV"/>
    <s v="Levering"/>
    <s v="Slimme meter NTA8130 versie 1"/>
  </r>
  <r>
    <s v="Gemeente Loon op Zand (Riool)"/>
    <x v="4"/>
    <s v="871687940004793883"/>
    <s v="Achterste Hoeve"/>
    <s v="2"/>
    <s v="RIO"/>
    <s v="5171 RK"/>
    <s v="KAATSHEUVEL"/>
    <s v="_1C"/>
    <n v="48"/>
    <n v="56"/>
    <n v="104"/>
    <s v="_KV"/>
    <s v="Levering"/>
    <s v="Slimme meter NTA8130 versie 1"/>
  </r>
  <r>
    <s v="Gemeente Loon op Zand (Riool)"/>
    <x v="4"/>
    <s v="871687940004793913"/>
    <s v="Roestelbergseweg"/>
    <s v="1"/>
    <s v="RIO"/>
    <s v="5171 RL"/>
    <s v="KAATSHEUVEL"/>
    <s v="_1C"/>
    <n v="135"/>
    <n v="166"/>
    <n v="301"/>
    <s v="_KV"/>
    <s v="Levering"/>
    <s v="Slimme meter NTA8130 versie 1"/>
  </r>
  <r>
    <s v="Gemeente Loon op Zand (Riool)"/>
    <x v="4"/>
    <s v="871687940004793975"/>
    <s v="Roestelbergseweg"/>
    <s v="2"/>
    <s v="RIO"/>
    <s v="5171 RL"/>
    <s v="KAATSHEUVEL"/>
    <s v="_1C"/>
    <n v="809"/>
    <n v="1118"/>
    <n v="1927"/>
    <s v="_KV"/>
    <s v="Levering"/>
    <s v="Slimme meter NTA8130 versie 1"/>
  </r>
  <r>
    <s v="Gemeente Loon op Zand (Riool)"/>
    <x v="4"/>
    <s v="871687940004794088"/>
    <s v="Duinlaan"/>
    <s v="2"/>
    <s v="RIO"/>
    <s v="5171 RN"/>
    <s v="KAATSHEUVEL"/>
    <s v="_1C"/>
    <n v="103"/>
    <n v="107"/>
    <n v="210"/>
    <s v="_KV"/>
    <s v="Levering"/>
    <s v="Slimme meter NTA8130 versie 1"/>
  </r>
  <r>
    <s v="Gemeente Loon op Zand (Riool)"/>
    <x v="4"/>
    <s v="871687940004794125"/>
    <s v="Duinlaan"/>
    <s v="122"/>
    <s v="RIO"/>
    <s v="5171 RN"/>
    <s v="KAATSHEUVEL"/>
    <s v="_2B"/>
    <n v="1566"/>
    <n v="2275"/>
    <n v="3841"/>
    <s v="_KV"/>
    <s v="Levering"/>
    <s v="Slimme meter NTA8130 versie 1"/>
  </r>
  <r>
    <s v="Gemeente Loon op Zand (Riool)"/>
    <x v="4"/>
    <s v="871687940004794217"/>
    <s v="Wielstraat"/>
    <s v="31"/>
    <s v="RIO"/>
    <s v="5171 RR"/>
    <s v="KAATSHEUVEL"/>
    <s v="_2B"/>
    <n v="569"/>
    <n v="670"/>
    <n v="1239"/>
    <s v="_KV"/>
    <s v="Levering"/>
    <s v="Slimme meter NTA8130 versie 1"/>
  </r>
  <r>
    <s v="Gemeente Loon op Zand (Riool)"/>
    <x v="4"/>
    <s v="871687940004795559"/>
    <s v="Kinkenpolder"/>
    <s v="6"/>
    <s v="RIO"/>
    <s v="5171 SV"/>
    <s v="KAATSHEUVEL"/>
    <s v="_1C"/>
    <n v="455"/>
    <n v="554"/>
    <n v="1009"/>
    <s v="_KV"/>
    <s v="Levering"/>
    <s v="Slimme meter NTA8130 versie 1"/>
  </r>
  <r>
    <s v="Gemeente Loon op Zand (Riool)"/>
    <x v="4"/>
    <s v="871687940004795887"/>
    <s v="Rechtvaart"/>
    <s v="4"/>
    <s v="RIO"/>
    <s v="5171 TA"/>
    <s v="KAATSHEUVEL"/>
    <s v="_1C"/>
    <n v="480"/>
    <n v="491"/>
    <n v="971"/>
    <s v="_KV"/>
    <s v="Levering"/>
    <s v="Slimme meter NTA8130 versie 1"/>
  </r>
  <r>
    <s v="Gemeente Loon op Zand (Riool)"/>
    <x v="4"/>
    <s v="871687940004796150"/>
    <s v="Rechtvaart"/>
    <s v="23"/>
    <s v="RIO"/>
    <s v="5171 TB"/>
    <s v="KAATSHEUVEL"/>
    <s v="_1C"/>
    <n v="766"/>
    <n v="827"/>
    <n v="1593"/>
    <s v="_KV"/>
    <s v="Levering"/>
    <s v="Slimme meter NTA8130 versie 1"/>
  </r>
  <r>
    <s v="Gemeente Loon op Zand (Riool)"/>
    <x v="4"/>
    <s v="871687940004796297"/>
    <s v="Capelsestraat"/>
    <s v="3"/>
    <s v="RIO"/>
    <s v="5171 TC"/>
    <s v="KAATSHEUVEL"/>
    <s v="_1C"/>
    <n v="66"/>
    <n v="86"/>
    <n v="152"/>
    <s v="_KV"/>
    <s v="Levering"/>
    <s v="Slimme meter NTA8130 versie 1"/>
  </r>
  <r>
    <s v="Gemeente Loon op Zand (Riool)"/>
    <x v="4"/>
    <s v="871687940004796471"/>
    <s v="Lage Zandschel"/>
    <s v="50"/>
    <s v="RIO"/>
    <s v="5171 TG"/>
    <s v="KAATSHEUVEL"/>
    <s v="_1C"/>
    <n v="233"/>
    <n v="286"/>
    <n v="519"/>
    <s v="_KV"/>
    <s v="Levering"/>
    <s v="Slimme meter NTA8130 versie 1"/>
  </r>
  <r>
    <s v="Gemeente Loon op Zand (Riool)"/>
    <x v="4"/>
    <s v="871687940004797034"/>
    <s v="Hoge Zandschel"/>
    <s v="22"/>
    <s v="RIO"/>
    <s v="5171 TH"/>
    <s v="KAATSHEUVEL"/>
    <s v="_1C"/>
    <n v="686"/>
    <n v="775"/>
    <n v="1461"/>
    <s v="_KV"/>
    <s v="Levering"/>
    <s v="Slimme meter NTA8130 versie 1"/>
  </r>
  <r>
    <s v="Gemeente Loon op Zand (Riool)"/>
    <x v="4"/>
    <s v="871687940004797416"/>
    <s v="Zuidhollandsedijk"/>
    <s v="65"/>
    <s v="RIO"/>
    <s v="5171 TK"/>
    <s v="KAATSHEUVEL"/>
    <s v="_1C"/>
    <n v="114"/>
    <n v="165"/>
    <n v="279"/>
    <s v="_KV"/>
    <s v="Levering"/>
    <s v="Slimme meter NTA8130 versie 1"/>
  </r>
  <r>
    <s v="Gemeente Loon op Zand (Riool)"/>
    <x v="4"/>
    <s v="871687940004797614"/>
    <s v="Zuidhollandsedijk"/>
    <s v="111"/>
    <s v="RIO"/>
    <s v="5171 TL"/>
    <s v="KAATSHEUVEL"/>
    <s v="_1C"/>
    <n v="1374"/>
    <n v="1761"/>
    <n v="3135"/>
    <s v="_KV"/>
    <s v="Levering"/>
    <s v="Slimme meter NTA8130 versie 1"/>
  </r>
  <r>
    <s v="Gemeente Loon op Zand (Riool)"/>
    <x v="4"/>
    <s v="871687940004797645"/>
    <s v="Zuidhollandsedijk"/>
    <s v="121"/>
    <s v="RIO"/>
    <s v="5171 TL"/>
    <s v="KAATSHEUVEL"/>
    <s v="_1C"/>
    <n v="77"/>
    <n v="86"/>
    <n v="163"/>
    <s v="_KV"/>
    <s v="Levering"/>
    <s v="Slimme meter NTA8130 versie 1"/>
  </r>
  <r>
    <s v="Gemeente Loon op Zand (Riool)"/>
    <x v="4"/>
    <s v="871687940004797799"/>
    <s v="Zuidhollandsedijk"/>
    <s v="177"/>
    <s v="RIO"/>
    <s v="5171 TM"/>
    <s v="KAATSHEUVEL"/>
    <s v="_1C"/>
    <n v="2482"/>
    <n v="3128"/>
    <n v="5610"/>
    <s v="_KV"/>
    <s v="Levering"/>
    <s v="Slimme meter NTA8130 versie 1"/>
  </r>
  <r>
    <s v="Gemeente Loon op Zand (Riool)"/>
    <x v="4"/>
    <s v="871687940004798888"/>
    <s v="Dreefseweg"/>
    <s v="12"/>
    <s v="RIO"/>
    <s v="5171 VC"/>
    <s v="KAATSHEUVEL"/>
    <s v="_1C"/>
    <n v="743"/>
    <n v="977"/>
    <n v="1720"/>
    <s v="_KV"/>
    <s v="Levering"/>
    <s v="Slimme meter NTA8130 versie 1"/>
  </r>
  <r>
    <s v="Gemeente Loon op Zand (Riool)"/>
    <x v="4"/>
    <s v="871687940004799076"/>
    <s v="Heuvelstraat"/>
    <s v="7"/>
    <s v="RIO"/>
    <s v="5171 VE"/>
    <s v="KAATSHEUVEL"/>
    <s v="_1C"/>
    <n v="500"/>
    <n v="612"/>
    <n v="1112"/>
    <s v="_KV"/>
    <s v="Levering"/>
    <s v="Slimme meter NTA8130 versie 1"/>
  </r>
  <r>
    <s v="Gemeente Loon op Zand (Riool)"/>
    <x v="4"/>
    <s v="871687940004799922"/>
    <s v="De Roei"/>
    <s v="1"/>
    <s v="RIO"/>
    <s v="5171 VJ"/>
    <s v="KAATSHEUVEL"/>
    <s v="_1C"/>
    <n v="212"/>
    <n v="266"/>
    <n v="478"/>
    <s v="_KV"/>
    <s v="Levering"/>
    <s v="Slimme meter NTA8130 versie 1"/>
  </r>
  <r>
    <s v="Gemeente Loon op Zand (Riool)"/>
    <x v="4"/>
    <s v="871687940004800475"/>
    <s v="Dreefseweg"/>
    <s v="44"/>
    <s v="RIO"/>
    <s v="5171 VM"/>
    <s v="KAATSHEUVEL"/>
    <s v="_1C"/>
    <n v="206"/>
    <n v="255"/>
    <n v="461"/>
    <s v="_KV"/>
    <s v="Levering"/>
    <s v="Slimme meter NTA8130 versie 1"/>
  </r>
  <r>
    <s v="Gemeente Loon op Zand (Riool)"/>
    <x v="4"/>
    <s v="871687940004804718"/>
    <s v="Leemkuilen"/>
    <s v="21"/>
    <s v="RIO"/>
    <s v="5171 WV"/>
    <s v="KAATSHEUVEL"/>
    <s v="_1C"/>
    <n v="1696"/>
    <n v="1982"/>
    <n v="3678"/>
    <s v="_KV"/>
    <s v="Levering"/>
    <s v="Slimme meter NTA8130 versie 1"/>
  </r>
  <r>
    <s v="Gemeente Loon op Zand (Riool)"/>
    <x v="4"/>
    <s v="871687940004816568"/>
    <s v="Molenbeek"/>
    <s v="30"/>
    <s v="RIO"/>
    <s v="5172 CG"/>
    <s v="KAATSHEUVEL"/>
    <s v="_2B"/>
    <n v="7095"/>
    <n v="8225"/>
    <n v="15320"/>
    <s v="_KV"/>
    <s v="Levering"/>
    <s v="Slimme meter NTA8130 versie 1"/>
  </r>
  <r>
    <s v="Gemeente Loon op Zand (Riool)"/>
    <x v="4"/>
    <s v="871687940004821401"/>
    <s v="EUROPALAAN"/>
    <s v="51"/>
    <s v="RIO"/>
    <s v="5172 EB"/>
    <s v="KAATSHEUVEL"/>
    <s v="_2A"/>
    <n v="6064"/>
    <n v="0"/>
    <n v="6064"/>
    <s v="_KV"/>
    <s v="Levering"/>
    <s v="Jaarlijks bemeten"/>
  </r>
  <r>
    <s v="Gemeente Loon op Zand (Riool)"/>
    <x v="4"/>
    <s v="871687940004821777"/>
    <s v="Bergstraat"/>
    <s v="62"/>
    <s v="RIO"/>
    <s v="5175 AB"/>
    <s v="LOON OP ZAND"/>
    <s v="_1C"/>
    <n v="433"/>
    <n v="447"/>
    <n v="880"/>
    <s v="_KV"/>
    <s v="Levering"/>
    <s v="Slimme meter NTA8130 versie 1"/>
  </r>
  <r>
    <s v="Gemeente Loon op Zand (Riool)"/>
    <x v="4"/>
    <s v="871687940004822156"/>
    <s v="Bergstraat"/>
    <s v="55"/>
    <s v="RIO"/>
    <s v="5175 AC"/>
    <s v="LOON OP ZAND"/>
    <s v="_1C"/>
    <n v="34"/>
    <n v="48"/>
    <n v="82"/>
    <s v="_KV"/>
    <s v="Levering"/>
    <s v="Slimme meter NTA8130 versie 1"/>
  </r>
  <r>
    <s v="Gemeente Loon op Zand (Riool)"/>
    <x v="4"/>
    <s v="871687940004822644"/>
    <s v="Hoge Steenweg"/>
    <s v="112"/>
    <s v="RIO"/>
    <s v="5175 AE"/>
    <s v="LOON OP ZAND"/>
    <s v="_2B"/>
    <n v="6393"/>
    <n v="9276"/>
    <n v="15669"/>
    <s v="_KV"/>
    <s v="Levering"/>
    <s v="Slimme meter NTA8130 versie 1"/>
  </r>
  <r>
    <s v="Gemeente Loon op Zand (Riool)"/>
    <x v="4"/>
    <s v="871687940004822668"/>
    <s v="Hoge Steenweg"/>
    <s v="70"/>
    <s v="RIO"/>
    <s v="5175 AE"/>
    <s v="LOON OP ZAND"/>
    <s v="_1C"/>
    <n v="479"/>
    <n v="592"/>
    <n v="1071"/>
    <s v="_KV"/>
    <s v="Levering"/>
    <s v="Slimme meter NTA8130 versie 1"/>
  </r>
  <r>
    <s v="Gemeente Loon op Zand (Riool)"/>
    <x v="4"/>
    <s v="871687940004826734"/>
    <s v="Kerkstraat"/>
    <s v="46"/>
    <s v="RIO"/>
    <s v="5175 BB"/>
    <s v="LOON OP ZAND"/>
    <s v="_1C"/>
    <n v="57"/>
    <n v="81"/>
    <n v="138"/>
    <s v="_KV"/>
    <s v="Levering"/>
    <s v="Slimme meter NTA8130 versie 1"/>
  </r>
  <r>
    <s v="Gemeente Loon op Zand (Riool)"/>
    <x v="4"/>
    <s v="871687940004826918"/>
    <s v="KASTEELLAAN"/>
    <s v="15"/>
    <s v="RIO"/>
    <s v="5175 BC"/>
    <s v="LOON OP ZAND"/>
    <s v="_1C"/>
    <n v="150"/>
    <n v="198"/>
    <n v="348"/>
    <s v="_KV"/>
    <s v="Levering"/>
    <s v="Slimme meter NTA8130 versie 1"/>
  </r>
  <r>
    <s v="Gemeente Loon op Zand (Riool)"/>
    <x v="4"/>
    <s v="871687940004826949"/>
    <s v="KASTEELLAAN"/>
    <s v="19"/>
    <s v="RIO"/>
    <s v="5175 BC"/>
    <s v="LOON OP ZAND"/>
    <s v="_2B"/>
    <n v="365"/>
    <n v="501"/>
    <n v="866"/>
    <s v="_KV"/>
    <s v="Levering"/>
    <s v="Slimme meter NTA8130 versie 1"/>
  </r>
  <r>
    <s v="Gemeente Loon op Zand (Riool)"/>
    <x v="4"/>
    <s v="871687940004827014"/>
    <s v="KASTEELLAAN"/>
    <s v="29"/>
    <s v="RIO"/>
    <s v="5175 BC"/>
    <s v="LOON OP ZAND"/>
    <s v="_1C"/>
    <n v="725"/>
    <n v="837"/>
    <n v="1562"/>
    <s v="_KV"/>
    <s v="Levering"/>
    <s v="Slimme meter NTA8130 versie 1"/>
  </r>
  <r>
    <s v="Gemeente Loon op Zand (Riool)"/>
    <x v="4"/>
    <s v="871687940004828837"/>
    <s v="Berkenlaan"/>
    <s v="35"/>
    <s v="RIO"/>
    <s v="5175 BM"/>
    <s v="LOON OP ZAND"/>
    <s v="_1C"/>
    <n v="470"/>
    <n v="561"/>
    <n v="1031"/>
    <s v="_KV"/>
    <s v="Levering"/>
    <s v="Slimme meter NTA8130 versie 1"/>
  </r>
  <r>
    <s v="Gemeente Loon op Zand (Riool)"/>
    <x v="4"/>
    <s v="871687940004829384"/>
    <s v="Land van Kleef"/>
    <s v="6"/>
    <s v="RIO"/>
    <s v="5175 BT"/>
    <s v="LOON OP ZAND"/>
    <s v="_1C"/>
    <n v="450"/>
    <n v="566"/>
    <n v="1016"/>
    <s v="_KV"/>
    <s v="Levering"/>
    <s v="Slimme meter NTA8130 versie 1"/>
  </r>
  <r>
    <s v="Gemeente Loon op Zand (Riool)"/>
    <x v="4"/>
    <s v="871687940004834425"/>
    <s v="Baan achter de Plakken"/>
    <s v="1"/>
    <s v="RIO"/>
    <s v="5175 NP"/>
    <s v="LOON OP ZAND"/>
    <s v="_1C"/>
    <n v="510"/>
    <n v="722"/>
    <n v="1232"/>
    <s v="_KV"/>
    <s v="Levering"/>
    <s v="Slimme meter NTA8130 versie 1"/>
  </r>
  <r>
    <s v="Gemeente Loon op Zand (Riool)"/>
    <x v="4"/>
    <s v="871687940004834449"/>
    <s v="Galgeneindsestraat"/>
    <s v="1"/>
    <s v="RIO"/>
    <s v="5175 NR"/>
    <s v="LOON OP ZAND"/>
    <s v="_1C"/>
    <n v="134"/>
    <n v="160"/>
    <n v="294"/>
    <s v="_KV"/>
    <s v="Levering"/>
    <s v="Slimme meter NTA8130 versie 1"/>
  </r>
  <r>
    <s v="Gemeente Loon op Zand (Riool)"/>
    <x v="4"/>
    <s v="871687940004834487"/>
    <s v="Spinderspad"/>
    <s v="1"/>
    <s v="RIO"/>
    <s v="5175 NS"/>
    <s v="LOON OP ZAND"/>
    <s v="_1C"/>
    <n v="105"/>
    <n v="96"/>
    <n v="201"/>
    <s v="_KV"/>
    <s v="Levering"/>
    <s v="Slimme meter NTA8130 versie 1"/>
  </r>
  <r>
    <s v="Gemeente Loon op Zand (Riool)"/>
    <x v="4"/>
    <s v="871687940004834524"/>
    <s v="Bergstraat"/>
    <s v="76"/>
    <s v="RIO"/>
    <s v="5175 NT"/>
    <s v="LOON OP ZAND"/>
    <s v="_1C"/>
    <n v="54"/>
    <n v="74"/>
    <n v="128"/>
    <s v="_KV"/>
    <s v="Levering"/>
    <s v="Slimme meter NTA8130 versie 1"/>
  </r>
  <r>
    <s v="Gemeente Loon op Zand (Riool)"/>
    <x v="4"/>
    <s v="871687940004834609"/>
    <s v="Klokkenlaan"/>
    <s v="46"/>
    <s v="RIO"/>
    <s v="5175 NV"/>
    <s v="LOON OP ZAND"/>
    <s v="_1C"/>
    <n v="63"/>
    <n v="101"/>
    <n v="164"/>
    <s v="_KV"/>
    <s v="Levering"/>
    <s v="Slimme meter NTA8130 versie 1"/>
  </r>
  <r>
    <s v="Gemeente Loon op Zand (Riool)"/>
    <x v="4"/>
    <s v="871687940004834791"/>
    <s v="Klokkenlaan"/>
    <s v="60"/>
    <s v="RIO"/>
    <s v="5175 NV"/>
    <s v="LOON OP ZAND"/>
    <s v="_1C"/>
    <n v="481"/>
    <n v="470"/>
    <n v="951"/>
    <s v="_KV"/>
    <s v="Levering"/>
    <s v="Slimme meter NTA8130 versie 1"/>
  </r>
  <r>
    <s v="Gemeente Loon op Zand (Riool)"/>
    <x v="4"/>
    <s v="871687940004834852"/>
    <s v="Finantien"/>
    <s v="2"/>
    <s v="RIO"/>
    <s v="5175 NW"/>
    <s v="LOON OP ZAND"/>
    <s v="_1C"/>
    <n v="364"/>
    <n v="486"/>
    <n v="850"/>
    <s v="_KV"/>
    <s v="Levering"/>
    <s v="Slimme meter NTA8130 versie 1"/>
  </r>
  <r>
    <s v="Gemeente Loon op Zand (Riool)"/>
    <x v="4"/>
    <s v="871687940004834906"/>
    <s v="Finantien"/>
    <s v="4"/>
    <s v="A RIO"/>
    <s v="5175 NW"/>
    <s v="LOON OP ZAND"/>
    <s v="_1C"/>
    <n v="271"/>
    <n v="348"/>
    <n v="619"/>
    <s v="_KV"/>
    <s v="Levering"/>
    <s v="Slimme meter NTA8130 versie 1"/>
  </r>
  <r>
    <s v="Gemeente Loon op Zand (Riool)"/>
    <x v="4"/>
    <s v="871687940004835002"/>
    <s v="Udenhoutseweg"/>
    <s v="3"/>
    <s v="RIO"/>
    <s v="5175 NX"/>
    <s v="LOON OP ZAND"/>
    <s v="_1C"/>
    <n v="69"/>
    <n v="70"/>
    <n v="139"/>
    <s v="_KV"/>
    <s v="Levering"/>
    <s v="Slimme meter NTA8130 versie 1"/>
  </r>
  <r>
    <s v="Gemeente Loon op Zand (Riool)"/>
    <x v="4"/>
    <s v="871687940004835040"/>
    <s v="Moleneind"/>
    <s v="11"/>
    <s v="RIO"/>
    <s v="5175 NZ"/>
    <s v="LOON OP ZAND"/>
    <s v="_1C"/>
    <n v="195"/>
    <n v="186"/>
    <n v="381"/>
    <s v="_KV"/>
    <s v="Levering"/>
    <s v="Slimme meter NTA8130 versie 1"/>
  </r>
  <r>
    <s v="Gemeente Loon op Zand (Riool)"/>
    <x v="4"/>
    <s v="871687940004835316"/>
    <s v="Kloosterstraat"/>
    <s v="107"/>
    <s v="RIO"/>
    <s v="5175 PB"/>
    <s v="LOON OP ZAND"/>
    <s v="_1C"/>
    <n v="290"/>
    <n v="371"/>
    <n v="661"/>
    <s v="_KV"/>
    <s v="Levering"/>
    <s v="Slimme meter NTA8130 versie 1"/>
  </r>
  <r>
    <s v="Gemeente Loon op Zand (Riool)"/>
    <x v="4"/>
    <s v="871687940004835439"/>
    <s v="Kraanven"/>
    <s v="1"/>
    <s v="RIO"/>
    <s v="5175 PE"/>
    <s v="LOON OP ZAND"/>
    <s v="_1C"/>
    <n v="27"/>
    <n v="39"/>
    <n v="66"/>
    <s v="_KV"/>
    <s v="Levering"/>
    <s v="Slimme meter NTA8130 versie 1"/>
  </r>
  <r>
    <s v="Gemeente Loon op Zand (Riool)"/>
    <x v="4"/>
    <s v="871687940004835453"/>
    <s v="Kraanven"/>
    <s v="2"/>
    <s v="RIO"/>
    <s v="5175 PE"/>
    <s v="LOON OP ZAND"/>
    <s v="_1C"/>
    <n v="604"/>
    <n v="1056"/>
    <n v="1660"/>
    <s v="_KV"/>
    <s v="Levering"/>
    <s v="Slimme meter NTA8130 versie 1"/>
  </r>
  <r>
    <s v="Gemeente Loon op Zand (Riool)"/>
    <x v="4"/>
    <s v="871687940004835477"/>
    <s v="Kraanven"/>
    <s v="3"/>
    <s v="A RIO"/>
    <s v="5175 PE"/>
    <s v="LOON OP ZAND"/>
    <s v="_1C"/>
    <n v="362"/>
    <n v="392"/>
    <n v="754"/>
    <s v="_KV"/>
    <s v="Levering"/>
    <s v="Slimme meter NTA8130 versie 1"/>
  </r>
  <r>
    <s v="Gemeente Loon op Zand (Riool)"/>
    <x v="4"/>
    <s v="871687940004835637"/>
    <s v="Kraanven"/>
    <s v="18"/>
    <s v="RIO"/>
    <s v="5175 PE"/>
    <s v="LOON OP ZAND"/>
    <s v="_1C"/>
    <n v="833"/>
    <n v="950"/>
    <n v="1783"/>
    <s v="_KV"/>
    <s v="Levering"/>
    <s v="Slimme meter NTA8130 versie 1"/>
  </r>
  <r>
    <s v="Gemeente Loon op Zand (Riool)"/>
    <x v="4"/>
    <s v="871687940004835910"/>
    <s v="Duiksehoef"/>
    <s v="10"/>
    <s v="RIO"/>
    <s v="5175 PG"/>
    <s v="LOON OP ZAND"/>
    <s v="_1C"/>
    <n v="184"/>
    <n v="356"/>
    <n v="540"/>
    <s v="_KV"/>
    <s v="Levering"/>
    <s v="Slimme meter NTA8130 versie 1"/>
  </r>
  <r>
    <s v="Gemeente Loon op Zand (Riool)"/>
    <x v="4"/>
    <s v="871687940004835996"/>
    <s v="Duiksehoef"/>
    <s v="1"/>
    <s v="RIO"/>
    <s v="5175 PG"/>
    <s v="LOON OP ZAND"/>
    <s v="_1C"/>
    <n v="341"/>
    <n v="343"/>
    <n v="684"/>
    <s v="_KV"/>
    <s v="Levering"/>
    <s v="Slimme meter NTA8130 versie 1"/>
  </r>
  <r>
    <s v="Gemeente Loon op Zand (Riool)"/>
    <x v="4"/>
    <s v="871687940004836009"/>
    <s v="1e Dwarsbaan"/>
    <s v="128"/>
    <s v="RIO"/>
    <s v="5175 PH"/>
    <s v="LOON OP ZAND"/>
    <s v="_1A"/>
    <n v="1870"/>
    <n v="0"/>
    <n v="1870"/>
    <s v="_KV"/>
    <s v="Levering"/>
    <s v="Jaarlijks bemeten"/>
  </r>
  <r>
    <s v="Gemeente Loon op Zand (Riool)"/>
    <x v="4"/>
    <s v="871687940004836061"/>
    <s v="Blauwloop"/>
    <s v="2"/>
    <s v="RIO"/>
    <s v="5175 PL"/>
    <s v="LOON OP ZAND"/>
    <s v="_1C"/>
    <n v="493"/>
    <n v="468"/>
    <n v="961"/>
    <s v="_KV"/>
    <s v="Levering"/>
    <s v="Slimme meter NTA8130 versie 1"/>
  </r>
  <r>
    <s v="Gemeente Loon op Zand (Riool)"/>
    <x v="4"/>
    <s v="871687940004836320"/>
    <s v="Loonse Molenstraat"/>
    <s v="26"/>
    <s v="RIO"/>
    <s v="5175 PT"/>
    <s v="LOON OP ZAND"/>
    <s v="_1C"/>
    <n v="537"/>
    <n v="741"/>
    <n v="1278"/>
    <s v="_KV"/>
    <s v="Levering"/>
    <s v="Slimme meter NTA8130 versie 1"/>
  </r>
  <r>
    <s v="Gemeente Loon op Zand (Riool)"/>
    <x v="4"/>
    <s v="871687940004843632"/>
    <s v="Orion"/>
    <s v="32"/>
    <s v="RIO"/>
    <s v="5175 WL"/>
    <s v="LOON OP ZAND"/>
    <s v="_2B"/>
    <n v="9590"/>
    <n v="11171"/>
    <n v="20761"/>
    <s v="_KV"/>
    <s v="Levering"/>
    <s v="Jaarlijks bemeten"/>
  </r>
  <r>
    <s v="Gemeente Loon op Zand (Riool)"/>
    <x v="4"/>
    <s v="871687940004846695"/>
    <s v="Veldstraat"/>
    <s v="6"/>
    <s v="RIO"/>
    <s v="5176 NB"/>
    <s v="DE MOER"/>
    <s v="_1C"/>
    <n v="167"/>
    <n v="115"/>
    <n v="282"/>
    <s v="_KV"/>
    <s v="Levering"/>
    <s v="Slimme meter NTA8130 versie 1"/>
  </r>
  <r>
    <s v="Gemeente Loon op Zand (Riool)"/>
    <x v="4"/>
    <s v="871687940004846725"/>
    <s v="Veldstraat"/>
    <s v="8"/>
    <s v="RIO"/>
    <s v="5176 NB"/>
    <s v="DE MOER"/>
    <s v="_1C"/>
    <n v="33"/>
    <n v="41"/>
    <n v="74"/>
    <s v="_KV"/>
    <s v="Levering"/>
    <s v="Slimme meter NTA8130 versie 1"/>
  </r>
  <r>
    <s v="Gemeente Loon op Zand (Riool)"/>
    <x v="4"/>
    <s v="871687940004846732"/>
    <s v="Veldstraat"/>
    <s v="13"/>
    <s v="RIO"/>
    <s v="5176 NB"/>
    <s v="DE MOER"/>
    <s v="_1C"/>
    <n v="10"/>
    <n v="8"/>
    <n v="18"/>
    <s v="_KV"/>
    <s v="Levering"/>
    <s v="Slimme meter NTA8130 versie 1"/>
  </r>
  <r>
    <s v="Gemeente Loon op Zand (Riool)"/>
    <x v="4"/>
    <s v="871687940004847166"/>
    <s v="Paalstraat"/>
    <s v="11"/>
    <s v="RIO"/>
    <s v="5176 NE"/>
    <s v="DE MOER"/>
    <s v="_1C"/>
    <n v="738"/>
    <n v="887"/>
    <n v="1625"/>
    <s v="_KV"/>
    <s v="Levering"/>
    <s v="Slimme meter NTA8130 versie 1"/>
  </r>
  <r>
    <s v="Gemeente Loon op Zand (Riool)"/>
    <x v="4"/>
    <s v="871687940004847388"/>
    <s v="Zijstraat"/>
    <s v="4"/>
    <s v="RIO"/>
    <s v="5176 NG"/>
    <s v="DE MOER"/>
    <s v="_1C"/>
    <n v="363"/>
    <n v="484"/>
    <n v="847"/>
    <s v="_KV"/>
    <s v="Levering"/>
    <s v="Slimme meter NTA8130 versie 1"/>
  </r>
  <r>
    <s v="Gemeente Loon op Zand (Riool)"/>
    <x v="4"/>
    <s v="871687940004847494"/>
    <s v="Zijstraat"/>
    <s v="14"/>
    <s v="RIO"/>
    <s v="5176 NG"/>
    <s v="DE MOER"/>
    <s v="_1C"/>
    <n v="502"/>
    <n v="631"/>
    <n v="1133"/>
    <s v="_KV"/>
    <s v="Levering"/>
    <s v="Slimme meter NTA8130 versie 1"/>
  </r>
  <r>
    <s v="Gemeente Loon op Zand (Riool)"/>
    <x v="4"/>
    <s v="871687940004847586"/>
    <s v="Zijstraat"/>
    <s v="45"/>
    <s v="RIO"/>
    <s v="5176 NG"/>
    <s v="DE MOER"/>
    <s v="_1C"/>
    <n v="257"/>
    <n v="396"/>
    <n v="653"/>
    <s v="_KV"/>
    <s v="Levering"/>
    <s v="Slimme meter NTA8130 versie 1"/>
  </r>
  <r>
    <s v="Gemeente Loon op Zand (Riool)"/>
    <x v="4"/>
    <s v="871687940004847616"/>
    <s v="Middelstraat"/>
    <s v="1"/>
    <s v="RIO"/>
    <s v="5176 NH"/>
    <s v="DE MOER"/>
    <s v="_1C"/>
    <n v="24"/>
    <n v="33"/>
    <n v="57"/>
    <s v="_KV"/>
    <s v="Levering"/>
    <s v="Slimme meter NTA8130 versie 1"/>
  </r>
  <r>
    <s v="Gemeente Loon op Zand (Riool)"/>
    <x v="4"/>
    <s v="871687940004848361"/>
    <s v="Middelstraat"/>
    <s v="58"/>
    <s v="RIO"/>
    <s v="5176 NK"/>
    <s v="DE MOER"/>
    <s v="_1C"/>
    <n v="499"/>
    <n v="651"/>
    <n v="1150"/>
    <s v="_KV"/>
    <s v="Levering"/>
    <s v="Slimme meter NTA8130 versie 1"/>
  </r>
  <r>
    <s v="Gemeente Loon op Zand (Riool)"/>
    <x v="4"/>
    <s v="871687940004848453"/>
    <s v="Moersedreef"/>
    <s v="5"/>
    <s v="RIO"/>
    <s v="5176 NL"/>
    <s v="DE MOER"/>
    <s v="_1C"/>
    <n v="66"/>
    <n v="89"/>
    <n v="155"/>
    <s v="_KV"/>
    <s v="Levering"/>
    <s v="Slimme meter NTA8130 versie 1"/>
  </r>
  <r>
    <s v="Gemeente Loon op Zand (Riool)"/>
    <x v="4"/>
    <s v="871687940004848484"/>
    <s v="Moersedreef"/>
    <s v="13"/>
    <s v="RIO"/>
    <s v="5176 NL"/>
    <s v="DE MOER"/>
    <s v="_1C"/>
    <n v="107"/>
    <n v="140"/>
    <n v="247"/>
    <s v="_KV"/>
    <s v="Levering"/>
    <s v="Slimme meter NTA8130 versie 1"/>
  </r>
  <r>
    <s v="Gemeente Loon op Zand (Riool)"/>
    <x v="4"/>
    <s v="871687940004848514"/>
    <s v="Heibloemstraat"/>
    <s v="8"/>
    <s v="RIO"/>
    <s v="5176 NM"/>
    <s v="DE MOER"/>
    <s v="_1C"/>
    <n v="636"/>
    <n v="454"/>
    <n v="1090"/>
    <s v="_KV"/>
    <s v="Levering"/>
    <s v="Slimme meter NTA8130 versie 1"/>
  </r>
  <r>
    <s v="Gemeente Loon op Zand (Riool)"/>
    <x v="4"/>
    <s v="871687940004848569"/>
    <s v="Heibloemstraat"/>
    <s v="12"/>
    <s v="RIO"/>
    <s v="5176 NM"/>
    <s v="DE MOER"/>
    <s v="_1C"/>
    <n v="454"/>
    <n v="511"/>
    <n v="965"/>
    <s v="_KV"/>
    <s v="Levering"/>
    <s v="Slimme meter NTA8130 versie 1"/>
  </r>
  <r>
    <s v="Gemeente Loon op Zand (Riool)"/>
    <x v="4"/>
    <s v="871687940004848644"/>
    <s v="Galgeneindsestraat"/>
    <s v="2"/>
    <s v="RIO"/>
    <s v="5175 NR"/>
    <s v="LOON OP ZAND"/>
    <s v="_1C"/>
    <n v="27"/>
    <n v="36"/>
    <n v="63"/>
    <s v="_KV"/>
    <s v="Levering"/>
    <s v="Slimme meter NTA8130 versie 1"/>
  </r>
  <r>
    <s v="Gemeente Loon op Zand (Riool)"/>
    <x v="4"/>
    <s v="871687940004848729"/>
    <s v="Galgeneind"/>
    <s v="7"/>
    <s v="RIO"/>
    <s v="5176 NN"/>
    <s v="DE MOER"/>
    <s v="_1C"/>
    <n v="310"/>
    <n v="327"/>
    <n v="637"/>
    <s v="_KV"/>
    <s v="Levering"/>
    <s v="Slimme meter NTA8130 versie 1"/>
  </r>
  <r>
    <s v="Gemeente Loon op Zand (Riool)"/>
    <x v="4"/>
    <s v="871687940004848828"/>
    <s v="Galgeneind"/>
    <s v="3"/>
    <s v="A RIO"/>
    <s v="5176 NN"/>
    <s v="DE MOER"/>
    <s v="_1C"/>
    <n v="321"/>
    <n v="415"/>
    <n v="736"/>
    <s v="_KV"/>
    <s v="Levering"/>
    <s v="Slimme meter NTA8130 versie 1"/>
  </r>
  <r>
    <s v="Gemeente Loon op Zand (Riool)"/>
    <x v="4"/>
    <s v="871687940004848996"/>
    <s v="Pastoor Kampstraat"/>
    <s v="16"/>
    <s v="RIO"/>
    <s v="5176 NP"/>
    <s v="DE MOER"/>
    <s v="_1C"/>
    <n v="234"/>
    <n v="308"/>
    <n v="542"/>
    <s v="_KV"/>
    <s v="Levering"/>
    <s v="Slimme meter NTA8130 versie 1"/>
  </r>
  <r>
    <s v="Gemeente Loon op Zand (Riool)"/>
    <x v="4"/>
    <s v="871687940004849122"/>
    <s v="Tussenbaan"/>
    <s v="1"/>
    <s v="RIO"/>
    <s v="5176 NS"/>
    <s v="DE MOER"/>
    <s v="_2B"/>
    <n v="48"/>
    <n v="82"/>
    <n v="130"/>
    <s v="_KV"/>
    <s v="Levering"/>
    <s v="Slimme meter NTA8130 versie 1"/>
  </r>
  <r>
    <s v="Gemeente Loon op Zand (Riool)"/>
    <x v="4"/>
    <s v="871687940009645569"/>
    <s v="Rechtvaart"/>
    <s v="13"/>
    <s v="RIO"/>
    <s v="5171 TA"/>
    <s v="KAATSHEUVEL"/>
    <s v="_1C"/>
    <n v="608"/>
    <n v="891"/>
    <n v="1499"/>
    <s v="_KV"/>
    <s v="Levering"/>
    <s v="Slimme meter NTA8130 versie 1"/>
  </r>
  <r>
    <s v="Gemeente Loon op Zand (Riool)"/>
    <x v="4"/>
    <s v="871687940009652321"/>
    <s v="Moleneind"/>
    <s v="7"/>
    <s v="RIO"/>
    <s v="5175 NZ"/>
    <s v="LOON OP ZAND"/>
    <s v="_1C"/>
    <n v="40"/>
    <n v="49"/>
    <n v="89"/>
    <s v="_KV"/>
    <s v="Levering"/>
    <s v="Slimme meter NTA8130 versie 1"/>
  </r>
  <r>
    <s v="Gemeente Loon op Zand (Riool)"/>
    <x v="4"/>
    <s v="871687940030023282"/>
    <s v="Kloosterstraat"/>
    <s v="135"/>
    <s v="RIO"/>
    <s v="5175 PB"/>
    <s v="LOON OP ZAND"/>
    <s v="_1C"/>
    <n v="1170"/>
    <n v="1592"/>
    <n v="2762"/>
    <s v="_KV"/>
    <s v="Levering"/>
    <s v="Slimme meter NTA8130 versie 1"/>
  </r>
  <r>
    <s v="Gemeente Loon op Zand (Riool)"/>
    <x v="4"/>
    <s v="871687940030061529"/>
    <s v="KASTEELLAAN"/>
    <s v="22"/>
    <s v="B RIO"/>
    <s v="5175 BD"/>
    <s v="LOON OP ZAND"/>
    <s v="_1C"/>
    <n v="90"/>
    <n v="96"/>
    <n v="186"/>
    <s v="_KV"/>
    <s v="Levering"/>
    <s v="Slimme meter NTA8130 versie 1"/>
  </r>
  <r>
    <s v="Gemeente Loon op Zand (Riool)"/>
    <x v="4"/>
    <s v="871687940030228021"/>
    <s v="Capelsedreef"/>
    <s v="2"/>
    <s v="RIO"/>
    <s v="5171 NB"/>
    <s v="KAATSHEUVEL"/>
    <s v="_1C"/>
    <n v="135"/>
    <n v="141"/>
    <n v="276"/>
    <s v="_KV"/>
    <s v="Levering"/>
    <s v="Slimme meter NTA8130 versie 1"/>
  </r>
  <r>
    <s v="Gemeente Loon op Zand (Riool)"/>
    <x v="4"/>
    <s v="871687940030267419"/>
    <s v="Driestapelenstoel"/>
    <s v="20"/>
    <s v="RIO"/>
    <s v="5171 VK"/>
    <s v="KAATSHEUVEL"/>
    <s v="_2B"/>
    <n v="948"/>
    <n v="887"/>
    <n v="1835"/>
    <s v="_KV"/>
    <s v="Levering"/>
    <s v="Slimme meter NTA8130 versie 1"/>
  </r>
  <r>
    <s v="Gemeente Loon op Zand (Riool)"/>
    <x v="4"/>
    <s v="871687940030414998"/>
    <s v="Klokkenlaan"/>
    <s v="42"/>
    <s v="RIO"/>
    <s v="5175 NV"/>
    <s v="LOON OP ZAND"/>
    <s v="_2B"/>
    <n v="620"/>
    <n v="675"/>
    <n v="1295"/>
    <s v="_KV"/>
    <s v="Levering"/>
    <s v="Jaarlijks bemeten"/>
  </r>
  <r>
    <s v="Gemeente Loon op Zand (Riool)"/>
    <x v="4"/>
    <s v="871687940030710380"/>
    <s v="Ambrosiusstraat"/>
    <s v="35"/>
    <s v="RIO"/>
    <s v="5175 SV"/>
    <s v="LOON OP ZAND"/>
    <s v="_1A"/>
    <n v="687"/>
    <n v="0"/>
    <n v="687"/>
    <s v="_KV"/>
    <s v="Levering"/>
    <s v="Jaarlijks bemeten"/>
  </r>
  <r>
    <s v="Gemeente Loon op Zand (Riool)"/>
    <x v="4"/>
    <s v="871687940030992090"/>
    <s v="Bernsehoef"/>
    <s v="1"/>
    <s v="RIO"/>
    <s v="5171 PJ"/>
    <s v="KAATSHEUVEL"/>
    <s v="_1C"/>
    <n v="835"/>
    <n v="810"/>
    <n v="1645"/>
    <s v="_KV"/>
    <s v="Levering"/>
    <s v="Slimme meter NTA8130 versie 1"/>
  </r>
  <r>
    <s v="Gemeente Loon op Zand (Riool)"/>
    <x v="4"/>
    <s v="871687940031510064"/>
    <s v="Belgiestraat"/>
    <s v="20"/>
    <s v="RIO"/>
    <s v="5171 PN"/>
    <s v="KAATSHEUVEL"/>
    <s v="_1C"/>
    <n v="423"/>
    <n v="535"/>
    <n v="958"/>
    <s v="_KV"/>
    <s v="Levering"/>
    <s v="Slimme meter NTA8130 versie 1"/>
  </r>
  <r>
    <s v="Gemeente Loon op Zand (VRI)"/>
    <x v="5"/>
    <s v="871687940032042625"/>
    <s v="Heikant"/>
    <s v="27"/>
    <m/>
    <s v="5171 KM"/>
    <s v="KAATSHEUVEL"/>
    <s v="_1C"/>
    <n v="482"/>
    <n v="633"/>
    <n v="1115"/>
    <s v="_KV"/>
    <s v="Levering"/>
    <s v="Slimme meter NTA8130 versie 1"/>
  </r>
  <r>
    <s v="Gemeente Loon op Zand (VRI)"/>
    <x v="5"/>
    <s v="871687940004784812"/>
    <s v="Heikant"/>
    <s v="27"/>
    <s v="VRI"/>
    <s v="5171 KM"/>
    <s v="KAATSHEUVEL"/>
    <s v="_1C"/>
    <n v="1099"/>
    <n v="1438"/>
    <n v="2537"/>
    <s v="_KV"/>
    <s v="Levering"/>
    <s v="Jaarlijks bemeten"/>
  </r>
  <r>
    <s v="Gemeente Loon op Zand (VRI)"/>
    <x v="5"/>
    <s v="871687940004784836"/>
    <s v="Kinkenpolder"/>
    <s v="2"/>
    <s v="A VRI"/>
    <s v="5171 SV"/>
    <s v="KAATSHEUVEL"/>
    <s v="_1A"/>
    <n v="2099"/>
    <n v="0"/>
    <n v="2099"/>
    <s v="_KV"/>
    <s v="Levering"/>
    <s v="Jaarlijks bemeten"/>
  </r>
  <r>
    <s v="Gemeente Loon op Zand (VRI)"/>
    <x v="5"/>
    <s v="871687940031462585"/>
    <s v="Horst"/>
    <s v="10"/>
    <s v="DIS"/>
    <s v="5171 RA"/>
    <s v="KAATSHEUVEL"/>
    <s v="_1A"/>
    <n v="1251"/>
    <n v="0"/>
    <n v="1251"/>
    <s v="_KV"/>
    <s v="Levering"/>
    <s v="Jaarlijks bemeten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  <n v="41099486"/>
    <s v="871687940004732424"/>
    <d v="2023-01-01T00:00:00"/>
    <d v="2025-01-01T00:00:00"/>
    <s v="E - Gebouwen &amp; Div KV"/>
    <m/>
    <m/>
    <s v="Carmelietenstraat"/>
    <s v="56"/>
    <s v="5165AL"/>
    <s v="WASPIK"/>
    <s v="Gewoon"/>
    <s v="Kleinverbruik"/>
    <m/>
    <s v="E2B"/>
    <s v="Levering"/>
    <s v="J"/>
    <n v="4194"/>
    <n v="4465"/>
    <n v="8659"/>
    <m/>
    <m/>
    <n v="0"/>
  </r>
  <r>
    <x v="1"/>
    <s v="40271370"/>
    <s v="871687910000108271"/>
    <d v="2023-01-01T00:00:00"/>
    <d v="2025-01-01T00:00:00"/>
    <s v="E - Gebouwen &amp; Div GV"/>
    <m/>
    <m/>
    <s v="Schoolstraat"/>
    <s v="19"/>
    <s v="5165TR"/>
    <s v="WASPIK"/>
    <s v="Gewoon"/>
    <s v="Grootverbruik"/>
    <s v="173"/>
    <s v="E3B"/>
    <s v="Combinatie"/>
    <s v="J"/>
    <n v="26093"/>
    <n v="44973"/>
    <n v="71066"/>
    <n v="3639"/>
    <n v="1993"/>
    <n v="5632"/>
  </r>
  <r>
    <x v="2"/>
    <n v="41099612"/>
    <s v="871687910000107168"/>
    <d v="2023-01-01T00:00:00"/>
    <d v="2025-01-01T00:00:00"/>
    <s v="E - Gebouwen &amp; Div GV"/>
    <m/>
    <m/>
    <s v="Taxandriaweg "/>
    <n v="13"/>
    <s v="5142PA"/>
    <s v="Waalwijk"/>
    <s v="Gewoon"/>
    <s v="Grootverbruik"/>
    <s v="173"/>
    <s v="E3B"/>
    <s v="Combinatie"/>
    <s v="J"/>
    <n v="24585"/>
    <n v="24683"/>
    <n v="49268"/>
    <n v="12442"/>
    <n v="16357"/>
    <n v="29799"/>
  </r>
  <r>
    <x v="2"/>
    <n v="41099612"/>
    <s v="871687940030722413"/>
    <d v="2023-01-01T00:00:00"/>
    <d v="2025-01-01T00:00:00"/>
    <s v="E - Gebouwen &amp; Div KV"/>
    <m/>
    <m/>
    <s v="Spoorbaanweg"/>
    <n v="3"/>
    <s v="5161PZ"/>
    <s v="Sprang-Capelle"/>
    <s v="Gewoon"/>
    <s v="Kleinverbruik"/>
    <m/>
    <s v="E2A"/>
    <s v="Levering"/>
    <s v="J"/>
    <m/>
    <m/>
    <n v="16100"/>
    <m/>
    <m/>
    <n v="0"/>
  </r>
  <r>
    <x v="3"/>
    <n v="18113874"/>
    <s v="871687910000107229"/>
    <d v="2023-01-01T00:00:00"/>
    <d v="2025-01-01T00:00:00"/>
    <s v="E - Gebouwen &amp; Div GV"/>
    <m/>
    <m/>
    <s v="Vredesplein"/>
    <n v="12"/>
    <s v="5142RA"/>
    <s v="Waalwijk"/>
    <s v="Gewoon"/>
    <s v="Grootverbruik"/>
    <m/>
    <s v="E3B"/>
    <s v="Combinatie"/>
    <s v="J"/>
    <n v="104528"/>
    <n v="78864"/>
    <n v="183392"/>
    <n v="3834"/>
    <n v="8022"/>
    <n v="1185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113338-E43D-4C8C-AFCF-5F353F14AEC6}" name="Draaitabel3" cacheId="18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29:E34" firstHeaderRow="0" firstDataRow="1" firstDataCol="1"/>
  <pivotFields count="24">
    <pivotField axis="axisRow" showAll="0">
      <items count="5">
        <item x="2"/>
        <item x="1"/>
        <item x="0"/>
        <item x="3"/>
        <item t="default"/>
      </items>
    </pivotField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 van Sja Laag" fld="18" baseField="0" baseItem="0"/>
    <dataField name="Som van Sja Normaal" fld="19" baseField="0" baseItem="0"/>
    <dataField name="Som van Def Sja Totaal" fld="20" baseField="0" baseItem="0"/>
    <dataField name="Aantal van Def Sja Totaal2" fld="2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FD769D-88D3-4D4E-9861-04D5A397A1EF}" name="Draaitabel2" cacheId="1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7:E24" firstHeaderRow="0" firstDataRow="1" firstDataCol="1"/>
  <pivotFields count="15">
    <pivotField showAll="0"/>
    <pivotField axis="axisRow" dataField="1" showAll="0">
      <items count="8">
        <item m="1" x="6"/>
        <item x="1"/>
        <item x="2"/>
        <item x="3"/>
        <item x="4"/>
        <item x="5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6" showAll="0"/>
    <pivotField dataField="1" numFmtId="166" showAll="0"/>
    <pivotField dataField="1" numFmtId="166" showAll="0"/>
    <pivotField showAll="0"/>
    <pivotField showAll="0"/>
    <pivotField showAll="0"/>
  </pivotFields>
  <rowFields count="1">
    <field x="1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 van EDSN SJV Electra Laag" fld="10" baseField="0" baseItem="0"/>
    <dataField name="Som van EDSN SJV Electra Hoog" fld="9" baseField="0" baseItem="0"/>
    <dataField name="Som van EDSN SJV Electra Totaal" fld="11" baseField="0" baseItem="0"/>
    <dataField name="Aantal van Debiteur Naam" fld="1" subtotal="count" baseField="0" baseItem="0"/>
  </dataFields>
  <formats count="2">
    <format dxfId="2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55930F-3703-40FD-B466-D426C907A013}" name="Draaitabel1" cacheId="1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E13" firstHeaderRow="0" firstDataRow="1" firstDataCol="1"/>
  <pivotFields count="19">
    <pivotField showAll="0"/>
    <pivotField numFmtId="164" showAll="0"/>
    <pivotField numFmtId="164" showAll="0"/>
    <pivotField axis="axisRow" showAll="0">
      <items count="14">
        <item x="4"/>
        <item x="6"/>
        <item x="7"/>
        <item x="8"/>
        <item x="1"/>
        <item x="0"/>
        <item x="5"/>
        <item x="3"/>
        <item x="2"/>
        <item m="1" x="11"/>
        <item m="1" x="10"/>
        <item m="1" x="12"/>
        <item m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 van Sja Laag" fld="16" baseField="0" baseItem="0"/>
    <dataField name="Som van Sja Normaal" fld="17" baseField="0" baseItem="0"/>
    <dataField name="Som van Def Sja Totaal" fld="18" baseField="0" baseItem="0"/>
    <dataField name="Aantal van Def Sja Totaal2" fld="18" subtotal="count" baseField="11" baseItem="0"/>
  </dataFields>
  <formats count="2">
    <format dxfId="2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6">
      <pivotArea dataOnly="0" labelOnly="1"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lantexport" displayName="klantexport" ref="A1:V539" totalsRowShown="0" headerRowDxfId="1" dataDxfId="0">
  <autoFilter ref="A1:V539" xr:uid="{00000000-0009-0000-0100-000001000000}"/>
  <tableColumns count="22">
    <tableColumn id="6" xr3:uid="{00000000-0010-0000-0000-000006000000}" name="Ean Code" dataDxfId="23"/>
    <tableColumn id="9" xr3:uid="{00000000-0010-0000-0000-000009000000}" name="Begindatum" dataDxfId="22"/>
    <tableColumn id="10" xr3:uid="{00000000-0010-0000-0000-00000A000000}" name="Einddatum" dataDxfId="21"/>
    <tableColumn id="12" xr3:uid="{00000000-0010-0000-0000-00000C000000}" name="Segment Omschrijving" dataDxfId="20"/>
    <tableColumn id="13" xr3:uid="{00000000-0010-0000-0000-00000D000000}" name="Factuurgroep" dataDxfId="19"/>
    <tableColumn id="14" xr3:uid="{00000000-0010-0000-0000-00000E000000}" name="Belasting Cluster" dataDxfId="18"/>
    <tableColumn id="15" xr3:uid="{00000000-0010-0000-0000-00000F000000}" name="Aansluiting Straat" dataDxfId="17"/>
    <tableColumn id="16" xr3:uid="{00000000-0010-0000-0000-000010000000}" name="Huisnr" dataDxfId="16"/>
    <tableColumn id="17" xr3:uid="{00000000-0010-0000-0000-000011000000}" name="Postcode" dataDxfId="15"/>
    <tableColumn id="18" xr3:uid="{00000000-0010-0000-0000-000012000000}" name="Aansluiting Plaats" dataDxfId="14"/>
    <tableColumn id="19" xr3:uid="{00000000-0010-0000-0000-000013000000}" name="Aansluiting Type" dataDxfId="13"/>
    <tableColumn id="20" xr3:uid="{00000000-0010-0000-0000-000014000000}" name="Verbruikssegment" dataDxfId="12"/>
    <tableColumn id="21" xr3:uid="{00000000-0010-0000-0000-000015000000}" name="Fysieke Capaciteit" dataDxfId="11"/>
    <tableColumn id="22" xr3:uid="{00000000-0010-0000-0000-000016000000}" name="Profielcategorie" dataDxfId="10"/>
    <tableColumn id="23" xr3:uid="{00000000-0010-0000-0000-000017000000}" name="Leveringsrichting" dataDxfId="9"/>
    <tableColumn id="25" xr3:uid="{00000000-0010-0000-0000-000019000000}" name="Verblijfsfunctie" dataDxfId="8"/>
    <tableColumn id="27" xr3:uid="{00000000-0010-0000-0000-00001B000000}" name="Sja Laag" dataDxfId="7"/>
    <tableColumn id="28" xr3:uid="{00000000-0010-0000-0000-00001C000000}" name="Sja Normaal" dataDxfId="6"/>
    <tableColumn id="29" xr3:uid="{00000000-0010-0000-0000-00001D000000}" name="Def Sja Totaal" dataDxfId="5"/>
    <tableColumn id="30" xr3:uid="{00000000-0010-0000-0000-00001E000000}" name="Sji Laag" dataDxfId="4"/>
    <tableColumn id="31" xr3:uid="{00000000-0010-0000-0000-00001F000000}" name="Sji Normaal" dataDxfId="3"/>
    <tableColumn id="32" xr3:uid="{00000000-0010-0000-0000-000020000000}" name="Def Sji Totaal" dataDxfId="2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2959-0F78-4B48-9697-0CEF53AAF591}">
  <dimension ref="A1:I34"/>
  <sheetViews>
    <sheetView tabSelected="1" workbookViewId="0">
      <selection activeCell="N27" sqref="N27"/>
    </sheetView>
  </sheetViews>
  <sheetFormatPr defaultRowHeight="15" x14ac:dyDescent="0.25"/>
  <cols>
    <col min="1" max="1" width="24" bestFit="1" customWidth="1"/>
    <col min="2" max="2" width="15.85546875" bestFit="1" customWidth="1"/>
    <col min="3" max="3" width="19.7109375" bestFit="1" customWidth="1"/>
    <col min="4" max="4" width="21.140625" bestFit="1" customWidth="1"/>
    <col min="5" max="5" width="24.140625" bestFit="1" customWidth="1"/>
    <col min="6" max="6" width="8" bestFit="1" customWidth="1"/>
    <col min="7" max="7" width="8.140625" bestFit="1" customWidth="1"/>
    <col min="8" max="25" width="3" bestFit="1" customWidth="1"/>
    <col min="26" max="88" width="4" bestFit="1" customWidth="1"/>
    <col min="89" max="109" width="5.5703125" bestFit="1" customWidth="1"/>
    <col min="110" max="112" width="6.5703125" bestFit="1" customWidth="1"/>
    <col min="113" max="114" width="7.5703125" bestFit="1" customWidth="1"/>
    <col min="115" max="115" width="10" bestFit="1" customWidth="1"/>
  </cols>
  <sheetData>
    <row r="1" spans="1:7" x14ac:dyDescent="0.25">
      <c r="A1" t="s">
        <v>1754</v>
      </c>
    </row>
    <row r="3" spans="1:7" x14ac:dyDescent="0.25">
      <c r="A3" s="1" t="s">
        <v>1354</v>
      </c>
      <c r="B3" s="5" t="s">
        <v>1356</v>
      </c>
      <c r="C3" s="5" t="s">
        <v>1357</v>
      </c>
      <c r="D3" s="5" t="s">
        <v>1358</v>
      </c>
      <c r="E3" s="2" t="s">
        <v>1359</v>
      </c>
      <c r="F3" t="s">
        <v>1361</v>
      </c>
      <c r="G3" t="s">
        <v>1360</v>
      </c>
    </row>
    <row r="4" spans="1:7" x14ac:dyDescent="0.25">
      <c r="A4" s="2" t="s">
        <v>58</v>
      </c>
      <c r="B4">
        <v>27452</v>
      </c>
      <c r="C4">
        <v>24398</v>
      </c>
      <c r="D4">
        <v>51850</v>
      </c>
      <c r="E4">
        <v>57</v>
      </c>
      <c r="F4" s="3">
        <f>GETPIVOTDATA("Som van Sja Normaal",$A$3,"Segment Omschrijving","E - Camera's")/GETPIVOTDATA("Som van Def Sja Totaal",$A$3,"Segment Omschrijving","E - Camera's")</f>
        <v>0.470549662487946</v>
      </c>
      <c r="G4" s="3">
        <f>GETPIVOTDATA("Som van Def Sja Totaal",$A$3,"Segment Omschrijving","E - Camera's")/GETPIVOTDATA("Som van Def Sja Totaal",$A$3)</f>
        <v>1.0896412211799354E-2</v>
      </c>
    </row>
    <row r="5" spans="1:7" x14ac:dyDescent="0.25">
      <c r="A5" s="2" t="s">
        <v>131</v>
      </c>
      <c r="B5">
        <v>36182</v>
      </c>
      <c r="C5">
        <v>73925</v>
      </c>
      <c r="D5">
        <v>110107</v>
      </c>
      <c r="E5">
        <v>11</v>
      </c>
      <c r="F5" s="3">
        <f>GETPIVOTDATA("Som van Sja Normaal",$A$3,"Segment Omschrijving","E - e-laadpaal")/GETPIVOTDATA("Som van Def Sja Totaal",$A$3,"Segment Omschrijving","E - e-laadpaal")</f>
        <v>0.67139237287365927</v>
      </c>
      <c r="G5" s="3">
        <f>GETPIVOTDATA("Som van Def Sja Totaal",$A$3,"Segment Omschrijving","E - e-laadpaal")/GETPIVOTDATA("Som van Def Sja Totaal",$A$3)</f>
        <v>2.3139272119664253E-2</v>
      </c>
    </row>
    <row r="6" spans="1:7" x14ac:dyDescent="0.25">
      <c r="A6" s="2" t="s">
        <v>155</v>
      </c>
      <c r="B6">
        <v>116149</v>
      </c>
      <c r="C6">
        <v>134928</v>
      </c>
      <c r="D6">
        <v>251077</v>
      </c>
      <c r="E6">
        <v>26</v>
      </c>
      <c r="F6" s="3">
        <f>GETPIVOTDATA("Som van Sja Normaal",$A$3,"Segment Omschrijving","E - Evenementen")/GETPIVOTDATA("Som van Def Sja Totaal",$A$3,"Segment Omschrijving","E - Evenementen")</f>
        <v>0.53739689417987313</v>
      </c>
      <c r="G6" s="3">
        <f>GETPIVOTDATA("Som van Def Sja Totaal",$A$3,"Segment Omschrijving","E - Evenementen")/GETPIVOTDATA("Som van Def Sja Totaal",$A$3)</f>
        <v>5.2764483874675916E-2</v>
      </c>
    </row>
    <row r="7" spans="1:7" x14ac:dyDescent="0.25">
      <c r="A7" s="2" t="s">
        <v>308</v>
      </c>
      <c r="B7">
        <v>659167</v>
      </c>
      <c r="C7">
        <v>969580</v>
      </c>
      <c r="D7">
        <v>1628747</v>
      </c>
      <c r="E7">
        <v>9</v>
      </c>
      <c r="F7" s="3">
        <f>GETPIVOTDATA("Som van Sja Normaal",$A$3,"Segment Omschrijving","E - Gebouwen &amp; Div GV")/GETPIVOTDATA("Som van Def Sja Totaal",$A$3,"Segment Omschrijving","E - Gebouwen &amp; Div GV")</f>
        <v>0.59529196369970294</v>
      </c>
      <c r="G7" s="3">
        <f>GETPIVOTDATA("Som van Def Sja Totaal",$A$3,"Segment Omschrijving","E - Gebouwen &amp; Div GV")/GETPIVOTDATA("Som van Def Sja Totaal",$A$3)</f>
        <v>0.34228541370745541</v>
      </c>
    </row>
    <row r="8" spans="1:7" x14ac:dyDescent="0.25">
      <c r="A8" s="2" t="s">
        <v>34</v>
      </c>
      <c r="B8">
        <v>166849</v>
      </c>
      <c r="C8">
        <v>163226</v>
      </c>
      <c r="D8">
        <v>330075</v>
      </c>
      <c r="E8">
        <v>38</v>
      </c>
      <c r="F8" s="3">
        <f>GETPIVOTDATA("Som van Sja Normaal",$A$3,"Segment Omschrijving","E - Gebouwen &amp; Div KV")/GETPIVOTDATA("Som van Def Sja Totaal",$A$3,"Segment Omschrijving","E - Gebouwen &amp; Div KV")</f>
        <v>0.49451185336665909</v>
      </c>
      <c r="G8" s="3">
        <f>GETPIVOTDATA("Som van Def Sja Totaal",$A$3,"Segment Omschrijving","E - Gebouwen &amp; Div KV")/GETPIVOTDATA("Som van Def Sja Totaal",$A$3)</f>
        <v>6.9366118819858658E-2</v>
      </c>
    </row>
    <row r="9" spans="1:7" x14ac:dyDescent="0.25">
      <c r="A9" s="2" t="s">
        <v>22</v>
      </c>
      <c r="B9">
        <v>1545388</v>
      </c>
      <c r="C9">
        <v>297954</v>
      </c>
      <c r="D9">
        <v>1843342</v>
      </c>
      <c r="E9">
        <v>191</v>
      </c>
      <c r="F9" s="3">
        <f>GETPIVOTDATA("Som van Sja Normaal",$A$3,"Segment Omschrijving","E - OV")/GETPIVOTDATA("Som van Def Sja Totaal",$A$3,"Segment Omschrijving","E - OV")</f>
        <v>0.16163793804947751</v>
      </c>
      <c r="G9" s="3">
        <f>GETPIVOTDATA("Som van Def Sja Totaal",$A$3,"Segment Omschrijving","E - OV")/GETPIVOTDATA("Som van Def Sja Totaal",$A$3)</f>
        <v>0.38738311049802593</v>
      </c>
    </row>
    <row r="10" spans="1:7" x14ac:dyDescent="0.25">
      <c r="A10" s="2" t="s">
        <v>101</v>
      </c>
      <c r="B10">
        <v>24054</v>
      </c>
      <c r="C10">
        <v>22379</v>
      </c>
      <c r="D10">
        <v>46433</v>
      </c>
      <c r="E10">
        <v>26</v>
      </c>
      <c r="F10" s="3">
        <f>GETPIVOTDATA("Som van Sja Normaal",$A$3,"Segment Omschrijving","E - Parkeer")/GETPIVOTDATA("Som van Def Sja Totaal",$A$3,"Segment Omschrijving","E - Parkeer")</f>
        <v>0.48196325888915209</v>
      </c>
      <c r="G10" s="3">
        <f>GETPIVOTDATA("Som van Def Sja Totaal",$A$3,"Segment Omschrijving","E - Parkeer")/GETPIVOTDATA("Som van Def Sja Totaal",$A$3)</f>
        <v>9.7580155878588121E-3</v>
      </c>
    </row>
    <row r="11" spans="1:7" x14ac:dyDescent="0.25">
      <c r="A11" s="2" t="s">
        <v>52</v>
      </c>
      <c r="B11">
        <v>215921</v>
      </c>
      <c r="C11">
        <v>193550</v>
      </c>
      <c r="D11">
        <v>409471</v>
      </c>
      <c r="E11">
        <v>144</v>
      </c>
      <c r="F11" s="3">
        <f>GETPIVOTDATA("Som van Sja Normaal",$A$3,"Segment Omschrijving","E - Riool")/GETPIVOTDATA("Som van Def Sja Totaal",$A$3,"Segment Omschrijving","E - Riool")</f>
        <v>0.47268304715108028</v>
      </c>
      <c r="G11" s="3">
        <f>GETPIVOTDATA("Som van Def Sja Totaal",$A$3,"Segment Omschrijving","E - Riool")/GETPIVOTDATA("Som van Def Sja Totaal",$A$3)</f>
        <v>8.6051394499087622E-2</v>
      </c>
    </row>
    <row r="12" spans="1:7" x14ac:dyDescent="0.25">
      <c r="A12" s="2" t="s">
        <v>46</v>
      </c>
      <c r="B12">
        <v>46147</v>
      </c>
      <c r="C12">
        <v>41198</v>
      </c>
      <c r="D12">
        <v>87345</v>
      </c>
      <c r="E12">
        <v>36</v>
      </c>
      <c r="F12" s="3">
        <f>GETPIVOTDATA("Som van Sja Normaal",$A$3,"Segment Omschrijving","E - VRI")/GETPIVOTDATA("Som van Def Sja Totaal",$A$3,"Segment Omschrijving","E - VRI")</f>
        <v>0.47166981510103612</v>
      </c>
      <c r="G12" s="3">
        <f>GETPIVOTDATA("Som van Def Sja Totaal",$A$3,"Segment Omschrijving","E - VRI")/GETPIVOTDATA("Som van Def Sja Totaal",$A$3)</f>
        <v>1.835577868157405E-2</v>
      </c>
    </row>
    <row r="13" spans="1:7" x14ac:dyDescent="0.25">
      <c r="A13" s="2" t="s">
        <v>1355</v>
      </c>
      <c r="B13">
        <v>2837309</v>
      </c>
      <c r="C13">
        <v>1921138</v>
      </c>
      <c r="D13">
        <v>4758447</v>
      </c>
      <c r="E13">
        <v>538</v>
      </c>
      <c r="F13" s="3">
        <f>GETPIVOTDATA("Som van Sja Normaal",$A$3)/GETPIVOTDATA("Som van Def Sja Totaal",$A$3)</f>
        <v>0.40373214202028518</v>
      </c>
    </row>
    <row r="15" spans="1:7" x14ac:dyDescent="0.25">
      <c r="A15" t="s">
        <v>1753</v>
      </c>
    </row>
    <row r="17" spans="1:9" x14ac:dyDescent="0.25">
      <c r="A17" s="1" t="s">
        <v>1354</v>
      </c>
      <c r="B17" s="5" t="s">
        <v>1722</v>
      </c>
      <c r="C17" s="5" t="s">
        <v>1723</v>
      </c>
      <c r="D17" s="5" t="s">
        <v>1724</v>
      </c>
      <c r="E17" s="2" t="s">
        <v>1725</v>
      </c>
      <c r="F17" t="s">
        <v>1361</v>
      </c>
      <c r="G17" t="s">
        <v>1360</v>
      </c>
    </row>
    <row r="18" spans="1:9" x14ac:dyDescent="0.25">
      <c r="A18" s="2" t="s">
        <v>1389</v>
      </c>
      <c r="B18">
        <v>1998</v>
      </c>
      <c r="C18">
        <v>13560</v>
      </c>
      <c r="D18">
        <v>15558</v>
      </c>
      <c r="E18">
        <v>8</v>
      </c>
      <c r="F18" s="3">
        <f>GETPIVOTDATA("Som van EDSN SJV Electra Hoog",$A$17,"Debiteur Naam","Gemeente Loon op Zand (Evenementen)")/GETPIVOTDATA("Som van EDSN SJV Electra Totaal",$A$17,"Debiteur Naam","Gemeente Loon op Zand (Evenementen)")</f>
        <v>0.87157732356343998</v>
      </c>
      <c r="G18" s="3">
        <f>GETPIVOTDATA("Som van EDSN SJV Electra Totaal",$A$17,"Debiteur Naam","Gemeente Loon op Zand (Evenementen)")/GETPIVOTDATA("Som van EDSN SJV Electra Totaal",$A$17)</f>
        <v>7.7815990540840638E-3</v>
      </c>
    </row>
    <row r="19" spans="1:9" x14ac:dyDescent="0.25">
      <c r="A19" s="2" t="s">
        <v>1418</v>
      </c>
      <c r="B19">
        <v>334213</v>
      </c>
      <c r="C19">
        <v>418096</v>
      </c>
      <c r="D19">
        <v>752309</v>
      </c>
      <c r="E19">
        <v>4</v>
      </c>
      <c r="F19" s="4">
        <f>GETPIVOTDATA("Som van EDSN SJV Electra Laag",$A$17,"Debiteur Naam","Gemeente Loon op Zand (Evenementen)")/GETPIVOTDATA("Som van EDSN SJV Electra Totaal",$A$17,"Debiteur Naam","Gemeente Loon op Zand (Evenementen)")</f>
        <v>0.12842267643655997</v>
      </c>
      <c r="G19" s="3">
        <f>GETPIVOTDATA("Som van EDSN SJV Electra Totaal",$A$17,"Debiteur Naam","Gemeente Loon op Zand (Evenementen)")/GETPIVOTDATA("Som van EDSN SJV Electra Totaal",$A$17)</f>
        <v>7.7815990540840638E-3</v>
      </c>
      <c r="I19" s="6" t="s">
        <v>1729</v>
      </c>
    </row>
    <row r="20" spans="1:9" x14ac:dyDescent="0.25">
      <c r="A20" s="2" t="s">
        <v>1436</v>
      </c>
      <c r="B20">
        <v>841042</v>
      </c>
      <c r="C20">
        <v>153300</v>
      </c>
      <c r="D20">
        <v>994342</v>
      </c>
      <c r="E20">
        <v>2</v>
      </c>
      <c r="F20" s="4">
        <f>GETPIVOTDATA("Som van EDSN SJV Electra Hoog",$A$17,"Debiteur Naam","Gemeente Loon op Zand (Gebouwen)")/GETPIVOTDATA("Som van EDSN SJV Electra Totaal",$A$17,"Debiteur Naam","Gemeente Loon op Zand (Gebouwen)")</f>
        <v>0.55575036321511506</v>
      </c>
      <c r="G20" s="3">
        <f>GETPIVOTDATA("Som van EDSN SJV Electra Totaal",$A$17,"Debiteur Naam","Gemeente Loon op Zand (Gebouwen)")/GETPIVOTDATA("Som van EDSN SJV Electra Totaal",$A$17)</f>
        <v>0.37628017757931148</v>
      </c>
      <c r="I20" s="6" t="s">
        <v>1751</v>
      </c>
    </row>
    <row r="21" spans="1:9" x14ac:dyDescent="0.25">
      <c r="A21" s="2" t="s">
        <v>1446</v>
      </c>
      <c r="B21">
        <v>118799</v>
      </c>
      <c r="C21">
        <v>101622</v>
      </c>
      <c r="D21">
        <v>220421</v>
      </c>
      <c r="E21">
        <v>115</v>
      </c>
      <c r="F21" s="4">
        <f>GETPIVOTDATA("Som van EDSN SJV Electra Hoog",$A$17,"Debiteur Naam","Gemeente Loon op Zand (OV)")/GETPIVOTDATA("Som van EDSN SJV Electra Totaal",$A$17,"Debiteur Naam","Gemeente Loon op Zand (OV)")</f>
        <v>0.15417230691251099</v>
      </c>
      <c r="G21" s="3">
        <f>GETPIVOTDATA("Som van EDSN SJV Electra Totaal",$A$17,"Debiteur Naam","Gemeente Loon op Zand (OV)")/GETPIVOTDATA("Som van EDSN SJV Electra Totaal",$A$17)</f>
        <v>0.49733711059493874</v>
      </c>
    </row>
    <row r="22" spans="1:9" x14ac:dyDescent="0.25">
      <c r="A22" s="2" t="s">
        <v>1712</v>
      </c>
      <c r="B22">
        <v>2071</v>
      </c>
      <c r="C22">
        <v>4931</v>
      </c>
      <c r="D22">
        <v>7002</v>
      </c>
      <c r="E22">
        <v>4</v>
      </c>
      <c r="F22" s="4">
        <f>GETPIVOTDATA("Som van EDSN SJV Electra Hoog",$A$17,"Debiteur Naam","Gemeente Loon op Zand (Riool)")/GETPIVOTDATA("Som van EDSN SJV Electra Totaal",$A$17,"Debiteur Naam","Gemeente Loon op Zand (Riool)")</f>
        <v>0.46103592670389842</v>
      </c>
      <c r="G22" s="3">
        <f>GETPIVOTDATA("Som van EDSN SJV Electra Totaal",$A$17,"Debiteur Naam","Gemeente Loon op Zand (Riool)")/GETPIVOTDATA("Som van EDSN SJV Electra Totaal",$A$17)</f>
        <v>0.11024732260575032</v>
      </c>
    </row>
    <row r="23" spans="1:9" x14ac:dyDescent="0.25">
      <c r="A23" s="2" t="s">
        <v>1728</v>
      </c>
      <c r="B23">
        <v>350</v>
      </c>
      <c r="C23">
        <v>9350</v>
      </c>
      <c r="D23">
        <v>9700</v>
      </c>
      <c r="E23">
        <v>4</v>
      </c>
      <c r="F23" s="4">
        <f>GETPIVOTDATA("Som van EDSN SJV Electra Hoog",$A$17,"Debiteur Naam","Gemeente Loon op Zand (VRI)")/GETPIVOTDATA("Som van EDSN SJV Electra Totaal",$A$17,"Debiteur Naam","Gemeente Loon op Zand (VRI)")</f>
        <v>0.70422736361039706</v>
      </c>
      <c r="G23" s="3">
        <f>GETPIVOTDATA("Som van EDSN SJV Electra Totaal",$A$17,"Debiteur Naam","Gemeente Loon op Zand (VRI)")/GETPIVOTDATA("Som van EDSN SJV Electra Totaal",$A$17)</f>
        <v>3.502169724688046E-3</v>
      </c>
    </row>
    <row r="24" spans="1:9" x14ac:dyDescent="0.25">
      <c r="A24" s="2" t="s">
        <v>1355</v>
      </c>
      <c r="B24">
        <v>1298473</v>
      </c>
      <c r="C24">
        <v>700859</v>
      </c>
      <c r="D24">
        <v>1999332</v>
      </c>
      <c r="E24">
        <v>137</v>
      </c>
      <c r="F24" s="3">
        <f>GETPIVOTDATA("Som van EDSN SJV Electra Hoog",$A$17)/GETPIVOTDATA("Som van EDSN SJV Electra Totaal",$A$17)</f>
        <v>0.35054658255857457</v>
      </c>
    </row>
    <row r="27" spans="1:9" x14ac:dyDescent="0.25">
      <c r="A27" s="2" t="s">
        <v>1752</v>
      </c>
    </row>
    <row r="29" spans="1:9" x14ac:dyDescent="0.25">
      <c r="A29" s="1" t="s">
        <v>1354</v>
      </c>
      <c r="B29" s="7" t="s">
        <v>1356</v>
      </c>
      <c r="C29" s="7" t="s">
        <v>1357</v>
      </c>
      <c r="D29" s="7" t="s">
        <v>1358</v>
      </c>
      <c r="E29" s="7" t="s">
        <v>1359</v>
      </c>
      <c r="F29" s="7" t="s">
        <v>1361</v>
      </c>
      <c r="G29" s="7"/>
    </row>
    <row r="30" spans="1:9" x14ac:dyDescent="0.25">
      <c r="A30" s="2" t="s">
        <v>1744</v>
      </c>
      <c r="B30" s="31">
        <v>24585</v>
      </c>
      <c r="C30" s="31">
        <v>24683</v>
      </c>
      <c r="D30" s="31">
        <v>65368</v>
      </c>
      <c r="E30" s="31">
        <v>2</v>
      </c>
      <c r="F30" s="3">
        <f>GETPIVOTDATA("Som van Sja Normaal",$A$29,"Organisatie","Jongerencentrum Tavenu")/GETPIVOTDATA("Som van Def Sja Totaal",$A$29,"Organisatie","Jongerencentrum Tavenu")</f>
        <v>0.37760066087382205</v>
      </c>
    </row>
    <row r="31" spans="1:9" x14ac:dyDescent="0.25">
      <c r="A31" s="2" t="s">
        <v>1734</v>
      </c>
      <c r="B31" s="31">
        <v>26093</v>
      </c>
      <c r="C31" s="31">
        <v>44973</v>
      </c>
      <c r="D31" s="31">
        <v>71066</v>
      </c>
      <c r="E31" s="31">
        <v>1</v>
      </c>
      <c r="F31" s="3">
        <f>GETPIVOTDATA("Som van Sja Normaal",$A$29,"Organisatie","S.C.C. Den Bolder")/GETPIVOTDATA("Som van Def Sja Totaal",$A$29,"Organisatie","S.C.C. Den Bolder")</f>
        <v>0.63283426673796195</v>
      </c>
    </row>
    <row r="32" spans="1:9" x14ac:dyDescent="0.25">
      <c r="A32" s="2" t="s">
        <v>1733</v>
      </c>
      <c r="B32" s="31">
        <v>4194</v>
      </c>
      <c r="C32" s="31">
        <v>4465</v>
      </c>
      <c r="D32" s="31">
        <v>8659</v>
      </c>
      <c r="E32" s="31">
        <v>1</v>
      </c>
      <c r="F32" s="3">
        <f>GETPIVOTDATA("Som van Sja Normaal",$A$29,"Organisatie","Stichting 'het Schooltje'")/GETPIVOTDATA("Som van Def Sja Totaal",$A$29,"Organisatie","Stichting 'het Schooltje'")</f>
        <v>0.51564845825153016</v>
      </c>
    </row>
    <row r="33" spans="1:6" x14ac:dyDescent="0.25">
      <c r="A33" s="2" t="s">
        <v>1743</v>
      </c>
      <c r="B33" s="31">
        <v>104528</v>
      </c>
      <c r="C33" s="31">
        <v>78864</v>
      </c>
      <c r="D33" s="31">
        <v>183392</v>
      </c>
      <c r="E33" s="31">
        <v>1</v>
      </c>
      <c r="F33" s="3">
        <f>GETPIVOTDATA("Som van Sja Normaal",$A$29,"Organisatie","Stichting theater de Leest")/GETPIVOTDATA("Som van Def Sja Totaal",$A$29,"Organisatie","Stichting theater de Leest")</f>
        <v>0.4300296632350375</v>
      </c>
    </row>
    <row r="34" spans="1:6" x14ac:dyDescent="0.25">
      <c r="A34" s="2" t="s">
        <v>1355</v>
      </c>
      <c r="B34" s="31">
        <v>159400</v>
      </c>
      <c r="C34" s="31">
        <v>152985</v>
      </c>
      <c r="D34" s="31">
        <v>328485</v>
      </c>
      <c r="E34" s="31">
        <v>5</v>
      </c>
      <c r="F34" s="3">
        <f>GETPIVOTDATA("Som van Sja Normaal",$A$29)/GETPIVOTDATA("Som van Def Sja Totaal",$A$29)</f>
        <v>0.46572902872277272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9.28515625" style="8" bestFit="1" customWidth="1"/>
    <col min="2" max="2" width="14.28515625" style="8" bestFit="1" customWidth="1"/>
    <col min="3" max="3" width="13" style="8" bestFit="1" customWidth="1"/>
    <col min="4" max="4" width="24.28515625" style="8" bestFit="1" customWidth="1"/>
    <col min="5" max="5" width="17.85546875" style="8" bestFit="1" customWidth="1"/>
    <col min="6" max="6" width="21" style="8" bestFit="1" customWidth="1"/>
    <col min="7" max="7" width="23.85546875" style="8" bestFit="1" customWidth="1"/>
    <col min="8" max="8" width="11.42578125" style="8" customWidth="1"/>
    <col min="9" max="9" width="9.85546875" style="8" customWidth="1"/>
    <col min="10" max="10" width="19.85546875" style="8" bestFit="1" customWidth="1"/>
    <col min="11" max="11" width="10.85546875" style="8" customWidth="1"/>
    <col min="12" max="12" width="19.85546875" style="8" bestFit="1" customWidth="1"/>
    <col min="13" max="13" width="20.140625" style="8" bestFit="1" customWidth="1"/>
    <col min="14" max="14" width="18" style="8" bestFit="1" customWidth="1"/>
    <col min="15" max="15" width="19.140625" style="8" bestFit="1" customWidth="1"/>
    <col min="16" max="16" width="18" style="8" customWidth="1"/>
    <col min="17" max="17" width="13.7109375" style="8" bestFit="1" customWidth="1"/>
    <col min="18" max="18" width="16.85546875" style="8" bestFit="1" customWidth="1"/>
    <col min="19" max="19" width="18.5703125" style="8" bestFit="1" customWidth="1"/>
    <col min="20" max="20" width="14.85546875" style="8" bestFit="1" customWidth="1"/>
    <col min="21" max="21" width="18.42578125" style="8" bestFit="1" customWidth="1"/>
    <col min="22" max="22" width="18" style="8" bestFit="1" customWidth="1"/>
    <col min="23" max="16384" width="9.140625" style="8"/>
  </cols>
  <sheetData>
    <row r="1" spans="1:22" ht="1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0" t="s">
        <v>5</v>
      </c>
      <c r="G1" s="9" t="s">
        <v>6</v>
      </c>
      <c r="H1" s="9" t="s">
        <v>1726</v>
      </c>
      <c r="I1" s="9" t="s">
        <v>1727</v>
      </c>
      <c r="J1" s="9" t="s">
        <v>7</v>
      </c>
      <c r="K1" s="10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10" t="s">
        <v>14</v>
      </c>
      <c r="R1" s="10" t="s">
        <v>15</v>
      </c>
      <c r="S1" s="10" t="s">
        <v>16</v>
      </c>
      <c r="T1" s="10" t="s">
        <v>17</v>
      </c>
      <c r="U1" s="10" t="s">
        <v>18</v>
      </c>
      <c r="V1" s="10" t="s">
        <v>19</v>
      </c>
    </row>
    <row r="2" spans="1:22" ht="15" customHeight="1" x14ac:dyDescent="0.25">
      <c r="A2" s="11" t="s">
        <v>21</v>
      </c>
      <c r="B2" s="12">
        <v>44927</v>
      </c>
      <c r="C2" s="12">
        <v>45658</v>
      </c>
      <c r="D2" s="11" t="s">
        <v>22</v>
      </c>
      <c r="E2" s="11" t="s">
        <v>20</v>
      </c>
      <c r="F2" s="11" t="s">
        <v>23</v>
      </c>
      <c r="G2" s="11" t="s">
        <v>24</v>
      </c>
      <c r="H2" s="11" t="s">
        <v>25</v>
      </c>
      <c r="I2" s="11" t="s">
        <v>26</v>
      </c>
      <c r="J2" s="11" t="s">
        <v>27</v>
      </c>
      <c r="K2" s="11" t="s">
        <v>28</v>
      </c>
      <c r="L2" s="11" t="s">
        <v>29</v>
      </c>
      <c r="M2" s="11"/>
      <c r="N2" s="11" t="s">
        <v>30</v>
      </c>
      <c r="O2" s="11" t="s">
        <v>31</v>
      </c>
      <c r="P2" s="11" t="s">
        <v>32</v>
      </c>
      <c r="Q2" s="13">
        <v>5274</v>
      </c>
      <c r="R2" s="13">
        <v>1034</v>
      </c>
      <c r="S2" s="13">
        <v>6308</v>
      </c>
      <c r="T2" s="13"/>
      <c r="U2" s="13"/>
      <c r="V2" s="13">
        <v>0</v>
      </c>
    </row>
    <row r="3" spans="1:22" ht="15" customHeight="1" x14ac:dyDescent="0.25">
      <c r="A3" s="11" t="s">
        <v>33</v>
      </c>
      <c r="B3" s="12">
        <v>44927</v>
      </c>
      <c r="C3" s="12">
        <v>45658</v>
      </c>
      <c r="D3" s="11" t="s">
        <v>34</v>
      </c>
      <c r="E3" s="11" t="s">
        <v>20</v>
      </c>
      <c r="F3" s="11"/>
      <c r="G3" s="11" t="s">
        <v>35</v>
      </c>
      <c r="H3" s="11" t="s">
        <v>36</v>
      </c>
      <c r="I3" s="11" t="s">
        <v>37</v>
      </c>
      <c r="J3" s="11" t="s">
        <v>38</v>
      </c>
      <c r="K3" s="11" t="s">
        <v>28</v>
      </c>
      <c r="L3" s="11" t="s">
        <v>29</v>
      </c>
      <c r="M3" s="11"/>
      <c r="N3" s="11" t="s">
        <v>39</v>
      </c>
      <c r="O3" s="11" t="s">
        <v>31</v>
      </c>
      <c r="P3" s="11" t="s">
        <v>40</v>
      </c>
      <c r="Q3" s="13">
        <v>2257</v>
      </c>
      <c r="R3" s="13">
        <v>1153</v>
      </c>
      <c r="S3" s="13">
        <v>3410</v>
      </c>
      <c r="T3" s="13"/>
      <c r="U3" s="13"/>
      <c r="V3" s="13">
        <v>0</v>
      </c>
    </row>
    <row r="4" spans="1:22" ht="15" customHeight="1" x14ac:dyDescent="0.25">
      <c r="A4" s="11" t="s">
        <v>41</v>
      </c>
      <c r="B4" s="12">
        <v>44927</v>
      </c>
      <c r="C4" s="12">
        <v>45658</v>
      </c>
      <c r="D4" s="11" t="s">
        <v>34</v>
      </c>
      <c r="E4" s="11" t="s">
        <v>20</v>
      </c>
      <c r="F4" s="11"/>
      <c r="G4" s="11" t="s">
        <v>42</v>
      </c>
      <c r="H4" s="11" t="s">
        <v>43</v>
      </c>
      <c r="I4" s="11" t="s">
        <v>44</v>
      </c>
      <c r="J4" s="11" t="s">
        <v>27</v>
      </c>
      <c r="K4" s="11" t="s">
        <v>28</v>
      </c>
      <c r="L4" s="11" t="s">
        <v>29</v>
      </c>
      <c r="M4" s="11"/>
      <c r="N4" s="11" t="s">
        <v>39</v>
      </c>
      <c r="O4" s="11" t="s">
        <v>31</v>
      </c>
      <c r="P4" s="11" t="s">
        <v>32</v>
      </c>
      <c r="Q4" s="13">
        <v>1144</v>
      </c>
      <c r="R4" s="13">
        <v>1037</v>
      </c>
      <c r="S4" s="13">
        <v>2181</v>
      </c>
      <c r="T4" s="13"/>
      <c r="U4" s="13"/>
      <c r="V4" s="13">
        <v>0</v>
      </c>
    </row>
    <row r="5" spans="1:22" ht="15" customHeight="1" x14ac:dyDescent="0.25">
      <c r="A5" s="11" t="s">
        <v>45</v>
      </c>
      <c r="B5" s="12">
        <v>44927</v>
      </c>
      <c r="C5" s="12">
        <v>45658</v>
      </c>
      <c r="D5" s="11" t="s">
        <v>46</v>
      </c>
      <c r="E5" s="11" t="s">
        <v>20</v>
      </c>
      <c r="F5" s="11" t="s">
        <v>47</v>
      </c>
      <c r="G5" s="11" t="s">
        <v>48</v>
      </c>
      <c r="H5" s="11" t="s">
        <v>49</v>
      </c>
      <c r="I5" s="11" t="s">
        <v>50</v>
      </c>
      <c r="J5" s="11" t="s">
        <v>38</v>
      </c>
      <c r="K5" s="11" t="s">
        <v>28</v>
      </c>
      <c r="L5" s="11" t="s">
        <v>29</v>
      </c>
      <c r="M5" s="11"/>
      <c r="N5" s="11" t="s">
        <v>39</v>
      </c>
      <c r="O5" s="11" t="s">
        <v>31</v>
      </c>
      <c r="P5" s="11" t="s">
        <v>32</v>
      </c>
      <c r="Q5" s="13">
        <v>4209</v>
      </c>
      <c r="R5" s="13">
        <v>5351</v>
      </c>
      <c r="S5" s="13">
        <v>9560</v>
      </c>
      <c r="T5" s="13"/>
      <c r="U5" s="13"/>
      <c r="V5" s="13">
        <v>0</v>
      </c>
    </row>
    <row r="6" spans="1:22" ht="15" customHeight="1" x14ac:dyDescent="0.25">
      <c r="A6" s="11" t="s">
        <v>51</v>
      </c>
      <c r="B6" s="12">
        <v>44927</v>
      </c>
      <c r="C6" s="12">
        <v>45658</v>
      </c>
      <c r="D6" s="11" t="s">
        <v>52</v>
      </c>
      <c r="E6" s="11" t="s">
        <v>20</v>
      </c>
      <c r="F6" s="11" t="s">
        <v>53</v>
      </c>
      <c r="G6" s="11" t="s">
        <v>54</v>
      </c>
      <c r="H6" s="11" t="s">
        <v>25</v>
      </c>
      <c r="I6" s="11" t="s">
        <v>55</v>
      </c>
      <c r="J6" s="11" t="s">
        <v>27</v>
      </c>
      <c r="K6" s="11" t="s">
        <v>28</v>
      </c>
      <c r="L6" s="11" t="s">
        <v>29</v>
      </c>
      <c r="M6" s="11"/>
      <c r="N6" s="11" t="s">
        <v>56</v>
      </c>
      <c r="O6" s="11" t="s">
        <v>31</v>
      </c>
      <c r="P6" s="11" t="s">
        <v>32</v>
      </c>
      <c r="Q6" s="13">
        <v>2591</v>
      </c>
      <c r="R6" s="13">
        <v>1972</v>
      </c>
      <c r="S6" s="13">
        <v>4563</v>
      </c>
      <c r="T6" s="13"/>
      <c r="U6" s="13"/>
      <c r="V6" s="13">
        <v>0</v>
      </c>
    </row>
    <row r="7" spans="1:22" ht="15" customHeight="1" x14ac:dyDescent="0.25">
      <c r="A7" s="11" t="s">
        <v>57</v>
      </c>
      <c r="B7" s="12">
        <v>44927</v>
      </c>
      <c r="C7" s="12">
        <v>45658</v>
      </c>
      <c r="D7" s="11" t="s">
        <v>58</v>
      </c>
      <c r="E7" s="11" t="s">
        <v>20</v>
      </c>
      <c r="F7" s="11" t="s">
        <v>59</v>
      </c>
      <c r="G7" s="11" t="s">
        <v>60</v>
      </c>
      <c r="H7" s="11" t="s">
        <v>61</v>
      </c>
      <c r="I7" s="11" t="s">
        <v>62</v>
      </c>
      <c r="J7" s="11" t="s">
        <v>38</v>
      </c>
      <c r="K7" s="11" t="s">
        <v>28</v>
      </c>
      <c r="L7" s="11" t="s">
        <v>29</v>
      </c>
      <c r="M7" s="11"/>
      <c r="N7" s="11" t="s">
        <v>39</v>
      </c>
      <c r="O7" s="11" t="s">
        <v>31</v>
      </c>
      <c r="P7" s="11" t="s">
        <v>32</v>
      </c>
      <c r="Q7" s="13">
        <v>440</v>
      </c>
      <c r="R7" s="13">
        <v>440</v>
      </c>
      <c r="S7" s="13">
        <v>880</v>
      </c>
      <c r="T7" s="13"/>
      <c r="U7" s="13"/>
      <c r="V7" s="13">
        <v>0</v>
      </c>
    </row>
    <row r="8" spans="1:22" ht="15" customHeight="1" x14ac:dyDescent="0.25">
      <c r="A8" s="11" t="s">
        <v>66</v>
      </c>
      <c r="B8" s="12">
        <v>44927</v>
      </c>
      <c r="C8" s="12">
        <v>45658</v>
      </c>
      <c r="D8" s="11" t="s">
        <v>52</v>
      </c>
      <c r="E8" s="11" t="s">
        <v>20</v>
      </c>
      <c r="F8" s="11" t="s">
        <v>53</v>
      </c>
      <c r="G8" s="11" t="s">
        <v>67</v>
      </c>
      <c r="H8" s="11" t="s">
        <v>68</v>
      </c>
      <c r="I8" s="11" t="s">
        <v>69</v>
      </c>
      <c r="J8" s="11" t="s">
        <v>38</v>
      </c>
      <c r="K8" s="11" t="s">
        <v>28</v>
      </c>
      <c r="L8" s="11" t="s">
        <v>29</v>
      </c>
      <c r="M8" s="11"/>
      <c r="N8" s="11" t="s">
        <v>39</v>
      </c>
      <c r="O8" s="11" t="s">
        <v>31</v>
      </c>
      <c r="P8" s="11" t="s">
        <v>32</v>
      </c>
      <c r="Q8" s="13">
        <v>1269</v>
      </c>
      <c r="R8" s="13">
        <v>1073</v>
      </c>
      <c r="S8" s="13">
        <v>2342</v>
      </c>
      <c r="T8" s="13"/>
      <c r="U8" s="13"/>
      <c r="V8" s="13">
        <v>0</v>
      </c>
    </row>
    <row r="9" spans="1:22" ht="15" customHeight="1" x14ac:dyDescent="0.25">
      <c r="A9" s="11" t="s">
        <v>70</v>
      </c>
      <c r="B9" s="12">
        <v>44927</v>
      </c>
      <c r="C9" s="12">
        <v>45658</v>
      </c>
      <c r="D9" s="11" t="s">
        <v>52</v>
      </c>
      <c r="E9" s="11" t="s">
        <v>20</v>
      </c>
      <c r="F9" s="11" t="s">
        <v>53</v>
      </c>
      <c r="G9" s="11" t="s">
        <v>71</v>
      </c>
      <c r="H9" s="11" t="s">
        <v>72</v>
      </c>
      <c r="I9" s="11" t="s">
        <v>73</v>
      </c>
      <c r="J9" s="11" t="s">
        <v>27</v>
      </c>
      <c r="K9" s="11" t="s">
        <v>28</v>
      </c>
      <c r="L9" s="11" t="s">
        <v>29</v>
      </c>
      <c r="M9" s="11"/>
      <c r="N9" s="11" t="s">
        <v>56</v>
      </c>
      <c r="O9" s="11" t="s">
        <v>31</v>
      </c>
      <c r="P9" s="11" t="s">
        <v>32</v>
      </c>
      <c r="Q9" s="13">
        <v>1581</v>
      </c>
      <c r="R9" s="13">
        <v>951</v>
      </c>
      <c r="S9" s="13">
        <v>2532</v>
      </c>
      <c r="T9" s="13"/>
      <c r="U9" s="13"/>
      <c r="V9" s="13">
        <v>0</v>
      </c>
    </row>
    <row r="10" spans="1:22" ht="15" customHeight="1" x14ac:dyDescent="0.25">
      <c r="A10" s="11" t="s">
        <v>74</v>
      </c>
      <c r="B10" s="12">
        <v>44927</v>
      </c>
      <c r="C10" s="12">
        <v>45658</v>
      </c>
      <c r="D10" s="11" t="s">
        <v>22</v>
      </c>
      <c r="E10" s="11" t="s">
        <v>20</v>
      </c>
      <c r="F10" s="11" t="s">
        <v>23</v>
      </c>
      <c r="G10" s="11" t="s">
        <v>75</v>
      </c>
      <c r="H10" s="11" t="s">
        <v>76</v>
      </c>
      <c r="I10" s="11" t="s">
        <v>77</v>
      </c>
      <c r="J10" s="11" t="s">
        <v>38</v>
      </c>
      <c r="K10" s="11" t="s">
        <v>28</v>
      </c>
      <c r="L10" s="11" t="s">
        <v>29</v>
      </c>
      <c r="M10" s="11"/>
      <c r="N10" s="11" t="s">
        <v>30</v>
      </c>
      <c r="O10" s="11" t="s">
        <v>31</v>
      </c>
      <c r="P10" s="11" t="s">
        <v>32</v>
      </c>
      <c r="Q10" s="13">
        <v>16167</v>
      </c>
      <c r="R10" s="13">
        <v>3200</v>
      </c>
      <c r="S10" s="13">
        <v>19367</v>
      </c>
      <c r="T10" s="13"/>
      <c r="U10" s="13"/>
      <c r="V10" s="13">
        <v>0</v>
      </c>
    </row>
    <row r="11" spans="1:22" ht="15" customHeight="1" x14ac:dyDescent="0.25">
      <c r="A11" s="11" t="s">
        <v>78</v>
      </c>
      <c r="B11" s="12">
        <v>44927</v>
      </c>
      <c r="C11" s="12">
        <v>45658</v>
      </c>
      <c r="D11" s="11" t="s">
        <v>22</v>
      </c>
      <c r="E11" s="11" t="s">
        <v>20</v>
      </c>
      <c r="F11" s="11" t="s">
        <v>23</v>
      </c>
      <c r="G11" s="11" t="s">
        <v>79</v>
      </c>
      <c r="H11" s="11" t="s">
        <v>80</v>
      </c>
      <c r="I11" s="11" t="s">
        <v>81</v>
      </c>
      <c r="J11" s="11" t="s">
        <v>38</v>
      </c>
      <c r="K11" s="11" t="s">
        <v>28</v>
      </c>
      <c r="L11" s="11" t="s">
        <v>29</v>
      </c>
      <c r="M11" s="11"/>
      <c r="N11" s="11" t="s">
        <v>30</v>
      </c>
      <c r="O11" s="11" t="s">
        <v>31</v>
      </c>
      <c r="P11" s="11" t="s">
        <v>32</v>
      </c>
      <c r="Q11" s="13">
        <v>8991</v>
      </c>
      <c r="R11" s="13">
        <v>1915</v>
      </c>
      <c r="S11" s="13">
        <v>10906</v>
      </c>
      <c r="T11" s="13"/>
      <c r="U11" s="13"/>
      <c r="V11" s="13">
        <v>0</v>
      </c>
    </row>
    <row r="12" spans="1:22" ht="15" customHeight="1" x14ac:dyDescent="0.25">
      <c r="A12" s="11" t="s">
        <v>82</v>
      </c>
      <c r="B12" s="12">
        <v>44927</v>
      </c>
      <c r="C12" s="12">
        <v>45658</v>
      </c>
      <c r="D12" s="11" t="s">
        <v>22</v>
      </c>
      <c r="E12" s="11" t="s">
        <v>20</v>
      </c>
      <c r="F12" s="11" t="s">
        <v>23</v>
      </c>
      <c r="G12" s="11" t="s">
        <v>83</v>
      </c>
      <c r="H12" s="11" t="s">
        <v>84</v>
      </c>
      <c r="I12" s="11" t="s">
        <v>85</v>
      </c>
      <c r="J12" s="11" t="s">
        <v>38</v>
      </c>
      <c r="K12" s="11" t="s">
        <v>28</v>
      </c>
      <c r="L12" s="11" t="s">
        <v>29</v>
      </c>
      <c r="M12" s="11"/>
      <c r="N12" s="11" t="s">
        <v>30</v>
      </c>
      <c r="O12" s="11" t="s">
        <v>31</v>
      </c>
      <c r="P12" s="11" t="s">
        <v>32</v>
      </c>
      <c r="Q12" s="13">
        <v>9539</v>
      </c>
      <c r="R12" s="13">
        <v>2031</v>
      </c>
      <c r="S12" s="13">
        <v>11570</v>
      </c>
      <c r="T12" s="13"/>
      <c r="U12" s="13"/>
      <c r="V12" s="13">
        <v>0</v>
      </c>
    </row>
    <row r="13" spans="1:22" ht="15" customHeight="1" x14ac:dyDescent="0.25">
      <c r="A13" s="11" t="s">
        <v>86</v>
      </c>
      <c r="B13" s="12">
        <v>45191</v>
      </c>
      <c r="C13" s="12">
        <v>45658</v>
      </c>
      <c r="D13" s="11" t="s">
        <v>58</v>
      </c>
      <c r="E13" s="11" t="s">
        <v>20</v>
      </c>
      <c r="F13" s="11" t="s">
        <v>59</v>
      </c>
      <c r="G13" s="11" t="s">
        <v>87</v>
      </c>
      <c r="H13" s="11" t="s">
        <v>88</v>
      </c>
      <c r="I13" s="11" t="s">
        <v>89</v>
      </c>
      <c r="J13" s="11" t="s">
        <v>38</v>
      </c>
      <c r="K13" s="11" t="s">
        <v>28</v>
      </c>
      <c r="L13" s="11" t="s">
        <v>29</v>
      </c>
      <c r="M13" s="11"/>
      <c r="N13" s="11" t="s">
        <v>39</v>
      </c>
      <c r="O13" s="11" t="s">
        <v>31</v>
      </c>
      <c r="P13" s="11" t="s">
        <v>32</v>
      </c>
      <c r="Q13" s="13">
        <v>622</v>
      </c>
      <c r="R13" s="13">
        <v>500</v>
      </c>
      <c r="S13" s="13">
        <v>1122</v>
      </c>
      <c r="T13" s="13"/>
      <c r="U13" s="13"/>
      <c r="V13" s="13">
        <v>0</v>
      </c>
    </row>
    <row r="14" spans="1:22" ht="15" customHeight="1" x14ac:dyDescent="0.25">
      <c r="A14" s="11" t="s">
        <v>90</v>
      </c>
      <c r="B14" s="12">
        <v>45191</v>
      </c>
      <c r="C14" s="12">
        <v>45658</v>
      </c>
      <c r="D14" s="11" t="s">
        <v>58</v>
      </c>
      <c r="E14" s="11" t="s">
        <v>20</v>
      </c>
      <c r="F14" s="11" t="s">
        <v>59</v>
      </c>
      <c r="G14" s="11" t="s">
        <v>87</v>
      </c>
      <c r="H14" s="11" t="s">
        <v>25</v>
      </c>
      <c r="I14" s="11" t="s">
        <v>89</v>
      </c>
      <c r="J14" s="11" t="s">
        <v>38</v>
      </c>
      <c r="K14" s="11" t="s">
        <v>28</v>
      </c>
      <c r="L14" s="11" t="s">
        <v>29</v>
      </c>
      <c r="M14" s="11"/>
      <c r="N14" s="11" t="s">
        <v>39</v>
      </c>
      <c r="O14" s="11" t="s">
        <v>31</v>
      </c>
      <c r="P14" s="11" t="s">
        <v>32</v>
      </c>
      <c r="Q14" s="13">
        <v>622</v>
      </c>
      <c r="R14" s="13">
        <v>500</v>
      </c>
      <c r="S14" s="13">
        <v>1122</v>
      </c>
      <c r="T14" s="13"/>
      <c r="U14" s="13"/>
      <c r="V14" s="13">
        <v>0</v>
      </c>
    </row>
    <row r="15" spans="1:22" ht="15" customHeight="1" x14ac:dyDescent="0.25">
      <c r="A15" s="11" t="s">
        <v>91</v>
      </c>
      <c r="B15" s="12">
        <v>44927</v>
      </c>
      <c r="C15" s="12">
        <v>45658</v>
      </c>
      <c r="D15" s="11" t="s">
        <v>22</v>
      </c>
      <c r="E15" s="11" t="s">
        <v>20</v>
      </c>
      <c r="F15" s="11" t="s">
        <v>23</v>
      </c>
      <c r="G15" s="11" t="s">
        <v>92</v>
      </c>
      <c r="H15" s="11" t="s">
        <v>93</v>
      </c>
      <c r="I15" s="11" t="s">
        <v>94</v>
      </c>
      <c r="J15" s="11" t="s">
        <v>95</v>
      </c>
      <c r="K15" s="11" t="s">
        <v>28</v>
      </c>
      <c r="L15" s="11" t="s">
        <v>29</v>
      </c>
      <c r="M15" s="11"/>
      <c r="N15" s="11" t="s">
        <v>30</v>
      </c>
      <c r="O15" s="11" t="s">
        <v>31</v>
      </c>
      <c r="P15" s="11" t="s">
        <v>32</v>
      </c>
      <c r="Q15" s="13">
        <v>1287</v>
      </c>
      <c r="R15" s="13">
        <v>237</v>
      </c>
      <c r="S15" s="13">
        <v>1524</v>
      </c>
      <c r="T15" s="13">
        <v>0</v>
      </c>
      <c r="U15" s="13">
        <v>0</v>
      </c>
      <c r="V15" s="13">
        <v>0</v>
      </c>
    </row>
    <row r="16" spans="1:22" ht="15" customHeight="1" x14ac:dyDescent="0.25">
      <c r="A16" s="11" t="s">
        <v>96</v>
      </c>
      <c r="B16" s="12">
        <v>44927</v>
      </c>
      <c r="C16" s="12">
        <v>45658</v>
      </c>
      <c r="D16" s="11" t="s">
        <v>22</v>
      </c>
      <c r="E16" s="11" t="s">
        <v>20</v>
      </c>
      <c r="F16" s="11" t="s">
        <v>23</v>
      </c>
      <c r="G16" s="11" t="s">
        <v>97</v>
      </c>
      <c r="H16" s="11" t="s">
        <v>98</v>
      </c>
      <c r="I16" s="11" t="s">
        <v>99</v>
      </c>
      <c r="J16" s="11" t="s">
        <v>38</v>
      </c>
      <c r="K16" s="11" t="s">
        <v>28</v>
      </c>
      <c r="L16" s="11" t="s">
        <v>29</v>
      </c>
      <c r="M16" s="11"/>
      <c r="N16" s="11" t="s">
        <v>30</v>
      </c>
      <c r="O16" s="11" t="s">
        <v>31</v>
      </c>
      <c r="P16" s="11" t="s">
        <v>32</v>
      </c>
      <c r="Q16" s="13">
        <v>9165</v>
      </c>
      <c r="R16" s="13">
        <v>1929</v>
      </c>
      <c r="S16" s="13">
        <v>11094</v>
      </c>
      <c r="T16" s="13"/>
      <c r="U16" s="13"/>
      <c r="V16" s="13">
        <v>0</v>
      </c>
    </row>
    <row r="17" spans="1:22" ht="15" customHeight="1" x14ac:dyDescent="0.25">
      <c r="A17" s="11" t="s">
        <v>100</v>
      </c>
      <c r="B17" s="12">
        <v>44927</v>
      </c>
      <c r="C17" s="12">
        <v>45658</v>
      </c>
      <c r="D17" s="11" t="s">
        <v>101</v>
      </c>
      <c r="E17" s="11" t="s">
        <v>20</v>
      </c>
      <c r="F17" s="11" t="s">
        <v>102</v>
      </c>
      <c r="G17" s="11" t="s">
        <v>103</v>
      </c>
      <c r="H17" s="11" t="s">
        <v>104</v>
      </c>
      <c r="I17" s="11" t="s">
        <v>105</v>
      </c>
      <c r="J17" s="11" t="s">
        <v>38</v>
      </c>
      <c r="K17" s="11" t="s">
        <v>28</v>
      </c>
      <c r="L17" s="11" t="s">
        <v>29</v>
      </c>
      <c r="M17" s="11"/>
      <c r="N17" s="11" t="s">
        <v>106</v>
      </c>
      <c r="O17" s="11" t="s">
        <v>31</v>
      </c>
      <c r="P17" s="11" t="s">
        <v>32</v>
      </c>
      <c r="Q17" s="13">
        <v>0</v>
      </c>
      <c r="R17" s="13">
        <v>550</v>
      </c>
      <c r="S17" s="13">
        <v>550</v>
      </c>
      <c r="T17" s="13"/>
      <c r="U17" s="13"/>
      <c r="V17" s="13">
        <v>0</v>
      </c>
    </row>
    <row r="18" spans="1:22" ht="15" customHeight="1" x14ac:dyDescent="0.25">
      <c r="A18" s="11" t="s">
        <v>107</v>
      </c>
      <c r="B18" s="12">
        <v>44927</v>
      </c>
      <c r="C18" s="12">
        <v>45658</v>
      </c>
      <c r="D18" s="11" t="s">
        <v>52</v>
      </c>
      <c r="E18" s="11" t="s">
        <v>20</v>
      </c>
      <c r="F18" s="11" t="s">
        <v>53</v>
      </c>
      <c r="G18" s="11" t="s">
        <v>108</v>
      </c>
      <c r="H18" s="11" t="s">
        <v>109</v>
      </c>
      <c r="I18" s="11" t="s">
        <v>110</v>
      </c>
      <c r="J18" s="11" t="s">
        <v>38</v>
      </c>
      <c r="K18" s="11" t="s">
        <v>28</v>
      </c>
      <c r="L18" s="11" t="s">
        <v>29</v>
      </c>
      <c r="M18" s="11"/>
      <c r="N18" s="11" t="s">
        <v>39</v>
      </c>
      <c r="O18" s="11" t="s">
        <v>31</v>
      </c>
      <c r="P18" s="11" t="s">
        <v>32</v>
      </c>
      <c r="Q18" s="13">
        <v>1144</v>
      </c>
      <c r="R18" s="13">
        <v>1226</v>
      </c>
      <c r="S18" s="13">
        <v>2370</v>
      </c>
      <c r="T18" s="13"/>
      <c r="U18" s="13"/>
      <c r="V18" s="13">
        <v>0</v>
      </c>
    </row>
    <row r="19" spans="1:22" ht="15" customHeight="1" x14ac:dyDescent="0.25">
      <c r="A19" s="11" t="s">
        <v>111</v>
      </c>
      <c r="B19" s="12">
        <v>44927</v>
      </c>
      <c r="C19" s="12">
        <v>45658</v>
      </c>
      <c r="D19" s="11" t="s">
        <v>58</v>
      </c>
      <c r="E19" s="11" t="s">
        <v>20</v>
      </c>
      <c r="F19" s="11" t="s">
        <v>59</v>
      </c>
      <c r="G19" s="11" t="s">
        <v>112</v>
      </c>
      <c r="H19" s="11" t="s">
        <v>113</v>
      </c>
      <c r="I19" s="11" t="s">
        <v>114</v>
      </c>
      <c r="J19" s="11" t="s">
        <v>38</v>
      </c>
      <c r="K19" s="11" t="s">
        <v>28</v>
      </c>
      <c r="L19" s="11" t="s">
        <v>29</v>
      </c>
      <c r="M19" s="11"/>
      <c r="N19" s="11" t="s">
        <v>39</v>
      </c>
      <c r="O19" s="11" t="s">
        <v>31</v>
      </c>
      <c r="P19" s="11" t="s">
        <v>32</v>
      </c>
      <c r="Q19" s="13">
        <v>440</v>
      </c>
      <c r="R19" s="13">
        <v>440</v>
      </c>
      <c r="S19" s="13">
        <v>880</v>
      </c>
      <c r="T19" s="13"/>
      <c r="U19" s="13"/>
      <c r="V19" s="13">
        <v>0</v>
      </c>
    </row>
    <row r="20" spans="1:22" ht="15" customHeight="1" x14ac:dyDescent="0.25">
      <c r="A20" s="11" t="s">
        <v>118</v>
      </c>
      <c r="B20" s="12">
        <v>44927</v>
      </c>
      <c r="C20" s="12">
        <v>45658</v>
      </c>
      <c r="D20" s="11" t="s">
        <v>52</v>
      </c>
      <c r="E20" s="11" t="s">
        <v>20</v>
      </c>
      <c r="F20" s="11" t="s">
        <v>53</v>
      </c>
      <c r="G20" s="11" t="s">
        <v>87</v>
      </c>
      <c r="H20" s="11" t="s">
        <v>119</v>
      </c>
      <c r="I20" s="11" t="s">
        <v>89</v>
      </c>
      <c r="J20" s="11" t="s">
        <v>38</v>
      </c>
      <c r="K20" s="11" t="s">
        <v>28</v>
      </c>
      <c r="L20" s="11" t="s">
        <v>29</v>
      </c>
      <c r="M20" s="11"/>
      <c r="N20" s="11" t="s">
        <v>39</v>
      </c>
      <c r="O20" s="11" t="s">
        <v>31</v>
      </c>
      <c r="P20" s="11" t="s">
        <v>32</v>
      </c>
      <c r="Q20" s="13">
        <v>255</v>
      </c>
      <c r="R20" s="13">
        <v>165</v>
      </c>
      <c r="S20" s="13">
        <v>420</v>
      </c>
      <c r="T20" s="13"/>
      <c r="U20" s="13"/>
      <c r="V20" s="13">
        <v>0</v>
      </c>
    </row>
    <row r="21" spans="1:22" ht="15" customHeight="1" x14ac:dyDescent="0.25">
      <c r="A21" s="11" t="s">
        <v>120</v>
      </c>
      <c r="B21" s="12">
        <v>44927</v>
      </c>
      <c r="C21" s="12">
        <v>45658</v>
      </c>
      <c r="D21" s="11" t="s">
        <v>58</v>
      </c>
      <c r="E21" s="11" t="s">
        <v>20</v>
      </c>
      <c r="F21" s="11" t="s">
        <v>59</v>
      </c>
      <c r="G21" s="11" t="s">
        <v>121</v>
      </c>
      <c r="H21" s="11" t="s">
        <v>122</v>
      </c>
      <c r="I21" s="11" t="s">
        <v>123</v>
      </c>
      <c r="J21" s="11" t="s">
        <v>38</v>
      </c>
      <c r="K21" s="11" t="s">
        <v>28</v>
      </c>
      <c r="L21" s="11" t="s">
        <v>29</v>
      </c>
      <c r="M21" s="11"/>
      <c r="N21" s="11" t="s">
        <v>39</v>
      </c>
      <c r="O21" s="11" t="s">
        <v>31</v>
      </c>
      <c r="P21" s="11" t="s">
        <v>32</v>
      </c>
      <c r="Q21" s="13">
        <v>440</v>
      </c>
      <c r="R21" s="13">
        <v>440</v>
      </c>
      <c r="S21" s="13">
        <v>880</v>
      </c>
      <c r="T21" s="13"/>
      <c r="U21" s="13"/>
      <c r="V21" s="13">
        <v>0</v>
      </c>
    </row>
    <row r="22" spans="1:22" ht="15" customHeight="1" x14ac:dyDescent="0.25">
      <c r="A22" s="11" t="s">
        <v>130</v>
      </c>
      <c r="B22" s="12">
        <v>44927</v>
      </c>
      <c r="C22" s="12">
        <v>45658</v>
      </c>
      <c r="D22" s="11" t="s">
        <v>131</v>
      </c>
      <c r="E22" s="11" t="s">
        <v>20</v>
      </c>
      <c r="F22" s="11"/>
      <c r="G22" s="11" t="s">
        <v>132</v>
      </c>
      <c r="H22" s="11" t="s">
        <v>25</v>
      </c>
      <c r="I22" s="11" t="s">
        <v>133</v>
      </c>
      <c r="J22" s="11" t="s">
        <v>38</v>
      </c>
      <c r="K22" s="11" t="s">
        <v>134</v>
      </c>
      <c r="L22" s="11" t="s">
        <v>29</v>
      </c>
      <c r="M22" s="11"/>
      <c r="N22" s="11" t="s">
        <v>39</v>
      </c>
      <c r="O22" s="11" t="s">
        <v>31</v>
      </c>
      <c r="P22" s="11" t="s">
        <v>32</v>
      </c>
      <c r="Q22" s="13">
        <v>5985</v>
      </c>
      <c r="R22" s="13">
        <v>4642</v>
      </c>
      <c r="S22" s="13">
        <v>10627</v>
      </c>
      <c r="T22" s="13"/>
      <c r="U22" s="13"/>
      <c r="V22" s="13">
        <v>0</v>
      </c>
    </row>
    <row r="23" spans="1:22" ht="15" customHeight="1" x14ac:dyDescent="0.25">
      <c r="A23" s="11" t="s">
        <v>135</v>
      </c>
      <c r="B23" s="12">
        <v>44927</v>
      </c>
      <c r="C23" s="12">
        <v>45658</v>
      </c>
      <c r="D23" s="11" t="s">
        <v>22</v>
      </c>
      <c r="E23" s="11" t="s">
        <v>20</v>
      </c>
      <c r="F23" s="11" t="s">
        <v>23</v>
      </c>
      <c r="G23" s="11" t="s">
        <v>92</v>
      </c>
      <c r="H23" s="11" t="s">
        <v>136</v>
      </c>
      <c r="I23" s="11" t="s">
        <v>94</v>
      </c>
      <c r="J23" s="11" t="s">
        <v>95</v>
      </c>
      <c r="K23" s="11" t="s">
        <v>28</v>
      </c>
      <c r="L23" s="11" t="s">
        <v>29</v>
      </c>
      <c r="M23" s="11"/>
      <c r="N23" s="11" t="s">
        <v>30</v>
      </c>
      <c r="O23" s="11" t="s">
        <v>31</v>
      </c>
      <c r="P23" s="11" t="s">
        <v>32</v>
      </c>
      <c r="Q23" s="13">
        <v>505</v>
      </c>
      <c r="R23" s="13">
        <v>86</v>
      </c>
      <c r="S23" s="13">
        <v>591</v>
      </c>
      <c r="T23" s="13"/>
      <c r="U23" s="13"/>
      <c r="V23" s="13">
        <v>0</v>
      </c>
    </row>
    <row r="24" spans="1:22" ht="15" customHeight="1" x14ac:dyDescent="0.25">
      <c r="A24" s="11" t="s">
        <v>137</v>
      </c>
      <c r="B24" s="12">
        <v>44927</v>
      </c>
      <c r="C24" s="12">
        <v>45658</v>
      </c>
      <c r="D24" s="11" t="s">
        <v>52</v>
      </c>
      <c r="E24" s="11" t="s">
        <v>20</v>
      </c>
      <c r="F24" s="11" t="s">
        <v>53</v>
      </c>
      <c r="G24" s="11" t="s">
        <v>138</v>
      </c>
      <c r="H24" s="11" t="s">
        <v>139</v>
      </c>
      <c r="I24" s="11" t="s">
        <v>140</v>
      </c>
      <c r="J24" s="11" t="s">
        <v>27</v>
      </c>
      <c r="K24" s="11" t="s">
        <v>28</v>
      </c>
      <c r="L24" s="11" t="s">
        <v>29</v>
      </c>
      <c r="M24" s="11"/>
      <c r="N24" s="11" t="s">
        <v>106</v>
      </c>
      <c r="O24" s="11" t="s">
        <v>31</v>
      </c>
      <c r="P24" s="11" t="s">
        <v>32</v>
      </c>
      <c r="Q24" s="13">
        <v>0</v>
      </c>
      <c r="R24" s="13">
        <v>118</v>
      </c>
      <c r="S24" s="13">
        <v>118</v>
      </c>
      <c r="T24" s="13"/>
      <c r="U24" s="13"/>
      <c r="V24" s="13">
        <v>0</v>
      </c>
    </row>
    <row r="25" spans="1:22" ht="15" customHeight="1" x14ac:dyDescent="0.25">
      <c r="A25" s="11" t="s">
        <v>141</v>
      </c>
      <c r="B25" s="12">
        <v>44927</v>
      </c>
      <c r="C25" s="12">
        <v>45658</v>
      </c>
      <c r="D25" s="11" t="s">
        <v>34</v>
      </c>
      <c r="E25" s="11" t="s">
        <v>20</v>
      </c>
      <c r="F25" s="11"/>
      <c r="G25" s="11" t="s">
        <v>142</v>
      </c>
      <c r="H25" s="11" t="s">
        <v>143</v>
      </c>
      <c r="I25" s="11" t="s">
        <v>144</v>
      </c>
      <c r="J25" s="11" t="s">
        <v>38</v>
      </c>
      <c r="K25" s="11" t="s">
        <v>28</v>
      </c>
      <c r="L25" s="11" t="s">
        <v>29</v>
      </c>
      <c r="M25" s="11"/>
      <c r="N25" s="11" t="s">
        <v>39</v>
      </c>
      <c r="O25" s="11" t="s">
        <v>31</v>
      </c>
      <c r="P25" s="11" t="s">
        <v>40</v>
      </c>
      <c r="Q25" s="13">
        <v>1222</v>
      </c>
      <c r="R25" s="13">
        <v>844</v>
      </c>
      <c r="S25" s="13">
        <v>2066</v>
      </c>
      <c r="T25" s="13"/>
      <c r="U25" s="13"/>
      <c r="V25" s="13">
        <v>0</v>
      </c>
    </row>
    <row r="26" spans="1:22" ht="15" customHeight="1" x14ac:dyDescent="0.25">
      <c r="A26" s="11" t="s">
        <v>145</v>
      </c>
      <c r="B26" s="12">
        <v>44927</v>
      </c>
      <c r="C26" s="12">
        <v>45658</v>
      </c>
      <c r="D26" s="11" t="s">
        <v>52</v>
      </c>
      <c r="E26" s="11" t="s">
        <v>20</v>
      </c>
      <c r="F26" s="11" t="s">
        <v>53</v>
      </c>
      <c r="G26" s="11" t="s">
        <v>71</v>
      </c>
      <c r="H26" s="11" t="s">
        <v>146</v>
      </c>
      <c r="I26" s="11" t="s">
        <v>73</v>
      </c>
      <c r="J26" s="11" t="s">
        <v>27</v>
      </c>
      <c r="K26" s="11" t="s">
        <v>28</v>
      </c>
      <c r="L26" s="11" t="s">
        <v>29</v>
      </c>
      <c r="M26" s="11"/>
      <c r="N26" s="11" t="s">
        <v>39</v>
      </c>
      <c r="O26" s="11" t="s">
        <v>31</v>
      </c>
      <c r="P26" s="11" t="s">
        <v>32</v>
      </c>
      <c r="Q26" s="13">
        <v>40</v>
      </c>
      <c r="R26" s="13">
        <v>32</v>
      </c>
      <c r="S26" s="13">
        <v>72</v>
      </c>
      <c r="T26" s="13"/>
      <c r="U26" s="13"/>
      <c r="V26" s="13">
        <v>0</v>
      </c>
    </row>
    <row r="27" spans="1:22" ht="15" customHeight="1" x14ac:dyDescent="0.25">
      <c r="A27" s="11" t="s">
        <v>147</v>
      </c>
      <c r="B27" s="12">
        <v>44927</v>
      </c>
      <c r="C27" s="12">
        <v>45658</v>
      </c>
      <c r="D27" s="11" t="s">
        <v>58</v>
      </c>
      <c r="E27" s="11" t="s">
        <v>20</v>
      </c>
      <c r="F27" s="11" t="s">
        <v>59</v>
      </c>
      <c r="G27" s="11" t="s">
        <v>148</v>
      </c>
      <c r="H27" s="11" t="s">
        <v>84</v>
      </c>
      <c r="I27" s="11" t="s">
        <v>149</v>
      </c>
      <c r="J27" s="11" t="s">
        <v>38</v>
      </c>
      <c r="K27" s="11" t="s">
        <v>28</v>
      </c>
      <c r="L27" s="11" t="s">
        <v>29</v>
      </c>
      <c r="M27" s="11"/>
      <c r="N27" s="11" t="s">
        <v>39</v>
      </c>
      <c r="O27" s="11" t="s">
        <v>31</v>
      </c>
      <c r="P27" s="11" t="s">
        <v>32</v>
      </c>
      <c r="Q27" s="13">
        <v>438</v>
      </c>
      <c r="R27" s="13">
        <v>438</v>
      </c>
      <c r="S27" s="13">
        <v>876</v>
      </c>
      <c r="T27" s="13"/>
      <c r="U27" s="13"/>
      <c r="V27" s="13">
        <v>0</v>
      </c>
    </row>
    <row r="28" spans="1:22" ht="15" customHeight="1" x14ac:dyDescent="0.25">
      <c r="A28" s="11" t="s">
        <v>150</v>
      </c>
      <c r="B28" s="12">
        <v>44927</v>
      </c>
      <c r="C28" s="12">
        <v>45658</v>
      </c>
      <c r="D28" s="11" t="s">
        <v>101</v>
      </c>
      <c r="E28" s="11" t="s">
        <v>20</v>
      </c>
      <c r="F28" s="11" t="s">
        <v>102</v>
      </c>
      <c r="G28" s="11" t="s">
        <v>151</v>
      </c>
      <c r="H28" s="11" t="s">
        <v>152</v>
      </c>
      <c r="I28" s="11" t="s">
        <v>153</v>
      </c>
      <c r="J28" s="11" t="s">
        <v>38</v>
      </c>
      <c r="K28" s="11" t="s">
        <v>28</v>
      </c>
      <c r="L28" s="11" t="s">
        <v>29</v>
      </c>
      <c r="M28" s="11"/>
      <c r="N28" s="11" t="s">
        <v>39</v>
      </c>
      <c r="O28" s="11" t="s">
        <v>31</v>
      </c>
      <c r="P28" s="11" t="s">
        <v>32</v>
      </c>
      <c r="Q28" s="13">
        <v>241</v>
      </c>
      <c r="R28" s="13">
        <v>241</v>
      </c>
      <c r="S28" s="13">
        <v>482</v>
      </c>
      <c r="T28" s="13"/>
      <c r="U28" s="13"/>
      <c r="V28" s="13">
        <v>0</v>
      </c>
    </row>
    <row r="29" spans="1:22" ht="15" customHeight="1" x14ac:dyDescent="0.25">
      <c r="A29" s="11" t="s">
        <v>154</v>
      </c>
      <c r="B29" s="12">
        <v>44927</v>
      </c>
      <c r="C29" s="12">
        <v>45658</v>
      </c>
      <c r="D29" s="11" t="s">
        <v>155</v>
      </c>
      <c r="E29" s="11" t="s">
        <v>20</v>
      </c>
      <c r="F29" s="11" t="s">
        <v>156</v>
      </c>
      <c r="G29" s="11" t="s">
        <v>157</v>
      </c>
      <c r="H29" s="11" t="s">
        <v>25</v>
      </c>
      <c r="I29" s="11" t="s">
        <v>158</v>
      </c>
      <c r="J29" s="11" t="s">
        <v>38</v>
      </c>
      <c r="K29" s="11" t="s">
        <v>28</v>
      </c>
      <c r="L29" s="11" t="s">
        <v>29</v>
      </c>
      <c r="M29" s="11"/>
      <c r="N29" s="11" t="s">
        <v>39</v>
      </c>
      <c r="O29" s="11" t="s">
        <v>31</v>
      </c>
      <c r="P29" s="11" t="s">
        <v>32</v>
      </c>
      <c r="Q29" s="13">
        <v>1412</v>
      </c>
      <c r="R29" s="13">
        <v>1543</v>
      </c>
      <c r="S29" s="13">
        <v>2955</v>
      </c>
      <c r="T29" s="13"/>
      <c r="U29" s="13"/>
      <c r="V29" s="13">
        <v>0</v>
      </c>
    </row>
    <row r="30" spans="1:22" ht="15" customHeight="1" x14ac:dyDescent="0.25">
      <c r="A30" s="11" t="s">
        <v>161</v>
      </c>
      <c r="B30" s="12">
        <v>44927</v>
      </c>
      <c r="C30" s="12">
        <v>45658</v>
      </c>
      <c r="D30" s="11" t="s">
        <v>46</v>
      </c>
      <c r="E30" s="11" t="s">
        <v>20</v>
      </c>
      <c r="F30" s="11" t="s">
        <v>47</v>
      </c>
      <c r="G30" s="11" t="s">
        <v>162</v>
      </c>
      <c r="H30" s="11" t="s">
        <v>163</v>
      </c>
      <c r="I30" s="11" t="s">
        <v>164</v>
      </c>
      <c r="J30" s="11" t="s">
        <v>27</v>
      </c>
      <c r="K30" s="11" t="s">
        <v>28</v>
      </c>
      <c r="L30" s="11" t="s">
        <v>29</v>
      </c>
      <c r="M30" s="11"/>
      <c r="N30" s="11" t="s">
        <v>106</v>
      </c>
      <c r="O30" s="11" t="s">
        <v>31</v>
      </c>
      <c r="P30" s="11" t="s">
        <v>32</v>
      </c>
      <c r="Q30" s="13">
        <v>0</v>
      </c>
      <c r="R30" s="13">
        <v>80</v>
      </c>
      <c r="S30" s="13">
        <v>80</v>
      </c>
      <c r="T30" s="13"/>
      <c r="U30" s="13"/>
      <c r="V30" s="13">
        <v>0</v>
      </c>
    </row>
    <row r="31" spans="1:22" ht="15" customHeight="1" x14ac:dyDescent="0.25">
      <c r="A31" s="11" t="s">
        <v>165</v>
      </c>
      <c r="B31" s="12">
        <v>44927</v>
      </c>
      <c r="C31" s="12">
        <v>45658</v>
      </c>
      <c r="D31" s="11" t="s">
        <v>22</v>
      </c>
      <c r="E31" s="11" t="s">
        <v>20</v>
      </c>
      <c r="F31" s="11" t="s">
        <v>23</v>
      </c>
      <c r="G31" s="11" t="s">
        <v>166</v>
      </c>
      <c r="H31" s="11" t="s">
        <v>167</v>
      </c>
      <c r="I31" s="11" t="s">
        <v>168</v>
      </c>
      <c r="J31" s="11" t="s">
        <v>38</v>
      </c>
      <c r="K31" s="11" t="s">
        <v>28</v>
      </c>
      <c r="L31" s="11" t="s">
        <v>29</v>
      </c>
      <c r="M31" s="11"/>
      <c r="N31" s="11" t="s">
        <v>30</v>
      </c>
      <c r="O31" s="11" t="s">
        <v>31</v>
      </c>
      <c r="P31" s="11" t="s">
        <v>32</v>
      </c>
      <c r="Q31" s="13">
        <v>19582</v>
      </c>
      <c r="R31" s="13">
        <v>3516</v>
      </c>
      <c r="S31" s="13">
        <v>23098</v>
      </c>
      <c r="T31" s="13"/>
      <c r="U31" s="13"/>
      <c r="V31" s="13">
        <v>0</v>
      </c>
    </row>
    <row r="32" spans="1:22" ht="15" customHeight="1" x14ac:dyDescent="0.25">
      <c r="A32" s="11" t="s">
        <v>169</v>
      </c>
      <c r="B32" s="12">
        <v>44927</v>
      </c>
      <c r="C32" s="12">
        <v>45139</v>
      </c>
      <c r="D32" s="11" t="s">
        <v>101</v>
      </c>
      <c r="E32" s="11" t="s">
        <v>20</v>
      </c>
      <c r="F32" s="11" t="s">
        <v>102</v>
      </c>
      <c r="G32" s="11" t="s">
        <v>63</v>
      </c>
      <c r="H32" s="11" t="s">
        <v>170</v>
      </c>
      <c r="I32" s="11" t="s">
        <v>171</v>
      </c>
      <c r="J32" s="11" t="s">
        <v>38</v>
      </c>
      <c r="K32" s="11" t="s">
        <v>28</v>
      </c>
      <c r="L32" s="11" t="s">
        <v>29</v>
      </c>
      <c r="M32" s="11"/>
      <c r="N32" s="11" t="s">
        <v>106</v>
      </c>
      <c r="O32" s="11" t="s">
        <v>31</v>
      </c>
      <c r="P32" s="11" t="s">
        <v>32</v>
      </c>
      <c r="Q32" s="13">
        <v>0</v>
      </c>
      <c r="R32" s="13">
        <v>550</v>
      </c>
      <c r="S32" s="13">
        <v>550</v>
      </c>
      <c r="T32" s="13"/>
      <c r="U32" s="13"/>
      <c r="V32" s="13">
        <v>0</v>
      </c>
    </row>
    <row r="33" spans="1:22" ht="15" customHeight="1" x14ac:dyDescent="0.25">
      <c r="A33" s="11" t="s">
        <v>172</v>
      </c>
      <c r="B33" s="12">
        <v>44927</v>
      </c>
      <c r="C33" s="12">
        <v>45658</v>
      </c>
      <c r="D33" s="11" t="s">
        <v>155</v>
      </c>
      <c r="E33" s="11" t="s">
        <v>20</v>
      </c>
      <c r="F33" s="11" t="s">
        <v>156</v>
      </c>
      <c r="G33" s="11" t="s">
        <v>173</v>
      </c>
      <c r="H33" s="11" t="s">
        <v>174</v>
      </c>
      <c r="I33" s="11" t="s">
        <v>175</v>
      </c>
      <c r="J33" s="11" t="s">
        <v>38</v>
      </c>
      <c r="K33" s="11" t="s">
        <v>28</v>
      </c>
      <c r="L33" s="11" t="s">
        <v>29</v>
      </c>
      <c r="M33" s="11"/>
      <c r="N33" s="11" t="s">
        <v>56</v>
      </c>
      <c r="O33" s="11" t="s">
        <v>31</v>
      </c>
      <c r="P33" s="11" t="s">
        <v>32</v>
      </c>
      <c r="Q33" s="13">
        <v>15209</v>
      </c>
      <c r="R33" s="13">
        <v>10880</v>
      </c>
      <c r="S33" s="13">
        <v>26089</v>
      </c>
      <c r="T33" s="13"/>
      <c r="U33" s="13"/>
      <c r="V33" s="13">
        <v>0</v>
      </c>
    </row>
    <row r="34" spans="1:22" ht="15" customHeight="1" x14ac:dyDescent="0.25">
      <c r="A34" s="11" t="s">
        <v>176</v>
      </c>
      <c r="B34" s="12">
        <v>44927</v>
      </c>
      <c r="C34" s="12">
        <v>45658</v>
      </c>
      <c r="D34" s="11" t="s">
        <v>52</v>
      </c>
      <c r="E34" s="11" t="s">
        <v>20</v>
      </c>
      <c r="F34" s="11" t="s">
        <v>53</v>
      </c>
      <c r="G34" s="11" t="s">
        <v>177</v>
      </c>
      <c r="H34" s="11" t="s">
        <v>178</v>
      </c>
      <c r="I34" s="11" t="s">
        <v>179</v>
      </c>
      <c r="J34" s="11" t="s">
        <v>38</v>
      </c>
      <c r="K34" s="11" t="s">
        <v>28</v>
      </c>
      <c r="L34" s="11" t="s">
        <v>29</v>
      </c>
      <c r="M34" s="11"/>
      <c r="N34" s="11" t="s">
        <v>56</v>
      </c>
      <c r="O34" s="11" t="s">
        <v>31</v>
      </c>
      <c r="P34" s="11" t="s">
        <v>32</v>
      </c>
      <c r="Q34" s="13">
        <v>1125</v>
      </c>
      <c r="R34" s="13">
        <v>769</v>
      </c>
      <c r="S34" s="13">
        <v>1894</v>
      </c>
      <c r="T34" s="13"/>
      <c r="U34" s="13"/>
      <c r="V34" s="13">
        <v>0</v>
      </c>
    </row>
    <row r="35" spans="1:22" ht="15" customHeight="1" x14ac:dyDescent="0.25">
      <c r="A35" s="11" t="s">
        <v>180</v>
      </c>
      <c r="B35" s="12">
        <v>44927</v>
      </c>
      <c r="C35" s="12">
        <v>45658</v>
      </c>
      <c r="D35" s="11" t="s">
        <v>52</v>
      </c>
      <c r="E35" s="11" t="s">
        <v>20</v>
      </c>
      <c r="F35" s="11" t="s">
        <v>53</v>
      </c>
      <c r="G35" s="11" t="s">
        <v>181</v>
      </c>
      <c r="H35" s="11" t="s">
        <v>182</v>
      </c>
      <c r="I35" s="11" t="s">
        <v>149</v>
      </c>
      <c r="J35" s="11" t="s">
        <v>38</v>
      </c>
      <c r="K35" s="11" t="s">
        <v>28</v>
      </c>
      <c r="L35" s="11" t="s">
        <v>183</v>
      </c>
      <c r="M35" s="11" t="s">
        <v>184</v>
      </c>
      <c r="N35" s="11" t="s">
        <v>185</v>
      </c>
      <c r="O35" s="11" t="s">
        <v>31</v>
      </c>
      <c r="P35" s="11" t="s">
        <v>32</v>
      </c>
      <c r="Q35" s="13">
        <v>10769</v>
      </c>
      <c r="R35" s="13">
        <v>13824</v>
      </c>
      <c r="S35" s="13">
        <v>24593</v>
      </c>
      <c r="T35" s="13"/>
      <c r="U35" s="13"/>
      <c r="V35" s="13">
        <v>0</v>
      </c>
    </row>
    <row r="36" spans="1:22" ht="15" customHeight="1" x14ac:dyDescent="0.25">
      <c r="A36" s="11" t="s">
        <v>186</v>
      </c>
      <c r="B36" s="12">
        <v>44927</v>
      </c>
      <c r="C36" s="12">
        <v>45658</v>
      </c>
      <c r="D36" s="11" t="s">
        <v>34</v>
      </c>
      <c r="E36" s="11" t="s">
        <v>20</v>
      </c>
      <c r="F36" s="11"/>
      <c r="G36" s="11" t="s">
        <v>187</v>
      </c>
      <c r="H36" s="11" t="s">
        <v>88</v>
      </c>
      <c r="I36" s="11" t="s">
        <v>188</v>
      </c>
      <c r="J36" s="11" t="s">
        <v>95</v>
      </c>
      <c r="K36" s="11" t="s">
        <v>28</v>
      </c>
      <c r="L36" s="11" t="s">
        <v>29</v>
      </c>
      <c r="M36" s="11"/>
      <c r="N36" s="11" t="s">
        <v>39</v>
      </c>
      <c r="O36" s="11" t="s">
        <v>31</v>
      </c>
      <c r="P36" s="11" t="s">
        <v>32</v>
      </c>
      <c r="Q36" s="13">
        <v>1615</v>
      </c>
      <c r="R36" s="13">
        <v>1256</v>
      </c>
      <c r="S36" s="13">
        <v>2871</v>
      </c>
      <c r="T36" s="13"/>
      <c r="U36" s="13"/>
      <c r="V36" s="13">
        <v>0</v>
      </c>
    </row>
    <row r="37" spans="1:22" ht="15" customHeight="1" x14ac:dyDescent="0.25">
      <c r="A37" s="11" t="s">
        <v>189</v>
      </c>
      <c r="B37" s="12">
        <v>44927</v>
      </c>
      <c r="C37" s="12">
        <v>45658</v>
      </c>
      <c r="D37" s="11" t="s">
        <v>46</v>
      </c>
      <c r="E37" s="11" t="s">
        <v>20</v>
      </c>
      <c r="F37" s="11" t="s">
        <v>47</v>
      </c>
      <c r="G37" s="11" t="s">
        <v>190</v>
      </c>
      <c r="H37" s="11" t="s">
        <v>191</v>
      </c>
      <c r="I37" s="11" t="s">
        <v>192</v>
      </c>
      <c r="J37" s="11" t="s">
        <v>95</v>
      </c>
      <c r="K37" s="11" t="s">
        <v>28</v>
      </c>
      <c r="L37" s="11" t="s">
        <v>29</v>
      </c>
      <c r="M37" s="11"/>
      <c r="N37" s="11" t="s">
        <v>39</v>
      </c>
      <c r="O37" s="11" t="s">
        <v>31</v>
      </c>
      <c r="P37" s="11" t="s">
        <v>32</v>
      </c>
      <c r="Q37" s="13">
        <v>598</v>
      </c>
      <c r="R37" s="13">
        <v>396</v>
      </c>
      <c r="S37" s="13">
        <v>994</v>
      </c>
      <c r="T37" s="13"/>
      <c r="U37" s="13"/>
      <c r="V37" s="13">
        <v>0</v>
      </c>
    </row>
    <row r="38" spans="1:22" ht="15" customHeight="1" x14ac:dyDescent="0.25">
      <c r="A38" s="11" t="s">
        <v>193</v>
      </c>
      <c r="B38" s="12">
        <v>44927</v>
      </c>
      <c r="C38" s="12">
        <v>45658</v>
      </c>
      <c r="D38" s="11" t="s">
        <v>22</v>
      </c>
      <c r="E38" s="11" t="s">
        <v>20</v>
      </c>
      <c r="F38" s="11" t="s">
        <v>23</v>
      </c>
      <c r="G38" s="11" t="s">
        <v>194</v>
      </c>
      <c r="H38" s="11" t="s">
        <v>195</v>
      </c>
      <c r="I38" s="11" t="s">
        <v>196</v>
      </c>
      <c r="J38" s="11" t="s">
        <v>38</v>
      </c>
      <c r="K38" s="11" t="s">
        <v>28</v>
      </c>
      <c r="L38" s="11" t="s">
        <v>29</v>
      </c>
      <c r="M38" s="11"/>
      <c r="N38" s="11" t="s">
        <v>30</v>
      </c>
      <c r="O38" s="11" t="s">
        <v>31</v>
      </c>
      <c r="P38" s="11" t="s">
        <v>32</v>
      </c>
      <c r="Q38" s="13">
        <v>9813</v>
      </c>
      <c r="R38" s="13">
        <v>1888</v>
      </c>
      <c r="S38" s="13">
        <v>11701</v>
      </c>
      <c r="T38" s="13"/>
      <c r="U38" s="13"/>
      <c r="V38" s="13">
        <v>0</v>
      </c>
    </row>
    <row r="39" spans="1:22" ht="15" customHeight="1" x14ac:dyDescent="0.25">
      <c r="A39" s="11" t="s">
        <v>197</v>
      </c>
      <c r="B39" s="12">
        <v>44927</v>
      </c>
      <c r="C39" s="12">
        <v>45658</v>
      </c>
      <c r="D39" s="11" t="s">
        <v>52</v>
      </c>
      <c r="E39" s="11" t="s">
        <v>20</v>
      </c>
      <c r="F39" s="11" t="s">
        <v>53</v>
      </c>
      <c r="G39" s="11" t="s">
        <v>198</v>
      </c>
      <c r="H39" s="11" t="s">
        <v>199</v>
      </c>
      <c r="I39" s="11" t="s">
        <v>200</v>
      </c>
      <c r="J39" s="11" t="s">
        <v>38</v>
      </c>
      <c r="K39" s="11" t="s">
        <v>28</v>
      </c>
      <c r="L39" s="11" t="s">
        <v>29</v>
      </c>
      <c r="M39" s="11"/>
      <c r="N39" s="11" t="s">
        <v>39</v>
      </c>
      <c r="O39" s="11" t="s">
        <v>31</v>
      </c>
      <c r="P39" s="11" t="s">
        <v>32</v>
      </c>
      <c r="Q39" s="13">
        <v>576</v>
      </c>
      <c r="R39" s="13">
        <v>739</v>
      </c>
      <c r="S39" s="13">
        <v>1315</v>
      </c>
      <c r="T39" s="13"/>
      <c r="U39" s="13"/>
      <c r="V39" s="13">
        <v>0</v>
      </c>
    </row>
    <row r="40" spans="1:22" ht="15" customHeight="1" x14ac:dyDescent="0.25">
      <c r="A40" s="11" t="s">
        <v>201</v>
      </c>
      <c r="B40" s="12">
        <v>44927</v>
      </c>
      <c r="C40" s="12">
        <v>45658</v>
      </c>
      <c r="D40" s="11" t="s">
        <v>22</v>
      </c>
      <c r="E40" s="11" t="s">
        <v>20</v>
      </c>
      <c r="F40" s="11" t="s">
        <v>23</v>
      </c>
      <c r="G40" s="11" t="s">
        <v>202</v>
      </c>
      <c r="H40" s="11" t="s">
        <v>61</v>
      </c>
      <c r="I40" s="11" t="s">
        <v>203</v>
      </c>
      <c r="J40" s="11" t="s">
        <v>38</v>
      </c>
      <c r="K40" s="11" t="s">
        <v>28</v>
      </c>
      <c r="L40" s="11" t="s">
        <v>29</v>
      </c>
      <c r="M40" s="11"/>
      <c r="N40" s="11" t="s">
        <v>30</v>
      </c>
      <c r="O40" s="11" t="s">
        <v>31</v>
      </c>
      <c r="P40" s="11" t="s">
        <v>32</v>
      </c>
      <c r="Q40" s="13">
        <v>3337</v>
      </c>
      <c r="R40" s="13">
        <v>783</v>
      </c>
      <c r="S40" s="13">
        <v>4120</v>
      </c>
      <c r="T40" s="13"/>
      <c r="U40" s="13"/>
      <c r="V40" s="13">
        <v>0</v>
      </c>
    </row>
    <row r="41" spans="1:22" ht="15" customHeight="1" x14ac:dyDescent="0.25">
      <c r="A41" s="11" t="s">
        <v>204</v>
      </c>
      <c r="B41" s="12">
        <v>44927</v>
      </c>
      <c r="C41" s="12">
        <v>45658</v>
      </c>
      <c r="D41" s="11" t="s">
        <v>52</v>
      </c>
      <c r="E41" s="11" t="s">
        <v>20</v>
      </c>
      <c r="F41" s="11" t="s">
        <v>53</v>
      </c>
      <c r="G41" s="11" t="s">
        <v>205</v>
      </c>
      <c r="H41" s="11" t="s">
        <v>206</v>
      </c>
      <c r="I41" s="11" t="s">
        <v>207</v>
      </c>
      <c r="J41" s="11" t="s">
        <v>95</v>
      </c>
      <c r="K41" s="11" t="s">
        <v>28</v>
      </c>
      <c r="L41" s="11" t="s">
        <v>29</v>
      </c>
      <c r="M41" s="11"/>
      <c r="N41" s="11" t="s">
        <v>39</v>
      </c>
      <c r="O41" s="11" t="s">
        <v>31</v>
      </c>
      <c r="P41" s="11" t="s">
        <v>32</v>
      </c>
      <c r="Q41" s="13">
        <v>2083</v>
      </c>
      <c r="R41" s="13">
        <v>1607</v>
      </c>
      <c r="S41" s="13">
        <v>3690</v>
      </c>
      <c r="T41" s="13"/>
      <c r="U41" s="13"/>
      <c r="V41" s="13">
        <v>0</v>
      </c>
    </row>
    <row r="42" spans="1:22" ht="15" customHeight="1" x14ac:dyDescent="0.25">
      <c r="A42" s="11" t="s">
        <v>208</v>
      </c>
      <c r="B42" s="12">
        <v>44927</v>
      </c>
      <c r="C42" s="12">
        <v>45658</v>
      </c>
      <c r="D42" s="11" t="s">
        <v>22</v>
      </c>
      <c r="E42" s="11" t="s">
        <v>20</v>
      </c>
      <c r="F42" s="11" t="s">
        <v>23</v>
      </c>
      <c r="G42" s="11" t="s">
        <v>209</v>
      </c>
      <c r="H42" s="11" t="s">
        <v>210</v>
      </c>
      <c r="I42" s="11" t="s">
        <v>211</v>
      </c>
      <c r="J42" s="11" t="s">
        <v>38</v>
      </c>
      <c r="K42" s="11" t="s">
        <v>28</v>
      </c>
      <c r="L42" s="11" t="s">
        <v>29</v>
      </c>
      <c r="M42" s="11"/>
      <c r="N42" s="11" t="s">
        <v>30</v>
      </c>
      <c r="O42" s="11" t="s">
        <v>31</v>
      </c>
      <c r="P42" s="11" t="s">
        <v>32</v>
      </c>
      <c r="Q42" s="13">
        <v>11862</v>
      </c>
      <c r="R42" s="13">
        <v>2085</v>
      </c>
      <c r="S42" s="13">
        <v>13947</v>
      </c>
      <c r="T42" s="13"/>
      <c r="U42" s="13"/>
      <c r="V42" s="13">
        <v>0</v>
      </c>
    </row>
    <row r="43" spans="1:22" ht="15" customHeight="1" x14ac:dyDescent="0.25">
      <c r="A43" s="11" t="s">
        <v>212</v>
      </c>
      <c r="B43" s="12">
        <v>44927</v>
      </c>
      <c r="C43" s="12">
        <v>45658</v>
      </c>
      <c r="D43" s="11" t="s">
        <v>22</v>
      </c>
      <c r="E43" s="11" t="s">
        <v>20</v>
      </c>
      <c r="F43" s="11" t="s">
        <v>23</v>
      </c>
      <c r="G43" s="11" t="s">
        <v>213</v>
      </c>
      <c r="H43" s="11" t="s">
        <v>214</v>
      </c>
      <c r="I43" s="11" t="s">
        <v>215</v>
      </c>
      <c r="J43" s="11" t="s">
        <v>27</v>
      </c>
      <c r="K43" s="11" t="s">
        <v>28</v>
      </c>
      <c r="L43" s="11" t="s">
        <v>29</v>
      </c>
      <c r="M43" s="11"/>
      <c r="N43" s="11" t="s">
        <v>30</v>
      </c>
      <c r="O43" s="11" t="s">
        <v>31</v>
      </c>
      <c r="P43" s="11" t="s">
        <v>32</v>
      </c>
      <c r="Q43" s="13">
        <v>817</v>
      </c>
      <c r="R43" s="13">
        <v>198</v>
      </c>
      <c r="S43" s="13">
        <v>1015</v>
      </c>
      <c r="T43" s="13"/>
      <c r="U43" s="13"/>
      <c r="V43" s="13">
        <v>0</v>
      </c>
    </row>
    <row r="44" spans="1:22" ht="15" customHeight="1" x14ac:dyDescent="0.25">
      <c r="A44" s="11" t="s">
        <v>216</v>
      </c>
      <c r="B44" s="12">
        <v>44927</v>
      </c>
      <c r="C44" s="12">
        <v>45658</v>
      </c>
      <c r="D44" s="11" t="s">
        <v>22</v>
      </c>
      <c r="E44" s="11" t="s">
        <v>20</v>
      </c>
      <c r="F44" s="11" t="s">
        <v>23</v>
      </c>
      <c r="G44" s="11" t="s">
        <v>217</v>
      </c>
      <c r="H44" s="11" t="s">
        <v>191</v>
      </c>
      <c r="I44" s="11" t="s">
        <v>218</v>
      </c>
      <c r="J44" s="11" t="s">
        <v>38</v>
      </c>
      <c r="K44" s="11" t="s">
        <v>28</v>
      </c>
      <c r="L44" s="11" t="s">
        <v>29</v>
      </c>
      <c r="M44" s="11"/>
      <c r="N44" s="11" t="s">
        <v>30</v>
      </c>
      <c r="O44" s="11" t="s">
        <v>31</v>
      </c>
      <c r="P44" s="11" t="s">
        <v>32</v>
      </c>
      <c r="Q44" s="13">
        <v>7278</v>
      </c>
      <c r="R44" s="13">
        <v>1518</v>
      </c>
      <c r="S44" s="13">
        <v>8796</v>
      </c>
      <c r="T44" s="13"/>
      <c r="U44" s="13"/>
      <c r="V44" s="13">
        <v>0</v>
      </c>
    </row>
    <row r="45" spans="1:22" ht="15" customHeight="1" x14ac:dyDescent="0.25">
      <c r="A45" s="11" t="s">
        <v>219</v>
      </c>
      <c r="B45" s="12">
        <v>44927</v>
      </c>
      <c r="C45" s="12">
        <v>45658</v>
      </c>
      <c r="D45" s="11" t="s">
        <v>52</v>
      </c>
      <c r="E45" s="11" t="s">
        <v>20</v>
      </c>
      <c r="F45" s="11" t="s">
        <v>53</v>
      </c>
      <c r="G45" s="11" t="s">
        <v>220</v>
      </c>
      <c r="H45" s="11" t="s">
        <v>25</v>
      </c>
      <c r="I45" s="11" t="s">
        <v>221</v>
      </c>
      <c r="J45" s="11" t="s">
        <v>38</v>
      </c>
      <c r="K45" s="11" t="s">
        <v>28</v>
      </c>
      <c r="L45" s="11" t="s">
        <v>29</v>
      </c>
      <c r="M45" s="11"/>
      <c r="N45" s="11" t="s">
        <v>39</v>
      </c>
      <c r="O45" s="11" t="s">
        <v>31</v>
      </c>
      <c r="P45" s="11" t="s">
        <v>32</v>
      </c>
      <c r="Q45" s="13">
        <v>1359</v>
      </c>
      <c r="R45" s="13">
        <v>983</v>
      </c>
      <c r="S45" s="13">
        <v>2342</v>
      </c>
      <c r="T45" s="13"/>
      <c r="U45" s="13"/>
      <c r="V45" s="13">
        <v>0</v>
      </c>
    </row>
    <row r="46" spans="1:22" ht="15" customHeight="1" x14ac:dyDescent="0.25">
      <c r="A46" s="11" t="s">
        <v>222</v>
      </c>
      <c r="B46" s="12">
        <v>44927</v>
      </c>
      <c r="C46" s="12">
        <v>45658</v>
      </c>
      <c r="D46" s="11" t="s">
        <v>52</v>
      </c>
      <c r="E46" s="11" t="s">
        <v>20</v>
      </c>
      <c r="F46" s="11" t="s">
        <v>53</v>
      </c>
      <c r="G46" s="11" t="s">
        <v>213</v>
      </c>
      <c r="H46" s="11" t="s">
        <v>119</v>
      </c>
      <c r="I46" s="11" t="s">
        <v>223</v>
      </c>
      <c r="J46" s="11" t="s">
        <v>27</v>
      </c>
      <c r="K46" s="11" t="s">
        <v>28</v>
      </c>
      <c r="L46" s="11" t="s">
        <v>29</v>
      </c>
      <c r="M46" s="11"/>
      <c r="N46" s="11" t="s">
        <v>39</v>
      </c>
      <c r="O46" s="11" t="s">
        <v>31</v>
      </c>
      <c r="P46" s="11" t="s">
        <v>32</v>
      </c>
      <c r="Q46" s="13">
        <v>257</v>
      </c>
      <c r="R46" s="13">
        <v>192</v>
      </c>
      <c r="S46" s="13">
        <v>449</v>
      </c>
      <c r="T46" s="13"/>
      <c r="U46" s="13"/>
      <c r="V46" s="13">
        <v>0</v>
      </c>
    </row>
    <row r="47" spans="1:22" ht="15" customHeight="1" x14ac:dyDescent="0.25">
      <c r="A47" s="11" t="s">
        <v>224</v>
      </c>
      <c r="B47" s="12">
        <v>44927</v>
      </c>
      <c r="C47" s="12">
        <v>45658</v>
      </c>
      <c r="D47" s="11" t="s">
        <v>22</v>
      </c>
      <c r="E47" s="11" t="s">
        <v>20</v>
      </c>
      <c r="F47" s="11" t="s">
        <v>23</v>
      </c>
      <c r="G47" s="11" t="s">
        <v>225</v>
      </c>
      <c r="H47" s="11" t="s">
        <v>226</v>
      </c>
      <c r="I47" s="11" t="s">
        <v>227</v>
      </c>
      <c r="J47" s="11" t="s">
        <v>38</v>
      </c>
      <c r="K47" s="11" t="s">
        <v>28</v>
      </c>
      <c r="L47" s="11" t="s">
        <v>29</v>
      </c>
      <c r="M47" s="11"/>
      <c r="N47" s="11" t="s">
        <v>30</v>
      </c>
      <c r="O47" s="11" t="s">
        <v>31</v>
      </c>
      <c r="P47" s="11" t="s">
        <v>32</v>
      </c>
      <c r="Q47" s="13">
        <v>6914</v>
      </c>
      <c r="R47" s="13">
        <v>1667</v>
      </c>
      <c r="S47" s="13">
        <v>8581</v>
      </c>
      <c r="T47" s="13"/>
      <c r="U47" s="13"/>
      <c r="V47" s="13">
        <v>0</v>
      </c>
    </row>
    <row r="48" spans="1:22" ht="15" customHeight="1" x14ac:dyDescent="0.25">
      <c r="A48" s="11" t="s">
        <v>228</v>
      </c>
      <c r="B48" s="12">
        <v>44927</v>
      </c>
      <c r="C48" s="12">
        <v>45658</v>
      </c>
      <c r="D48" s="11" t="s">
        <v>52</v>
      </c>
      <c r="E48" s="11" t="s">
        <v>20</v>
      </c>
      <c r="F48" s="11" t="s">
        <v>53</v>
      </c>
      <c r="G48" s="11" t="s">
        <v>229</v>
      </c>
      <c r="H48" s="11" t="s">
        <v>191</v>
      </c>
      <c r="I48" s="11" t="s">
        <v>230</v>
      </c>
      <c r="J48" s="11" t="s">
        <v>27</v>
      </c>
      <c r="K48" s="11" t="s">
        <v>28</v>
      </c>
      <c r="L48" s="11" t="s">
        <v>29</v>
      </c>
      <c r="M48" s="11"/>
      <c r="N48" s="11" t="s">
        <v>39</v>
      </c>
      <c r="O48" s="11" t="s">
        <v>31</v>
      </c>
      <c r="P48" s="11" t="s">
        <v>32</v>
      </c>
      <c r="Q48" s="13">
        <v>370</v>
      </c>
      <c r="R48" s="13">
        <v>316</v>
      </c>
      <c r="S48" s="13">
        <v>686</v>
      </c>
      <c r="T48" s="13"/>
      <c r="U48" s="13"/>
      <c r="V48" s="13">
        <v>0</v>
      </c>
    </row>
    <row r="49" spans="1:22" ht="15" customHeight="1" x14ac:dyDescent="0.25">
      <c r="A49" s="11" t="s">
        <v>231</v>
      </c>
      <c r="B49" s="12">
        <v>44927</v>
      </c>
      <c r="C49" s="12">
        <v>45658</v>
      </c>
      <c r="D49" s="11" t="s">
        <v>101</v>
      </c>
      <c r="E49" s="11" t="s">
        <v>20</v>
      </c>
      <c r="F49" s="11" t="s">
        <v>102</v>
      </c>
      <c r="G49" s="11" t="s">
        <v>63</v>
      </c>
      <c r="H49" s="11" t="s">
        <v>232</v>
      </c>
      <c r="I49" s="11" t="s">
        <v>171</v>
      </c>
      <c r="J49" s="11" t="s">
        <v>38</v>
      </c>
      <c r="K49" s="11" t="s">
        <v>28</v>
      </c>
      <c r="L49" s="11" t="s">
        <v>29</v>
      </c>
      <c r="M49" s="11"/>
      <c r="N49" s="11" t="s">
        <v>106</v>
      </c>
      <c r="O49" s="11" t="s">
        <v>31</v>
      </c>
      <c r="P49" s="11" t="s">
        <v>32</v>
      </c>
      <c r="Q49" s="13">
        <v>0</v>
      </c>
      <c r="R49" s="13">
        <v>550</v>
      </c>
      <c r="S49" s="13">
        <v>550</v>
      </c>
      <c r="T49" s="13"/>
      <c r="U49" s="13"/>
      <c r="V49" s="13">
        <v>0</v>
      </c>
    </row>
    <row r="50" spans="1:22" ht="15" customHeight="1" x14ac:dyDescent="0.25">
      <c r="A50" s="11" t="s">
        <v>233</v>
      </c>
      <c r="B50" s="12">
        <v>44927</v>
      </c>
      <c r="C50" s="12">
        <v>45658</v>
      </c>
      <c r="D50" s="11" t="s">
        <v>52</v>
      </c>
      <c r="E50" s="11" t="s">
        <v>20</v>
      </c>
      <c r="F50" s="11" t="s">
        <v>53</v>
      </c>
      <c r="G50" s="11" t="s">
        <v>234</v>
      </c>
      <c r="H50" s="11" t="s">
        <v>143</v>
      </c>
      <c r="I50" s="11" t="s">
        <v>235</v>
      </c>
      <c r="J50" s="11" t="s">
        <v>38</v>
      </c>
      <c r="K50" s="11" t="s">
        <v>28</v>
      </c>
      <c r="L50" s="11" t="s">
        <v>29</v>
      </c>
      <c r="M50" s="11"/>
      <c r="N50" s="11" t="s">
        <v>39</v>
      </c>
      <c r="O50" s="11" t="s">
        <v>31</v>
      </c>
      <c r="P50" s="11" t="s">
        <v>32</v>
      </c>
      <c r="Q50" s="13">
        <v>147</v>
      </c>
      <c r="R50" s="13">
        <v>110</v>
      </c>
      <c r="S50" s="13">
        <v>257</v>
      </c>
      <c r="T50" s="13"/>
      <c r="U50" s="13"/>
      <c r="V50" s="13">
        <v>0</v>
      </c>
    </row>
    <row r="51" spans="1:22" ht="15" customHeight="1" x14ac:dyDescent="0.25">
      <c r="A51" s="11" t="s">
        <v>236</v>
      </c>
      <c r="B51" s="12">
        <v>44927</v>
      </c>
      <c r="C51" s="12">
        <v>45658</v>
      </c>
      <c r="D51" s="11" t="s">
        <v>22</v>
      </c>
      <c r="E51" s="11" t="s">
        <v>20</v>
      </c>
      <c r="F51" s="11" t="s">
        <v>23</v>
      </c>
      <c r="G51" s="11" t="s">
        <v>237</v>
      </c>
      <c r="H51" s="11" t="s">
        <v>191</v>
      </c>
      <c r="I51" s="11" t="s">
        <v>238</v>
      </c>
      <c r="J51" s="11" t="s">
        <v>95</v>
      </c>
      <c r="K51" s="11" t="s">
        <v>28</v>
      </c>
      <c r="L51" s="11" t="s">
        <v>29</v>
      </c>
      <c r="M51" s="11"/>
      <c r="N51" s="11" t="s">
        <v>30</v>
      </c>
      <c r="O51" s="11" t="s">
        <v>31</v>
      </c>
      <c r="P51" s="11" t="s">
        <v>32</v>
      </c>
      <c r="Q51" s="13">
        <v>2652</v>
      </c>
      <c r="R51" s="13">
        <v>628</v>
      </c>
      <c r="S51" s="13">
        <v>3280</v>
      </c>
      <c r="T51" s="13"/>
      <c r="U51" s="13"/>
      <c r="V51" s="13">
        <v>0</v>
      </c>
    </row>
    <row r="52" spans="1:22" ht="15" customHeight="1" x14ac:dyDescent="0.25">
      <c r="A52" s="11" t="s">
        <v>239</v>
      </c>
      <c r="B52" s="12">
        <v>44927</v>
      </c>
      <c r="C52" s="12">
        <v>45658</v>
      </c>
      <c r="D52" s="11" t="s">
        <v>22</v>
      </c>
      <c r="E52" s="11" t="s">
        <v>20</v>
      </c>
      <c r="F52" s="11" t="s">
        <v>23</v>
      </c>
      <c r="G52" s="11" t="s">
        <v>240</v>
      </c>
      <c r="H52" s="11" t="s">
        <v>49</v>
      </c>
      <c r="I52" s="11" t="s">
        <v>241</v>
      </c>
      <c r="J52" s="11" t="s">
        <v>38</v>
      </c>
      <c r="K52" s="11" t="s">
        <v>28</v>
      </c>
      <c r="L52" s="11" t="s">
        <v>29</v>
      </c>
      <c r="M52" s="11"/>
      <c r="N52" s="11" t="s">
        <v>30</v>
      </c>
      <c r="O52" s="11" t="s">
        <v>31</v>
      </c>
      <c r="P52" s="11" t="s">
        <v>32</v>
      </c>
      <c r="Q52" s="13">
        <v>8271</v>
      </c>
      <c r="R52" s="13">
        <v>1873</v>
      </c>
      <c r="S52" s="13">
        <v>10144</v>
      </c>
      <c r="T52" s="13"/>
      <c r="U52" s="13"/>
      <c r="V52" s="13">
        <v>0</v>
      </c>
    </row>
    <row r="53" spans="1:22" ht="15" customHeight="1" x14ac:dyDescent="0.25">
      <c r="A53" s="11" t="s">
        <v>242</v>
      </c>
      <c r="B53" s="12">
        <v>44927</v>
      </c>
      <c r="C53" s="12">
        <v>45658</v>
      </c>
      <c r="D53" s="11" t="s">
        <v>22</v>
      </c>
      <c r="E53" s="11" t="s">
        <v>20</v>
      </c>
      <c r="F53" s="11" t="s">
        <v>23</v>
      </c>
      <c r="G53" s="11" t="s">
        <v>243</v>
      </c>
      <c r="H53" s="11" t="s">
        <v>191</v>
      </c>
      <c r="I53" s="11" t="s">
        <v>244</v>
      </c>
      <c r="J53" s="11" t="s">
        <v>38</v>
      </c>
      <c r="K53" s="11" t="s">
        <v>28</v>
      </c>
      <c r="L53" s="11" t="s">
        <v>29</v>
      </c>
      <c r="M53" s="11"/>
      <c r="N53" s="11" t="s">
        <v>30</v>
      </c>
      <c r="O53" s="11" t="s">
        <v>31</v>
      </c>
      <c r="P53" s="11" t="s">
        <v>32</v>
      </c>
      <c r="Q53" s="13">
        <v>135</v>
      </c>
      <c r="R53" s="13">
        <v>27</v>
      </c>
      <c r="S53" s="13">
        <v>162</v>
      </c>
      <c r="T53" s="13"/>
      <c r="U53" s="13"/>
      <c r="V53" s="13">
        <v>0</v>
      </c>
    </row>
    <row r="54" spans="1:22" ht="15" customHeight="1" x14ac:dyDescent="0.25">
      <c r="A54" s="11" t="s">
        <v>245</v>
      </c>
      <c r="B54" s="12">
        <v>44927</v>
      </c>
      <c r="C54" s="12">
        <v>45658</v>
      </c>
      <c r="D54" s="11" t="s">
        <v>22</v>
      </c>
      <c r="E54" s="11" t="s">
        <v>20</v>
      </c>
      <c r="F54" s="11" t="s">
        <v>23</v>
      </c>
      <c r="G54" s="11" t="s">
        <v>246</v>
      </c>
      <c r="H54" s="11" t="s">
        <v>191</v>
      </c>
      <c r="I54" s="11" t="s">
        <v>247</v>
      </c>
      <c r="J54" s="11" t="s">
        <v>95</v>
      </c>
      <c r="K54" s="11" t="s">
        <v>28</v>
      </c>
      <c r="L54" s="11" t="s">
        <v>29</v>
      </c>
      <c r="M54" s="11"/>
      <c r="N54" s="11" t="s">
        <v>30</v>
      </c>
      <c r="O54" s="11" t="s">
        <v>31</v>
      </c>
      <c r="P54" s="11" t="s">
        <v>32</v>
      </c>
      <c r="Q54" s="13">
        <v>13592</v>
      </c>
      <c r="R54" s="13">
        <v>2647</v>
      </c>
      <c r="S54" s="13">
        <v>16239</v>
      </c>
      <c r="T54" s="13"/>
      <c r="U54" s="13"/>
      <c r="V54" s="13">
        <v>0</v>
      </c>
    </row>
    <row r="55" spans="1:22" ht="15" customHeight="1" x14ac:dyDescent="0.25">
      <c r="A55" s="11" t="s">
        <v>248</v>
      </c>
      <c r="B55" s="12">
        <v>44927</v>
      </c>
      <c r="C55" s="12">
        <v>45658</v>
      </c>
      <c r="D55" s="11" t="s">
        <v>46</v>
      </c>
      <c r="E55" s="11" t="s">
        <v>20</v>
      </c>
      <c r="F55" s="11" t="s">
        <v>47</v>
      </c>
      <c r="G55" s="11" t="s">
        <v>124</v>
      </c>
      <c r="H55" s="11" t="s">
        <v>249</v>
      </c>
      <c r="I55" s="11" t="s">
        <v>250</v>
      </c>
      <c r="J55" s="11" t="s">
        <v>27</v>
      </c>
      <c r="K55" s="11" t="s">
        <v>28</v>
      </c>
      <c r="L55" s="11" t="s">
        <v>29</v>
      </c>
      <c r="M55" s="11"/>
      <c r="N55" s="11" t="s">
        <v>39</v>
      </c>
      <c r="O55" s="11" t="s">
        <v>31</v>
      </c>
      <c r="P55" s="11" t="s">
        <v>32</v>
      </c>
      <c r="Q55" s="13">
        <v>438</v>
      </c>
      <c r="R55" s="13">
        <v>876</v>
      </c>
      <c r="S55" s="13">
        <v>1314</v>
      </c>
      <c r="T55" s="13"/>
      <c r="U55" s="13"/>
      <c r="V55" s="13">
        <v>0</v>
      </c>
    </row>
    <row r="56" spans="1:22" ht="15" customHeight="1" x14ac:dyDescent="0.25">
      <c r="A56" s="11" t="s">
        <v>251</v>
      </c>
      <c r="B56" s="12">
        <v>44927</v>
      </c>
      <c r="C56" s="12">
        <v>45658</v>
      </c>
      <c r="D56" s="11" t="s">
        <v>58</v>
      </c>
      <c r="E56" s="11" t="s">
        <v>20</v>
      </c>
      <c r="F56" s="11" t="s">
        <v>59</v>
      </c>
      <c r="G56" s="11" t="s">
        <v>252</v>
      </c>
      <c r="H56" s="11" t="s">
        <v>253</v>
      </c>
      <c r="I56" s="11" t="s">
        <v>254</v>
      </c>
      <c r="J56" s="11" t="s">
        <v>38</v>
      </c>
      <c r="K56" s="11" t="s">
        <v>28</v>
      </c>
      <c r="L56" s="11" t="s">
        <v>29</v>
      </c>
      <c r="M56" s="11"/>
      <c r="N56" s="11" t="s">
        <v>39</v>
      </c>
      <c r="O56" s="11" t="s">
        <v>31</v>
      </c>
      <c r="P56" s="11" t="s">
        <v>32</v>
      </c>
      <c r="Q56" s="13">
        <v>702</v>
      </c>
      <c r="R56" s="13">
        <v>565</v>
      </c>
      <c r="S56" s="13">
        <v>1267</v>
      </c>
      <c r="T56" s="13"/>
      <c r="U56" s="13"/>
      <c r="V56" s="13">
        <v>0</v>
      </c>
    </row>
    <row r="57" spans="1:22" ht="15" customHeight="1" x14ac:dyDescent="0.25">
      <c r="A57" s="11" t="s">
        <v>255</v>
      </c>
      <c r="B57" s="12">
        <v>44927</v>
      </c>
      <c r="C57" s="12">
        <v>45658</v>
      </c>
      <c r="D57" s="11" t="s">
        <v>52</v>
      </c>
      <c r="E57" s="11" t="s">
        <v>20</v>
      </c>
      <c r="F57" s="11" t="s">
        <v>53</v>
      </c>
      <c r="G57" s="11" t="s">
        <v>256</v>
      </c>
      <c r="H57" s="11" t="s">
        <v>257</v>
      </c>
      <c r="I57" s="11" t="s">
        <v>258</v>
      </c>
      <c r="J57" s="11" t="s">
        <v>38</v>
      </c>
      <c r="K57" s="11" t="s">
        <v>28</v>
      </c>
      <c r="L57" s="11" t="s">
        <v>29</v>
      </c>
      <c r="M57" s="11"/>
      <c r="N57" s="11" t="s">
        <v>259</v>
      </c>
      <c r="O57" s="11" t="s">
        <v>31</v>
      </c>
      <c r="P57" s="11" t="s">
        <v>32</v>
      </c>
      <c r="Q57" s="13">
        <v>0</v>
      </c>
      <c r="R57" s="13">
        <v>1040</v>
      </c>
      <c r="S57" s="13">
        <v>1040</v>
      </c>
      <c r="T57" s="13"/>
      <c r="U57" s="13"/>
      <c r="V57" s="13">
        <v>0</v>
      </c>
    </row>
    <row r="58" spans="1:22" ht="15" customHeight="1" x14ac:dyDescent="0.25">
      <c r="A58" s="11" t="s">
        <v>260</v>
      </c>
      <c r="B58" s="12">
        <v>44927</v>
      </c>
      <c r="C58" s="12">
        <v>45658</v>
      </c>
      <c r="D58" s="11" t="s">
        <v>46</v>
      </c>
      <c r="E58" s="11" t="s">
        <v>20</v>
      </c>
      <c r="F58" s="11" t="s">
        <v>47</v>
      </c>
      <c r="G58" s="11" t="s">
        <v>261</v>
      </c>
      <c r="H58" s="11" t="s">
        <v>143</v>
      </c>
      <c r="I58" s="11" t="s">
        <v>262</v>
      </c>
      <c r="J58" s="11" t="s">
        <v>27</v>
      </c>
      <c r="K58" s="11" t="s">
        <v>28</v>
      </c>
      <c r="L58" s="11" t="s">
        <v>29</v>
      </c>
      <c r="M58" s="11"/>
      <c r="N58" s="11" t="s">
        <v>39</v>
      </c>
      <c r="O58" s="11" t="s">
        <v>31</v>
      </c>
      <c r="P58" s="11" t="s">
        <v>32</v>
      </c>
      <c r="Q58" s="13">
        <v>75</v>
      </c>
      <c r="R58" s="13">
        <v>149</v>
      </c>
      <c r="S58" s="13">
        <v>224</v>
      </c>
      <c r="T58" s="13"/>
      <c r="U58" s="13"/>
      <c r="V58" s="13">
        <v>0</v>
      </c>
    </row>
    <row r="59" spans="1:22" ht="15" customHeight="1" x14ac:dyDescent="0.25">
      <c r="A59" s="11" t="s">
        <v>263</v>
      </c>
      <c r="B59" s="12">
        <v>44927</v>
      </c>
      <c r="C59" s="12">
        <v>45658</v>
      </c>
      <c r="D59" s="11" t="s">
        <v>22</v>
      </c>
      <c r="E59" s="11" t="s">
        <v>20</v>
      </c>
      <c r="F59" s="11" t="s">
        <v>23</v>
      </c>
      <c r="G59" s="11" t="s">
        <v>264</v>
      </c>
      <c r="H59" s="11" t="s">
        <v>143</v>
      </c>
      <c r="I59" s="11" t="s">
        <v>265</v>
      </c>
      <c r="J59" s="11" t="s">
        <v>38</v>
      </c>
      <c r="K59" s="11" t="s">
        <v>28</v>
      </c>
      <c r="L59" s="11" t="s">
        <v>29</v>
      </c>
      <c r="M59" s="11"/>
      <c r="N59" s="11" t="s">
        <v>30</v>
      </c>
      <c r="O59" s="11" t="s">
        <v>31</v>
      </c>
      <c r="P59" s="11" t="s">
        <v>32</v>
      </c>
      <c r="Q59" s="13">
        <v>15948</v>
      </c>
      <c r="R59" s="13">
        <v>3154</v>
      </c>
      <c r="S59" s="13">
        <v>19102</v>
      </c>
      <c r="T59" s="13"/>
      <c r="U59" s="13"/>
      <c r="V59" s="13">
        <v>0</v>
      </c>
    </row>
    <row r="60" spans="1:22" ht="15" customHeight="1" x14ac:dyDescent="0.25">
      <c r="A60" s="11" t="s">
        <v>266</v>
      </c>
      <c r="B60" s="12">
        <v>44927</v>
      </c>
      <c r="C60" s="12">
        <v>45658</v>
      </c>
      <c r="D60" s="11" t="s">
        <v>22</v>
      </c>
      <c r="E60" s="11" t="s">
        <v>20</v>
      </c>
      <c r="F60" s="11" t="s">
        <v>23</v>
      </c>
      <c r="G60" s="11" t="s">
        <v>213</v>
      </c>
      <c r="H60" s="11" t="s">
        <v>167</v>
      </c>
      <c r="I60" s="11" t="s">
        <v>215</v>
      </c>
      <c r="J60" s="11" t="s">
        <v>27</v>
      </c>
      <c r="K60" s="11" t="s">
        <v>28</v>
      </c>
      <c r="L60" s="11" t="s">
        <v>29</v>
      </c>
      <c r="M60" s="11"/>
      <c r="N60" s="11" t="s">
        <v>30</v>
      </c>
      <c r="O60" s="11" t="s">
        <v>31</v>
      </c>
      <c r="P60" s="11" t="s">
        <v>32</v>
      </c>
      <c r="Q60" s="13">
        <v>2988</v>
      </c>
      <c r="R60" s="13">
        <v>664</v>
      </c>
      <c r="S60" s="13">
        <v>3652</v>
      </c>
      <c r="T60" s="13"/>
      <c r="U60" s="13"/>
      <c r="V60" s="13">
        <v>0</v>
      </c>
    </row>
    <row r="61" spans="1:22" ht="15" customHeight="1" x14ac:dyDescent="0.25">
      <c r="A61" s="11" t="s">
        <v>267</v>
      </c>
      <c r="B61" s="12">
        <v>45191</v>
      </c>
      <c r="C61" s="12">
        <v>45658</v>
      </c>
      <c r="D61" s="11" t="s">
        <v>58</v>
      </c>
      <c r="E61" s="11" t="s">
        <v>20</v>
      </c>
      <c r="F61" s="11" t="s">
        <v>59</v>
      </c>
      <c r="G61" s="11" t="s">
        <v>268</v>
      </c>
      <c r="H61" s="11" t="s">
        <v>269</v>
      </c>
      <c r="I61" s="11" t="s">
        <v>270</v>
      </c>
      <c r="J61" s="11" t="s">
        <v>38</v>
      </c>
      <c r="K61" s="11" t="s">
        <v>28</v>
      </c>
      <c r="L61" s="11" t="s">
        <v>29</v>
      </c>
      <c r="M61" s="11"/>
      <c r="N61" s="11" t="s">
        <v>39</v>
      </c>
      <c r="O61" s="11" t="s">
        <v>31</v>
      </c>
      <c r="P61" s="11" t="s">
        <v>32</v>
      </c>
      <c r="Q61" s="13">
        <v>622</v>
      </c>
      <c r="R61" s="13">
        <v>500</v>
      </c>
      <c r="S61" s="13">
        <v>1122</v>
      </c>
      <c r="T61" s="13"/>
      <c r="U61" s="13"/>
      <c r="V61" s="13">
        <v>0</v>
      </c>
    </row>
    <row r="62" spans="1:22" ht="15" customHeight="1" x14ac:dyDescent="0.25">
      <c r="A62" s="11" t="s">
        <v>271</v>
      </c>
      <c r="B62" s="12">
        <v>44927</v>
      </c>
      <c r="C62" s="12">
        <v>45658</v>
      </c>
      <c r="D62" s="11" t="s">
        <v>52</v>
      </c>
      <c r="E62" s="11" t="s">
        <v>20</v>
      </c>
      <c r="F62" s="11" t="s">
        <v>53</v>
      </c>
      <c r="G62" s="11" t="s">
        <v>272</v>
      </c>
      <c r="H62" s="11" t="s">
        <v>273</v>
      </c>
      <c r="I62" s="11" t="s">
        <v>274</v>
      </c>
      <c r="J62" s="11" t="s">
        <v>38</v>
      </c>
      <c r="K62" s="11" t="s">
        <v>28</v>
      </c>
      <c r="L62" s="11" t="s">
        <v>29</v>
      </c>
      <c r="M62" s="11"/>
      <c r="N62" s="11" t="s">
        <v>39</v>
      </c>
      <c r="O62" s="11" t="s">
        <v>31</v>
      </c>
      <c r="P62" s="11" t="s">
        <v>32</v>
      </c>
      <c r="Q62" s="13">
        <v>217</v>
      </c>
      <c r="R62" s="13">
        <v>125</v>
      </c>
      <c r="S62" s="13">
        <v>342</v>
      </c>
      <c r="T62" s="13"/>
      <c r="U62" s="13"/>
      <c r="V62" s="13">
        <v>0</v>
      </c>
    </row>
    <row r="63" spans="1:22" ht="15" customHeight="1" x14ac:dyDescent="0.25">
      <c r="A63" s="11" t="s">
        <v>275</v>
      </c>
      <c r="B63" s="12">
        <v>44927</v>
      </c>
      <c r="C63" s="12">
        <v>45658</v>
      </c>
      <c r="D63" s="11" t="s">
        <v>131</v>
      </c>
      <c r="E63" s="11" t="s">
        <v>20</v>
      </c>
      <c r="F63" s="11"/>
      <c r="G63" s="11" t="s">
        <v>276</v>
      </c>
      <c r="H63" s="11" t="s">
        <v>277</v>
      </c>
      <c r="I63" s="11" t="s">
        <v>278</v>
      </c>
      <c r="J63" s="11" t="s">
        <v>38</v>
      </c>
      <c r="K63" s="11" t="s">
        <v>134</v>
      </c>
      <c r="L63" s="11" t="s">
        <v>29</v>
      </c>
      <c r="M63" s="11"/>
      <c r="N63" s="11" t="s">
        <v>39</v>
      </c>
      <c r="O63" s="11" t="s">
        <v>31</v>
      </c>
      <c r="P63" s="11" t="s">
        <v>32</v>
      </c>
      <c r="Q63" s="13">
        <v>417</v>
      </c>
      <c r="R63" s="13">
        <v>388</v>
      </c>
      <c r="S63" s="13">
        <v>805</v>
      </c>
      <c r="T63" s="13"/>
      <c r="U63" s="13"/>
      <c r="V63" s="13">
        <v>0</v>
      </c>
    </row>
    <row r="64" spans="1:22" ht="15" customHeight="1" x14ac:dyDescent="0.25">
      <c r="A64" s="11" t="s">
        <v>279</v>
      </c>
      <c r="B64" s="12">
        <v>44927</v>
      </c>
      <c r="C64" s="12">
        <v>45658</v>
      </c>
      <c r="D64" s="11" t="s">
        <v>155</v>
      </c>
      <c r="E64" s="11" t="s">
        <v>20</v>
      </c>
      <c r="F64" s="11" t="s">
        <v>156</v>
      </c>
      <c r="G64" s="11" t="s">
        <v>280</v>
      </c>
      <c r="H64" s="11" t="s">
        <v>281</v>
      </c>
      <c r="I64" s="11" t="s">
        <v>282</v>
      </c>
      <c r="J64" s="11" t="s">
        <v>38</v>
      </c>
      <c r="K64" s="11" t="s">
        <v>28</v>
      </c>
      <c r="L64" s="11" t="s">
        <v>29</v>
      </c>
      <c r="M64" s="11"/>
      <c r="N64" s="11" t="s">
        <v>39</v>
      </c>
      <c r="O64" s="11" t="s">
        <v>31</v>
      </c>
      <c r="P64" s="11" t="s">
        <v>32</v>
      </c>
      <c r="Q64" s="13">
        <v>357</v>
      </c>
      <c r="R64" s="13">
        <v>240</v>
      </c>
      <c r="S64" s="13">
        <v>597</v>
      </c>
      <c r="T64" s="13"/>
      <c r="U64" s="13"/>
      <c r="V64" s="13">
        <v>0</v>
      </c>
    </row>
    <row r="65" spans="1:22" ht="15" customHeight="1" x14ac:dyDescent="0.25">
      <c r="A65" s="11" t="s">
        <v>283</v>
      </c>
      <c r="B65" s="12">
        <v>44927</v>
      </c>
      <c r="C65" s="12">
        <v>45658</v>
      </c>
      <c r="D65" s="11" t="s">
        <v>22</v>
      </c>
      <c r="E65" s="11" t="s">
        <v>20</v>
      </c>
      <c r="F65" s="11" t="s">
        <v>23</v>
      </c>
      <c r="G65" s="11" t="s">
        <v>284</v>
      </c>
      <c r="H65" s="11" t="s">
        <v>210</v>
      </c>
      <c r="I65" s="11" t="s">
        <v>285</v>
      </c>
      <c r="J65" s="11" t="s">
        <v>38</v>
      </c>
      <c r="K65" s="11" t="s">
        <v>28</v>
      </c>
      <c r="L65" s="11" t="s">
        <v>29</v>
      </c>
      <c r="M65" s="11"/>
      <c r="N65" s="11" t="s">
        <v>30</v>
      </c>
      <c r="O65" s="11" t="s">
        <v>31</v>
      </c>
      <c r="P65" s="11" t="s">
        <v>32</v>
      </c>
      <c r="Q65" s="13">
        <v>26674</v>
      </c>
      <c r="R65" s="13">
        <v>4912</v>
      </c>
      <c r="S65" s="13">
        <v>31586</v>
      </c>
      <c r="T65" s="13"/>
      <c r="U65" s="13"/>
      <c r="V65" s="13">
        <v>0</v>
      </c>
    </row>
    <row r="66" spans="1:22" ht="15" customHeight="1" x14ac:dyDescent="0.25">
      <c r="A66" s="11" t="s">
        <v>286</v>
      </c>
      <c r="B66" s="12">
        <v>44927</v>
      </c>
      <c r="C66" s="12">
        <v>45658</v>
      </c>
      <c r="D66" s="11" t="s">
        <v>52</v>
      </c>
      <c r="E66" s="11" t="s">
        <v>20</v>
      </c>
      <c r="F66" s="11" t="s">
        <v>53</v>
      </c>
      <c r="G66" s="11" t="s">
        <v>287</v>
      </c>
      <c r="H66" s="11" t="s">
        <v>214</v>
      </c>
      <c r="I66" s="11" t="s">
        <v>288</v>
      </c>
      <c r="J66" s="11" t="s">
        <v>27</v>
      </c>
      <c r="K66" s="11" t="s">
        <v>28</v>
      </c>
      <c r="L66" s="11" t="s">
        <v>29</v>
      </c>
      <c r="M66" s="11"/>
      <c r="N66" s="11" t="s">
        <v>39</v>
      </c>
      <c r="O66" s="11" t="s">
        <v>31</v>
      </c>
      <c r="P66" s="11" t="s">
        <v>32</v>
      </c>
      <c r="Q66" s="13">
        <v>64</v>
      </c>
      <c r="R66" s="13">
        <v>52</v>
      </c>
      <c r="S66" s="13">
        <v>116</v>
      </c>
      <c r="T66" s="13"/>
      <c r="U66" s="13"/>
      <c r="V66" s="13">
        <v>0</v>
      </c>
    </row>
    <row r="67" spans="1:22" ht="15" customHeight="1" x14ac:dyDescent="0.25">
      <c r="A67" s="11" t="s">
        <v>290</v>
      </c>
      <c r="B67" s="12">
        <v>44927</v>
      </c>
      <c r="C67" s="12">
        <v>45658</v>
      </c>
      <c r="D67" s="11" t="s">
        <v>46</v>
      </c>
      <c r="E67" s="11" t="s">
        <v>20</v>
      </c>
      <c r="F67" s="11" t="s">
        <v>47</v>
      </c>
      <c r="G67" s="11" t="s">
        <v>291</v>
      </c>
      <c r="H67" s="11" t="s">
        <v>191</v>
      </c>
      <c r="I67" s="11" t="s">
        <v>292</v>
      </c>
      <c r="J67" s="11" t="s">
        <v>38</v>
      </c>
      <c r="K67" s="11" t="s">
        <v>28</v>
      </c>
      <c r="L67" s="11" t="s">
        <v>29</v>
      </c>
      <c r="M67" s="11"/>
      <c r="N67" s="11" t="s">
        <v>39</v>
      </c>
      <c r="O67" s="11" t="s">
        <v>31</v>
      </c>
      <c r="P67" s="11" t="s">
        <v>32</v>
      </c>
      <c r="Q67" s="13">
        <v>1417</v>
      </c>
      <c r="R67" s="13">
        <v>1337</v>
      </c>
      <c r="S67" s="13">
        <v>2754</v>
      </c>
      <c r="T67" s="13"/>
      <c r="U67" s="13"/>
      <c r="V67" s="13">
        <v>0</v>
      </c>
    </row>
    <row r="68" spans="1:22" ht="15" customHeight="1" x14ac:dyDescent="0.25">
      <c r="A68" s="11" t="s">
        <v>293</v>
      </c>
      <c r="B68" s="12">
        <v>44927</v>
      </c>
      <c r="C68" s="12">
        <v>44988</v>
      </c>
      <c r="D68" s="11" t="s">
        <v>34</v>
      </c>
      <c r="E68" s="11" t="s">
        <v>20</v>
      </c>
      <c r="F68" s="11"/>
      <c r="G68" s="11" t="s">
        <v>294</v>
      </c>
      <c r="H68" s="11" t="s">
        <v>206</v>
      </c>
      <c r="I68" s="11" t="s">
        <v>295</v>
      </c>
      <c r="J68" s="11" t="s">
        <v>38</v>
      </c>
      <c r="K68" s="11" t="s">
        <v>28</v>
      </c>
      <c r="L68" s="11" t="s">
        <v>29</v>
      </c>
      <c r="M68" s="11"/>
      <c r="N68" s="11" t="s">
        <v>39</v>
      </c>
      <c r="O68" s="11" t="s">
        <v>31</v>
      </c>
      <c r="P68" s="11" t="s">
        <v>40</v>
      </c>
      <c r="Q68" s="13">
        <v>775</v>
      </c>
      <c r="R68" s="13">
        <v>742</v>
      </c>
      <c r="S68" s="13">
        <v>1517</v>
      </c>
      <c r="T68" s="13"/>
      <c r="U68" s="13"/>
      <c r="V68" s="13">
        <v>0</v>
      </c>
    </row>
    <row r="69" spans="1:22" ht="15" customHeight="1" x14ac:dyDescent="0.25">
      <c r="A69" s="11" t="s">
        <v>296</v>
      </c>
      <c r="B69" s="12">
        <v>44927</v>
      </c>
      <c r="C69" s="12">
        <v>45658</v>
      </c>
      <c r="D69" s="11" t="s">
        <v>22</v>
      </c>
      <c r="E69" s="11" t="s">
        <v>20</v>
      </c>
      <c r="F69" s="11" t="s">
        <v>23</v>
      </c>
      <c r="G69" s="11" t="s">
        <v>162</v>
      </c>
      <c r="H69" s="11" t="s">
        <v>297</v>
      </c>
      <c r="I69" s="11" t="s">
        <v>164</v>
      </c>
      <c r="J69" s="11" t="s">
        <v>27</v>
      </c>
      <c r="K69" s="11" t="s">
        <v>28</v>
      </c>
      <c r="L69" s="11" t="s">
        <v>29</v>
      </c>
      <c r="M69" s="11"/>
      <c r="N69" s="11" t="s">
        <v>30</v>
      </c>
      <c r="O69" s="11" t="s">
        <v>31</v>
      </c>
      <c r="P69" s="11" t="s">
        <v>32</v>
      </c>
      <c r="Q69" s="13">
        <v>5917</v>
      </c>
      <c r="R69" s="13">
        <v>1321</v>
      </c>
      <c r="S69" s="13">
        <v>7238</v>
      </c>
      <c r="T69" s="13"/>
      <c r="U69" s="13"/>
      <c r="V69" s="13">
        <v>0</v>
      </c>
    </row>
    <row r="70" spans="1:22" ht="15" customHeight="1" x14ac:dyDescent="0.25">
      <c r="A70" s="11" t="s">
        <v>298</v>
      </c>
      <c r="B70" s="12">
        <v>44927</v>
      </c>
      <c r="C70" s="12">
        <v>45658</v>
      </c>
      <c r="D70" s="11" t="s">
        <v>52</v>
      </c>
      <c r="E70" s="11" t="s">
        <v>20</v>
      </c>
      <c r="F70" s="11" t="s">
        <v>53</v>
      </c>
      <c r="G70" s="11" t="s">
        <v>225</v>
      </c>
      <c r="H70" s="11" t="s">
        <v>299</v>
      </c>
      <c r="I70" s="11" t="s">
        <v>300</v>
      </c>
      <c r="J70" s="11" t="s">
        <v>38</v>
      </c>
      <c r="K70" s="11" t="s">
        <v>28</v>
      </c>
      <c r="L70" s="11" t="s">
        <v>29</v>
      </c>
      <c r="M70" s="11"/>
      <c r="N70" s="11" t="s">
        <v>39</v>
      </c>
      <c r="O70" s="11" t="s">
        <v>31</v>
      </c>
      <c r="P70" s="11" t="s">
        <v>32</v>
      </c>
      <c r="Q70" s="13">
        <v>1050</v>
      </c>
      <c r="R70" s="13">
        <v>902</v>
      </c>
      <c r="S70" s="13">
        <v>1952</v>
      </c>
      <c r="T70" s="13"/>
      <c r="U70" s="13"/>
      <c r="V70" s="13">
        <v>0</v>
      </c>
    </row>
    <row r="71" spans="1:22" ht="15" customHeight="1" x14ac:dyDescent="0.25">
      <c r="A71" s="11" t="s">
        <v>301</v>
      </c>
      <c r="B71" s="12">
        <v>44927</v>
      </c>
      <c r="C71" s="12">
        <v>45658</v>
      </c>
      <c r="D71" s="11" t="s">
        <v>58</v>
      </c>
      <c r="E71" s="11" t="s">
        <v>20</v>
      </c>
      <c r="F71" s="11" t="s">
        <v>59</v>
      </c>
      <c r="G71" s="11" t="s">
        <v>181</v>
      </c>
      <c r="H71" s="11" t="s">
        <v>277</v>
      </c>
      <c r="I71" s="11" t="s">
        <v>149</v>
      </c>
      <c r="J71" s="11" t="s">
        <v>38</v>
      </c>
      <c r="K71" s="11" t="s">
        <v>28</v>
      </c>
      <c r="L71" s="11" t="s">
        <v>29</v>
      </c>
      <c r="M71" s="11"/>
      <c r="N71" s="11" t="s">
        <v>39</v>
      </c>
      <c r="O71" s="11" t="s">
        <v>31</v>
      </c>
      <c r="P71" s="11" t="s">
        <v>32</v>
      </c>
      <c r="Q71" s="13">
        <v>440</v>
      </c>
      <c r="R71" s="13">
        <v>440</v>
      </c>
      <c r="S71" s="13">
        <v>880</v>
      </c>
      <c r="T71" s="13"/>
      <c r="U71" s="13"/>
      <c r="V71" s="13">
        <v>0</v>
      </c>
    </row>
    <row r="72" spans="1:22" ht="15" customHeight="1" x14ac:dyDescent="0.25">
      <c r="A72" s="11" t="s">
        <v>302</v>
      </c>
      <c r="B72" s="12">
        <v>44927</v>
      </c>
      <c r="C72" s="12">
        <v>45658</v>
      </c>
      <c r="D72" s="11" t="s">
        <v>52</v>
      </c>
      <c r="E72" s="11" t="s">
        <v>20</v>
      </c>
      <c r="F72" s="11" t="s">
        <v>53</v>
      </c>
      <c r="G72" s="11" t="s">
        <v>303</v>
      </c>
      <c r="H72" s="11" t="s">
        <v>304</v>
      </c>
      <c r="I72" s="11" t="s">
        <v>305</v>
      </c>
      <c r="J72" s="11" t="s">
        <v>38</v>
      </c>
      <c r="K72" s="11" t="s">
        <v>28</v>
      </c>
      <c r="L72" s="11" t="s">
        <v>29</v>
      </c>
      <c r="M72" s="11"/>
      <c r="N72" s="11" t="s">
        <v>39</v>
      </c>
      <c r="O72" s="11" t="s">
        <v>31</v>
      </c>
      <c r="P72" s="11" t="s">
        <v>32</v>
      </c>
      <c r="Q72" s="13">
        <v>257</v>
      </c>
      <c r="R72" s="13">
        <v>545</v>
      </c>
      <c r="S72" s="13">
        <v>802</v>
      </c>
      <c r="T72" s="13"/>
      <c r="U72" s="13"/>
      <c r="V72" s="13">
        <v>0</v>
      </c>
    </row>
    <row r="73" spans="1:22" ht="15" customHeight="1" x14ac:dyDescent="0.25">
      <c r="A73" s="11" t="s">
        <v>306</v>
      </c>
      <c r="B73" s="12">
        <v>44927</v>
      </c>
      <c r="C73" s="12">
        <v>45658</v>
      </c>
      <c r="D73" s="11" t="s">
        <v>58</v>
      </c>
      <c r="E73" s="11" t="s">
        <v>20</v>
      </c>
      <c r="F73" s="11" t="s">
        <v>59</v>
      </c>
      <c r="G73" s="11" t="s">
        <v>181</v>
      </c>
      <c r="H73" s="11" t="s">
        <v>191</v>
      </c>
      <c r="I73" s="11" t="s">
        <v>149</v>
      </c>
      <c r="J73" s="11" t="s">
        <v>38</v>
      </c>
      <c r="K73" s="11" t="s">
        <v>28</v>
      </c>
      <c r="L73" s="11" t="s">
        <v>29</v>
      </c>
      <c r="M73" s="11"/>
      <c r="N73" s="11" t="s">
        <v>39</v>
      </c>
      <c r="O73" s="11" t="s">
        <v>31</v>
      </c>
      <c r="P73" s="11" t="s">
        <v>32</v>
      </c>
      <c r="Q73" s="13">
        <v>440</v>
      </c>
      <c r="R73" s="13">
        <v>440</v>
      </c>
      <c r="S73" s="13">
        <v>880</v>
      </c>
      <c r="T73" s="13"/>
      <c r="U73" s="13"/>
      <c r="V73" s="13">
        <v>0</v>
      </c>
    </row>
    <row r="74" spans="1:22" ht="15" customHeight="1" x14ac:dyDescent="0.25">
      <c r="A74" s="11" t="s">
        <v>307</v>
      </c>
      <c r="B74" s="12">
        <v>44927</v>
      </c>
      <c r="C74" s="12">
        <v>45658</v>
      </c>
      <c r="D74" s="11" t="s">
        <v>308</v>
      </c>
      <c r="E74" s="11" t="s">
        <v>20</v>
      </c>
      <c r="F74" s="11"/>
      <c r="G74" s="11" t="s">
        <v>234</v>
      </c>
      <c r="H74" s="11" t="s">
        <v>289</v>
      </c>
      <c r="I74" s="11" t="s">
        <v>235</v>
      </c>
      <c r="J74" s="11" t="s">
        <v>38</v>
      </c>
      <c r="K74" s="11" t="s">
        <v>28</v>
      </c>
      <c r="L74" s="11" t="s">
        <v>183</v>
      </c>
      <c r="M74" s="11" t="s">
        <v>309</v>
      </c>
      <c r="N74" s="11" t="s">
        <v>185</v>
      </c>
      <c r="O74" s="11" t="s">
        <v>310</v>
      </c>
      <c r="P74" s="11" t="s">
        <v>40</v>
      </c>
      <c r="Q74" s="13">
        <v>184023</v>
      </c>
      <c r="R74" s="13">
        <v>381715</v>
      </c>
      <c r="S74" s="13">
        <v>565738</v>
      </c>
      <c r="T74" s="13">
        <v>8086</v>
      </c>
      <c r="U74" s="13">
        <v>1</v>
      </c>
      <c r="V74" s="13">
        <v>8087</v>
      </c>
    </row>
    <row r="75" spans="1:22" ht="15" customHeight="1" x14ac:dyDescent="0.25">
      <c r="A75" s="11" t="s">
        <v>311</v>
      </c>
      <c r="B75" s="12">
        <v>44927</v>
      </c>
      <c r="C75" s="12">
        <v>45658</v>
      </c>
      <c r="D75" s="11" t="s">
        <v>46</v>
      </c>
      <c r="E75" s="11" t="s">
        <v>20</v>
      </c>
      <c r="F75" s="11" t="s">
        <v>47</v>
      </c>
      <c r="G75" s="11" t="s">
        <v>312</v>
      </c>
      <c r="H75" s="11" t="s">
        <v>68</v>
      </c>
      <c r="I75" s="11" t="s">
        <v>313</v>
      </c>
      <c r="J75" s="11" t="s">
        <v>38</v>
      </c>
      <c r="K75" s="11" t="s">
        <v>28</v>
      </c>
      <c r="L75" s="11" t="s">
        <v>29</v>
      </c>
      <c r="M75" s="11"/>
      <c r="N75" s="11" t="s">
        <v>39</v>
      </c>
      <c r="O75" s="11" t="s">
        <v>31</v>
      </c>
      <c r="P75" s="11" t="s">
        <v>32</v>
      </c>
      <c r="Q75" s="13">
        <v>1866</v>
      </c>
      <c r="R75" s="13">
        <v>1256</v>
      </c>
      <c r="S75" s="13">
        <v>3122</v>
      </c>
      <c r="T75" s="13"/>
      <c r="U75" s="13"/>
      <c r="V75" s="13">
        <v>0</v>
      </c>
    </row>
    <row r="76" spans="1:22" ht="15" customHeight="1" x14ac:dyDescent="0.25">
      <c r="A76" s="11" t="s">
        <v>314</v>
      </c>
      <c r="B76" s="12">
        <v>44927</v>
      </c>
      <c r="C76" s="12">
        <v>45658</v>
      </c>
      <c r="D76" s="11" t="s">
        <v>22</v>
      </c>
      <c r="E76" s="11" t="s">
        <v>20</v>
      </c>
      <c r="F76" s="11" t="s">
        <v>23</v>
      </c>
      <c r="G76" s="11" t="s">
        <v>315</v>
      </c>
      <c r="H76" s="11" t="s">
        <v>25</v>
      </c>
      <c r="I76" s="11" t="s">
        <v>316</v>
      </c>
      <c r="J76" s="11" t="s">
        <v>38</v>
      </c>
      <c r="K76" s="11" t="s">
        <v>28</v>
      </c>
      <c r="L76" s="11" t="s">
        <v>29</v>
      </c>
      <c r="M76" s="11"/>
      <c r="N76" s="11" t="s">
        <v>30</v>
      </c>
      <c r="O76" s="11" t="s">
        <v>31</v>
      </c>
      <c r="P76" s="11" t="s">
        <v>32</v>
      </c>
      <c r="Q76" s="13">
        <v>12146</v>
      </c>
      <c r="R76" s="13">
        <v>2151</v>
      </c>
      <c r="S76" s="13">
        <v>14297</v>
      </c>
      <c r="T76" s="13"/>
      <c r="U76" s="13"/>
      <c r="V76" s="13">
        <v>0</v>
      </c>
    </row>
    <row r="77" spans="1:22" ht="15" customHeight="1" x14ac:dyDescent="0.25">
      <c r="A77" s="11" t="s">
        <v>317</v>
      </c>
      <c r="B77" s="12">
        <v>44927</v>
      </c>
      <c r="C77" s="12">
        <v>45051</v>
      </c>
      <c r="D77" s="11" t="s">
        <v>52</v>
      </c>
      <c r="E77" s="11" t="s">
        <v>20</v>
      </c>
      <c r="F77" s="11" t="s">
        <v>53</v>
      </c>
      <c r="G77" s="11" t="s">
        <v>318</v>
      </c>
      <c r="H77" s="11" t="s">
        <v>191</v>
      </c>
      <c r="I77" s="11" t="s">
        <v>319</v>
      </c>
      <c r="J77" s="11" t="s">
        <v>95</v>
      </c>
      <c r="K77" s="11" t="s">
        <v>28</v>
      </c>
      <c r="L77" s="11" t="s">
        <v>29</v>
      </c>
      <c r="M77" s="11"/>
      <c r="N77" s="11" t="s">
        <v>39</v>
      </c>
      <c r="O77" s="11" t="s">
        <v>31</v>
      </c>
      <c r="P77" s="11" t="s">
        <v>32</v>
      </c>
      <c r="Q77" s="13">
        <v>1204</v>
      </c>
      <c r="R77" s="13">
        <v>1426</v>
      </c>
      <c r="S77" s="13">
        <v>2630</v>
      </c>
      <c r="T77" s="13"/>
      <c r="U77" s="13"/>
      <c r="V77" s="13">
        <v>0</v>
      </c>
    </row>
    <row r="78" spans="1:22" ht="15" customHeight="1" x14ac:dyDescent="0.25">
      <c r="A78" s="11" t="s">
        <v>320</v>
      </c>
      <c r="B78" s="12">
        <v>44927</v>
      </c>
      <c r="C78" s="12">
        <v>45658</v>
      </c>
      <c r="D78" s="11" t="s">
        <v>34</v>
      </c>
      <c r="E78" s="11" t="s">
        <v>20</v>
      </c>
      <c r="F78" s="11"/>
      <c r="G78" s="11" t="s">
        <v>321</v>
      </c>
      <c r="H78" s="11" t="s">
        <v>322</v>
      </c>
      <c r="I78" s="11" t="s">
        <v>323</v>
      </c>
      <c r="J78" s="11" t="s">
        <v>38</v>
      </c>
      <c r="K78" s="11" t="s">
        <v>28</v>
      </c>
      <c r="L78" s="11" t="s">
        <v>29</v>
      </c>
      <c r="M78" s="11"/>
      <c r="N78" s="11" t="s">
        <v>39</v>
      </c>
      <c r="O78" s="11" t="s">
        <v>31</v>
      </c>
      <c r="P78" s="11" t="s">
        <v>32</v>
      </c>
      <c r="Q78" s="13">
        <v>2614</v>
      </c>
      <c r="R78" s="13">
        <v>2414</v>
      </c>
      <c r="S78" s="13">
        <v>5028</v>
      </c>
      <c r="T78" s="13"/>
      <c r="U78" s="13"/>
      <c r="V78" s="13">
        <v>0</v>
      </c>
    </row>
    <row r="79" spans="1:22" ht="15" customHeight="1" x14ac:dyDescent="0.25">
      <c r="A79" s="11" t="s">
        <v>324</v>
      </c>
      <c r="B79" s="12">
        <v>44927</v>
      </c>
      <c r="C79" s="12">
        <v>45658</v>
      </c>
      <c r="D79" s="11" t="s">
        <v>22</v>
      </c>
      <c r="E79" s="11" t="s">
        <v>20</v>
      </c>
      <c r="F79" s="11" t="s">
        <v>23</v>
      </c>
      <c r="G79" s="11" t="s">
        <v>325</v>
      </c>
      <c r="H79" s="11" t="s">
        <v>178</v>
      </c>
      <c r="I79" s="11" t="s">
        <v>326</v>
      </c>
      <c r="J79" s="11" t="s">
        <v>38</v>
      </c>
      <c r="K79" s="11" t="s">
        <v>28</v>
      </c>
      <c r="L79" s="11" t="s">
        <v>29</v>
      </c>
      <c r="M79" s="11"/>
      <c r="N79" s="11" t="s">
        <v>30</v>
      </c>
      <c r="O79" s="11" t="s">
        <v>31</v>
      </c>
      <c r="P79" s="11" t="s">
        <v>32</v>
      </c>
      <c r="Q79" s="13">
        <v>16596</v>
      </c>
      <c r="R79" s="13">
        <v>3002</v>
      </c>
      <c r="S79" s="13">
        <v>19598</v>
      </c>
      <c r="T79" s="13"/>
      <c r="U79" s="13"/>
      <c r="V79" s="13">
        <v>0</v>
      </c>
    </row>
    <row r="80" spans="1:22" ht="15" customHeight="1" x14ac:dyDescent="0.25">
      <c r="A80" s="11" t="s">
        <v>327</v>
      </c>
      <c r="B80" s="12">
        <v>44927</v>
      </c>
      <c r="C80" s="12">
        <v>45658</v>
      </c>
      <c r="D80" s="11" t="s">
        <v>52</v>
      </c>
      <c r="E80" s="11" t="s">
        <v>20</v>
      </c>
      <c r="F80" s="11" t="s">
        <v>53</v>
      </c>
      <c r="G80" s="11" t="s">
        <v>328</v>
      </c>
      <c r="H80" s="11" t="s">
        <v>329</v>
      </c>
      <c r="I80" s="11" t="s">
        <v>330</v>
      </c>
      <c r="J80" s="11" t="s">
        <v>27</v>
      </c>
      <c r="K80" s="11" t="s">
        <v>28</v>
      </c>
      <c r="L80" s="11" t="s">
        <v>29</v>
      </c>
      <c r="M80" s="11"/>
      <c r="N80" s="11" t="s">
        <v>39</v>
      </c>
      <c r="O80" s="11" t="s">
        <v>31</v>
      </c>
      <c r="P80" s="11" t="s">
        <v>32</v>
      </c>
      <c r="Q80" s="13">
        <v>267</v>
      </c>
      <c r="R80" s="13">
        <v>189</v>
      </c>
      <c r="S80" s="13">
        <v>456</v>
      </c>
      <c r="T80" s="13"/>
      <c r="U80" s="13"/>
      <c r="V80" s="13">
        <v>0</v>
      </c>
    </row>
    <row r="81" spans="1:22" ht="15" customHeight="1" x14ac:dyDescent="0.25">
      <c r="A81" s="11" t="s">
        <v>331</v>
      </c>
      <c r="B81" s="12">
        <v>44927</v>
      </c>
      <c r="C81" s="12">
        <v>45658</v>
      </c>
      <c r="D81" s="11" t="s">
        <v>22</v>
      </c>
      <c r="E81" s="11" t="s">
        <v>20</v>
      </c>
      <c r="F81" s="11" t="s">
        <v>23</v>
      </c>
      <c r="G81" s="11" t="s">
        <v>112</v>
      </c>
      <c r="H81" s="11" t="s">
        <v>332</v>
      </c>
      <c r="I81" s="11" t="s">
        <v>114</v>
      </c>
      <c r="J81" s="11" t="s">
        <v>38</v>
      </c>
      <c r="K81" s="11" t="s">
        <v>28</v>
      </c>
      <c r="L81" s="11" t="s">
        <v>29</v>
      </c>
      <c r="M81" s="11"/>
      <c r="N81" s="11" t="s">
        <v>30</v>
      </c>
      <c r="O81" s="11" t="s">
        <v>31</v>
      </c>
      <c r="P81" s="11" t="s">
        <v>32</v>
      </c>
      <c r="Q81" s="13">
        <v>7705</v>
      </c>
      <c r="R81" s="13">
        <v>1545</v>
      </c>
      <c r="S81" s="13">
        <v>9250</v>
      </c>
      <c r="T81" s="13"/>
      <c r="U81" s="13"/>
      <c r="V81" s="13">
        <v>0</v>
      </c>
    </row>
    <row r="82" spans="1:22" ht="15" customHeight="1" x14ac:dyDescent="0.25">
      <c r="A82" s="11" t="s">
        <v>336</v>
      </c>
      <c r="B82" s="12">
        <v>44927</v>
      </c>
      <c r="C82" s="12">
        <v>45658</v>
      </c>
      <c r="D82" s="11" t="s">
        <v>22</v>
      </c>
      <c r="E82" s="11" t="s">
        <v>20</v>
      </c>
      <c r="F82" s="11" t="s">
        <v>23</v>
      </c>
      <c r="G82" s="11" t="s">
        <v>321</v>
      </c>
      <c r="H82" s="11" t="s">
        <v>206</v>
      </c>
      <c r="I82" s="11" t="s">
        <v>323</v>
      </c>
      <c r="J82" s="11" t="s">
        <v>38</v>
      </c>
      <c r="K82" s="11" t="s">
        <v>28</v>
      </c>
      <c r="L82" s="11" t="s">
        <v>29</v>
      </c>
      <c r="M82" s="11"/>
      <c r="N82" s="11" t="s">
        <v>30</v>
      </c>
      <c r="O82" s="11" t="s">
        <v>31</v>
      </c>
      <c r="P82" s="11" t="s">
        <v>32</v>
      </c>
      <c r="Q82" s="13">
        <v>705</v>
      </c>
      <c r="R82" s="13">
        <v>164</v>
      </c>
      <c r="S82" s="13">
        <v>869</v>
      </c>
      <c r="T82" s="13"/>
      <c r="U82" s="13"/>
      <c r="V82" s="13">
        <v>0</v>
      </c>
    </row>
    <row r="83" spans="1:22" ht="15" customHeight="1" x14ac:dyDescent="0.25">
      <c r="A83" s="11" t="s">
        <v>337</v>
      </c>
      <c r="B83" s="12">
        <v>44927</v>
      </c>
      <c r="C83" s="12">
        <v>45658</v>
      </c>
      <c r="D83" s="11" t="s">
        <v>308</v>
      </c>
      <c r="E83" s="11" t="s">
        <v>20</v>
      </c>
      <c r="F83" s="11"/>
      <c r="G83" s="11" t="s">
        <v>124</v>
      </c>
      <c r="H83" s="11" t="s">
        <v>338</v>
      </c>
      <c r="I83" s="11" t="s">
        <v>250</v>
      </c>
      <c r="J83" s="11" t="s">
        <v>27</v>
      </c>
      <c r="K83" s="11" t="s">
        <v>28</v>
      </c>
      <c r="L83" s="11" t="s">
        <v>183</v>
      </c>
      <c r="M83" s="11" t="s">
        <v>339</v>
      </c>
      <c r="N83" s="11" t="s">
        <v>185</v>
      </c>
      <c r="O83" s="11" t="s">
        <v>31</v>
      </c>
      <c r="P83" s="11" t="s">
        <v>40</v>
      </c>
      <c r="Q83" s="13">
        <v>87360</v>
      </c>
      <c r="R83" s="13">
        <v>75578</v>
      </c>
      <c r="S83" s="13">
        <v>162938</v>
      </c>
      <c r="T83" s="13"/>
      <c r="U83" s="13"/>
      <c r="V83" s="13">
        <v>0</v>
      </c>
    </row>
    <row r="84" spans="1:22" ht="15" customHeight="1" x14ac:dyDescent="0.25">
      <c r="A84" s="11" t="s">
        <v>340</v>
      </c>
      <c r="B84" s="12">
        <v>44927</v>
      </c>
      <c r="C84" s="12">
        <v>45658</v>
      </c>
      <c r="D84" s="11" t="s">
        <v>34</v>
      </c>
      <c r="E84" s="11" t="s">
        <v>20</v>
      </c>
      <c r="F84" s="11"/>
      <c r="G84" s="11" t="s">
        <v>341</v>
      </c>
      <c r="H84" s="11" t="s">
        <v>191</v>
      </c>
      <c r="I84" s="11" t="s">
        <v>342</v>
      </c>
      <c r="J84" s="11" t="s">
        <v>38</v>
      </c>
      <c r="K84" s="11" t="s">
        <v>28</v>
      </c>
      <c r="L84" s="11" t="s">
        <v>29</v>
      </c>
      <c r="M84" s="11"/>
      <c r="N84" s="11" t="s">
        <v>39</v>
      </c>
      <c r="O84" s="11" t="s">
        <v>31</v>
      </c>
      <c r="P84" s="11" t="s">
        <v>40</v>
      </c>
      <c r="Q84" s="13">
        <v>606</v>
      </c>
      <c r="R84" s="13">
        <v>403</v>
      </c>
      <c r="S84" s="13">
        <v>1009</v>
      </c>
      <c r="T84" s="13"/>
      <c r="U84" s="13"/>
      <c r="V84" s="13">
        <v>0</v>
      </c>
    </row>
    <row r="85" spans="1:22" ht="15" customHeight="1" x14ac:dyDescent="0.25">
      <c r="A85" s="11" t="s">
        <v>343</v>
      </c>
      <c r="B85" s="12">
        <v>44927</v>
      </c>
      <c r="C85" s="12">
        <v>45658</v>
      </c>
      <c r="D85" s="11" t="s">
        <v>308</v>
      </c>
      <c r="E85" s="11" t="s">
        <v>20</v>
      </c>
      <c r="F85" s="11"/>
      <c r="G85" s="11" t="s">
        <v>124</v>
      </c>
      <c r="H85" s="11" t="s">
        <v>143</v>
      </c>
      <c r="I85" s="11" t="s">
        <v>250</v>
      </c>
      <c r="J85" s="11" t="s">
        <v>27</v>
      </c>
      <c r="K85" s="11" t="s">
        <v>28</v>
      </c>
      <c r="L85" s="11" t="s">
        <v>183</v>
      </c>
      <c r="M85" s="11" t="s">
        <v>339</v>
      </c>
      <c r="N85" s="11" t="s">
        <v>185</v>
      </c>
      <c r="O85" s="11" t="s">
        <v>31</v>
      </c>
      <c r="P85" s="11" t="s">
        <v>40</v>
      </c>
      <c r="Q85" s="13">
        <v>9630</v>
      </c>
      <c r="R85" s="13">
        <v>18289</v>
      </c>
      <c r="S85" s="13">
        <v>27919</v>
      </c>
      <c r="T85" s="13"/>
      <c r="U85" s="13"/>
      <c r="V85" s="13">
        <v>0</v>
      </c>
    </row>
    <row r="86" spans="1:22" ht="15" customHeight="1" x14ac:dyDescent="0.25">
      <c r="A86" s="11" t="s">
        <v>344</v>
      </c>
      <c r="B86" s="12">
        <v>44927</v>
      </c>
      <c r="C86" s="12">
        <v>45658</v>
      </c>
      <c r="D86" s="11" t="s">
        <v>34</v>
      </c>
      <c r="E86" s="11" t="s">
        <v>20</v>
      </c>
      <c r="F86" s="11"/>
      <c r="G86" s="11" t="s">
        <v>142</v>
      </c>
      <c r="H86" s="11" t="s">
        <v>257</v>
      </c>
      <c r="I86" s="11" t="s">
        <v>144</v>
      </c>
      <c r="J86" s="11" t="s">
        <v>38</v>
      </c>
      <c r="K86" s="11" t="s">
        <v>28</v>
      </c>
      <c r="L86" s="11" t="s">
        <v>29</v>
      </c>
      <c r="M86" s="11"/>
      <c r="N86" s="11" t="s">
        <v>56</v>
      </c>
      <c r="O86" s="11" t="s">
        <v>31</v>
      </c>
      <c r="P86" s="11" t="s">
        <v>40</v>
      </c>
      <c r="Q86" s="13">
        <v>7025</v>
      </c>
      <c r="R86" s="13">
        <v>5380</v>
      </c>
      <c r="S86" s="13">
        <v>12405</v>
      </c>
      <c r="T86" s="13"/>
      <c r="U86" s="13"/>
      <c r="V86" s="13">
        <v>0</v>
      </c>
    </row>
    <row r="87" spans="1:22" ht="15" customHeight="1" x14ac:dyDescent="0.25">
      <c r="A87" s="11" t="s">
        <v>345</v>
      </c>
      <c r="B87" s="12">
        <v>44927</v>
      </c>
      <c r="C87" s="12">
        <v>45658</v>
      </c>
      <c r="D87" s="11" t="s">
        <v>52</v>
      </c>
      <c r="E87" s="11" t="s">
        <v>20</v>
      </c>
      <c r="F87" s="11" t="s">
        <v>53</v>
      </c>
      <c r="G87" s="11" t="s">
        <v>346</v>
      </c>
      <c r="H87" s="11" t="s">
        <v>191</v>
      </c>
      <c r="I87" s="11" t="s">
        <v>347</v>
      </c>
      <c r="J87" s="11" t="s">
        <v>38</v>
      </c>
      <c r="K87" s="11" t="s">
        <v>28</v>
      </c>
      <c r="L87" s="11" t="s">
        <v>29</v>
      </c>
      <c r="M87" s="11"/>
      <c r="N87" s="11" t="s">
        <v>39</v>
      </c>
      <c r="O87" s="11" t="s">
        <v>31</v>
      </c>
      <c r="P87" s="11" t="s">
        <v>32</v>
      </c>
      <c r="Q87" s="13">
        <v>66</v>
      </c>
      <c r="R87" s="13">
        <v>49</v>
      </c>
      <c r="S87" s="13">
        <v>115</v>
      </c>
      <c r="T87" s="13"/>
      <c r="U87" s="13"/>
      <c r="V87" s="13">
        <v>0</v>
      </c>
    </row>
    <row r="88" spans="1:22" ht="15" customHeight="1" x14ac:dyDescent="0.25">
      <c r="A88" s="11" t="s">
        <v>348</v>
      </c>
      <c r="B88" s="12">
        <v>45107</v>
      </c>
      <c r="C88" s="12">
        <v>45750</v>
      </c>
      <c r="D88" s="11" t="s">
        <v>22</v>
      </c>
      <c r="E88" s="11" t="s">
        <v>20</v>
      </c>
      <c r="F88" s="11" t="s">
        <v>23</v>
      </c>
      <c r="G88" s="11" t="s">
        <v>349</v>
      </c>
      <c r="H88" s="11" t="s">
        <v>350</v>
      </c>
      <c r="I88" s="11" t="s">
        <v>351</v>
      </c>
      <c r="J88" s="11" t="s">
        <v>38</v>
      </c>
      <c r="K88" s="11" t="s">
        <v>28</v>
      </c>
      <c r="L88" s="11" t="s">
        <v>29</v>
      </c>
      <c r="M88" s="11"/>
      <c r="N88" s="11" t="s">
        <v>30</v>
      </c>
      <c r="O88" s="11" t="s">
        <v>31</v>
      </c>
      <c r="P88" s="11" t="s">
        <v>32</v>
      </c>
      <c r="Q88" s="13">
        <v>3627</v>
      </c>
      <c r="R88" s="13">
        <v>1164</v>
      </c>
      <c r="S88" s="13">
        <v>4791</v>
      </c>
      <c r="T88" s="13"/>
      <c r="U88" s="13"/>
      <c r="V88" s="13">
        <v>0</v>
      </c>
    </row>
    <row r="89" spans="1:22" ht="15" customHeight="1" x14ac:dyDescent="0.25">
      <c r="A89" s="11" t="s">
        <v>352</v>
      </c>
      <c r="B89" s="12">
        <v>44927</v>
      </c>
      <c r="C89" s="12">
        <v>45658</v>
      </c>
      <c r="D89" s="11" t="s">
        <v>34</v>
      </c>
      <c r="E89" s="11" t="s">
        <v>20</v>
      </c>
      <c r="F89" s="11"/>
      <c r="G89" s="11" t="s">
        <v>353</v>
      </c>
      <c r="H89" s="11" t="s">
        <v>354</v>
      </c>
      <c r="I89" s="11" t="s">
        <v>355</v>
      </c>
      <c r="J89" s="11" t="s">
        <v>38</v>
      </c>
      <c r="K89" s="11" t="s">
        <v>28</v>
      </c>
      <c r="L89" s="11" t="s">
        <v>29</v>
      </c>
      <c r="M89" s="11"/>
      <c r="N89" s="11" t="s">
        <v>56</v>
      </c>
      <c r="O89" s="11" t="s">
        <v>31</v>
      </c>
      <c r="P89" s="11" t="s">
        <v>40</v>
      </c>
      <c r="Q89" s="13">
        <v>20062</v>
      </c>
      <c r="R89" s="13">
        <v>11514</v>
      </c>
      <c r="S89" s="13">
        <v>31576</v>
      </c>
      <c r="T89" s="13"/>
      <c r="U89" s="13"/>
      <c r="V89" s="13">
        <v>0</v>
      </c>
    </row>
    <row r="90" spans="1:22" ht="15" customHeight="1" x14ac:dyDescent="0.25">
      <c r="A90" s="11" t="s">
        <v>356</v>
      </c>
      <c r="B90" s="12">
        <v>44927</v>
      </c>
      <c r="C90" s="12">
        <v>45658</v>
      </c>
      <c r="D90" s="11" t="s">
        <v>58</v>
      </c>
      <c r="E90" s="11" t="s">
        <v>20</v>
      </c>
      <c r="F90" s="11" t="s">
        <v>59</v>
      </c>
      <c r="G90" s="11" t="s">
        <v>357</v>
      </c>
      <c r="H90" s="11" t="s">
        <v>84</v>
      </c>
      <c r="I90" s="11" t="s">
        <v>62</v>
      </c>
      <c r="J90" s="11" t="s">
        <v>38</v>
      </c>
      <c r="K90" s="11" t="s">
        <v>28</v>
      </c>
      <c r="L90" s="11" t="s">
        <v>29</v>
      </c>
      <c r="M90" s="11"/>
      <c r="N90" s="11" t="s">
        <v>39</v>
      </c>
      <c r="O90" s="11" t="s">
        <v>31</v>
      </c>
      <c r="P90" s="11" t="s">
        <v>32</v>
      </c>
      <c r="Q90" s="13">
        <v>438</v>
      </c>
      <c r="R90" s="13">
        <v>438</v>
      </c>
      <c r="S90" s="13">
        <v>876</v>
      </c>
      <c r="T90" s="13"/>
      <c r="U90" s="13"/>
      <c r="V90" s="13">
        <v>0</v>
      </c>
    </row>
    <row r="91" spans="1:22" ht="15" customHeight="1" x14ac:dyDescent="0.25">
      <c r="A91" s="11" t="s">
        <v>358</v>
      </c>
      <c r="B91" s="12">
        <v>44927</v>
      </c>
      <c r="C91" s="12">
        <v>45658</v>
      </c>
      <c r="D91" s="11" t="s">
        <v>22</v>
      </c>
      <c r="E91" s="11" t="s">
        <v>20</v>
      </c>
      <c r="F91" s="11" t="s">
        <v>23</v>
      </c>
      <c r="G91" s="11" t="s">
        <v>359</v>
      </c>
      <c r="H91" s="11" t="s">
        <v>174</v>
      </c>
      <c r="I91" s="11" t="s">
        <v>360</v>
      </c>
      <c r="J91" s="11" t="s">
        <v>38</v>
      </c>
      <c r="K91" s="11" t="s">
        <v>28</v>
      </c>
      <c r="L91" s="11" t="s">
        <v>29</v>
      </c>
      <c r="M91" s="11"/>
      <c r="N91" s="11" t="s">
        <v>30</v>
      </c>
      <c r="O91" s="11" t="s">
        <v>31</v>
      </c>
      <c r="P91" s="11" t="s">
        <v>32</v>
      </c>
      <c r="Q91" s="13">
        <v>2206</v>
      </c>
      <c r="R91" s="13">
        <v>511</v>
      </c>
      <c r="S91" s="13">
        <v>2717</v>
      </c>
      <c r="T91" s="13"/>
      <c r="U91" s="13"/>
      <c r="V91" s="13">
        <v>0</v>
      </c>
    </row>
    <row r="92" spans="1:22" ht="15" customHeight="1" x14ac:dyDescent="0.25">
      <c r="A92" s="11" t="s">
        <v>361</v>
      </c>
      <c r="B92" s="12">
        <v>44927</v>
      </c>
      <c r="C92" s="12">
        <v>45658</v>
      </c>
      <c r="D92" s="11" t="s">
        <v>22</v>
      </c>
      <c r="E92" s="11" t="s">
        <v>20</v>
      </c>
      <c r="F92" s="11" t="s">
        <v>23</v>
      </c>
      <c r="G92" s="11" t="s">
        <v>63</v>
      </c>
      <c r="H92" s="11" t="s">
        <v>362</v>
      </c>
      <c r="I92" s="11" t="s">
        <v>363</v>
      </c>
      <c r="J92" s="11" t="s">
        <v>38</v>
      </c>
      <c r="K92" s="11" t="s">
        <v>28</v>
      </c>
      <c r="L92" s="11" t="s">
        <v>29</v>
      </c>
      <c r="M92" s="11"/>
      <c r="N92" s="11" t="s">
        <v>30</v>
      </c>
      <c r="O92" s="11" t="s">
        <v>31</v>
      </c>
      <c r="P92" s="11" t="s">
        <v>32</v>
      </c>
      <c r="Q92" s="13">
        <v>746</v>
      </c>
      <c r="R92" s="13">
        <v>120</v>
      </c>
      <c r="S92" s="13">
        <v>866</v>
      </c>
      <c r="T92" s="13"/>
      <c r="U92" s="13"/>
      <c r="V92" s="13">
        <v>0</v>
      </c>
    </row>
    <row r="93" spans="1:22" ht="15" customHeight="1" x14ac:dyDescent="0.25">
      <c r="A93" s="11" t="s">
        <v>364</v>
      </c>
      <c r="B93" s="12">
        <v>44927</v>
      </c>
      <c r="C93" s="12">
        <v>45658</v>
      </c>
      <c r="D93" s="11" t="s">
        <v>22</v>
      </c>
      <c r="E93" s="11" t="s">
        <v>20</v>
      </c>
      <c r="F93" s="11" t="s">
        <v>23</v>
      </c>
      <c r="G93" s="11" t="s">
        <v>365</v>
      </c>
      <c r="H93" s="11" t="s">
        <v>366</v>
      </c>
      <c r="I93" s="11" t="s">
        <v>367</v>
      </c>
      <c r="J93" s="11" t="s">
        <v>27</v>
      </c>
      <c r="K93" s="11" t="s">
        <v>28</v>
      </c>
      <c r="L93" s="11" t="s">
        <v>29</v>
      </c>
      <c r="M93" s="11"/>
      <c r="N93" s="11" t="s">
        <v>30</v>
      </c>
      <c r="O93" s="11" t="s">
        <v>31</v>
      </c>
      <c r="P93" s="11" t="s">
        <v>32</v>
      </c>
      <c r="Q93" s="13">
        <v>15161</v>
      </c>
      <c r="R93" s="13">
        <v>2690</v>
      </c>
      <c r="S93" s="13">
        <v>17851</v>
      </c>
      <c r="T93" s="13"/>
      <c r="U93" s="13"/>
      <c r="V93" s="13">
        <v>0</v>
      </c>
    </row>
    <row r="94" spans="1:22" ht="15" customHeight="1" x14ac:dyDescent="0.25">
      <c r="A94" s="11" t="s">
        <v>368</v>
      </c>
      <c r="B94" s="12">
        <v>44927</v>
      </c>
      <c r="C94" s="12">
        <v>45658</v>
      </c>
      <c r="D94" s="11" t="s">
        <v>22</v>
      </c>
      <c r="E94" s="11" t="s">
        <v>20</v>
      </c>
      <c r="F94" s="11" t="s">
        <v>23</v>
      </c>
      <c r="G94" s="11" t="s">
        <v>369</v>
      </c>
      <c r="H94" s="11" t="s">
        <v>84</v>
      </c>
      <c r="I94" s="11" t="s">
        <v>370</v>
      </c>
      <c r="J94" s="11" t="s">
        <v>38</v>
      </c>
      <c r="K94" s="11" t="s">
        <v>28</v>
      </c>
      <c r="L94" s="11" t="s">
        <v>29</v>
      </c>
      <c r="M94" s="11"/>
      <c r="N94" s="11" t="s">
        <v>30</v>
      </c>
      <c r="O94" s="11" t="s">
        <v>31</v>
      </c>
      <c r="P94" s="11" t="s">
        <v>32</v>
      </c>
      <c r="Q94" s="13">
        <v>578</v>
      </c>
      <c r="R94" s="13">
        <v>95</v>
      </c>
      <c r="S94" s="13">
        <v>673</v>
      </c>
      <c r="T94" s="13"/>
      <c r="U94" s="13"/>
      <c r="V94" s="13">
        <v>0</v>
      </c>
    </row>
    <row r="95" spans="1:22" ht="15" customHeight="1" x14ac:dyDescent="0.25">
      <c r="A95" s="11" t="s">
        <v>371</v>
      </c>
      <c r="B95" s="12">
        <v>44927</v>
      </c>
      <c r="C95" s="12">
        <v>45658</v>
      </c>
      <c r="D95" s="11" t="s">
        <v>22</v>
      </c>
      <c r="E95" s="11" t="s">
        <v>20</v>
      </c>
      <c r="F95" s="11" t="s">
        <v>23</v>
      </c>
      <c r="G95" s="11" t="s">
        <v>372</v>
      </c>
      <c r="H95" s="11" t="s">
        <v>25</v>
      </c>
      <c r="I95" s="11" t="s">
        <v>373</v>
      </c>
      <c r="J95" s="11" t="s">
        <v>38</v>
      </c>
      <c r="K95" s="11" t="s">
        <v>28</v>
      </c>
      <c r="L95" s="11" t="s">
        <v>29</v>
      </c>
      <c r="M95" s="11"/>
      <c r="N95" s="11" t="s">
        <v>30</v>
      </c>
      <c r="O95" s="11" t="s">
        <v>31</v>
      </c>
      <c r="P95" s="11" t="s">
        <v>32</v>
      </c>
      <c r="Q95" s="13">
        <v>8569</v>
      </c>
      <c r="R95" s="13">
        <v>1871</v>
      </c>
      <c r="S95" s="13">
        <v>10440</v>
      </c>
      <c r="T95" s="13"/>
      <c r="U95" s="13"/>
      <c r="V95" s="13">
        <v>0</v>
      </c>
    </row>
    <row r="96" spans="1:22" ht="15" customHeight="1" x14ac:dyDescent="0.25">
      <c r="A96" s="11" t="s">
        <v>374</v>
      </c>
      <c r="B96" s="12">
        <v>44927</v>
      </c>
      <c r="C96" s="12">
        <v>45658</v>
      </c>
      <c r="D96" s="11" t="s">
        <v>22</v>
      </c>
      <c r="E96" s="11" t="s">
        <v>20</v>
      </c>
      <c r="F96" s="11" t="s">
        <v>23</v>
      </c>
      <c r="G96" s="11" t="s">
        <v>375</v>
      </c>
      <c r="H96" s="11" t="s">
        <v>253</v>
      </c>
      <c r="I96" s="11" t="s">
        <v>376</v>
      </c>
      <c r="J96" s="11" t="s">
        <v>27</v>
      </c>
      <c r="K96" s="11" t="s">
        <v>28</v>
      </c>
      <c r="L96" s="11" t="s">
        <v>29</v>
      </c>
      <c r="M96" s="11"/>
      <c r="N96" s="11" t="s">
        <v>30</v>
      </c>
      <c r="O96" s="11" t="s">
        <v>31</v>
      </c>
      <c r="P96" s="11" t="s">
        <v>32</v>
      </c>
      <c r="Q96" s="13">
        <v>1340</v>
      </c>
      <c r="R96" s="13">
        <v>293</v>
      </c>
      <c r="S96" s="13">
        <v>1633</v>
      </c>
      <c r="T96" s="13"/>
      <c r="U96" s="13"/>
      <c r="V96" s="13">
        <v>0</v>
      </c>
    </row>
    <row r="97" spans="1:22" ht="15" customHeight="1" x14ac:dyDescent="0.25">
      <c r="A97" s="11" t="s">
        <v>377</v>
      </c>
      <c r="B97" s="12">
        <v>44927</v>
      </c>
      <c r="C97" s="12">
        <v>45658</v>
      </c>
      <c r="D97" s="11" t="s">
        <v>22</v>
      </c>
      <c r="E97" s="11" t="s">
        <v>20</v>
      </c>
      <c r="F97" s="11" t="s">
        <v>23</v>
      </c>
      <c r="G97" s="11" t="s">
        <v>378</v>
      </c>
      <c r="H97" s="11" t="s">
        <v>379</v>
      </c>
      <c r="I97" s="11" t="s">
        <v>153</v>
      </c>
      <c r="J97" s="11" t="s">
        <v>38</v>
      </c>
      <c r="K97" s="11" t="s">
        <v>28</v>
      </c>
      <c r="L97" s="11" t="s">
        <v>29</v>
      </c>
      <c r="M97" s="11"/>
      <c r="N97" s="11" t="s">
        <v>30</v>
      </c>
      <c r="O97" s="11" t="s">
        <v>31</v>
      </c>
      <c r="P97" s="11" t="s">
        <v>32</v>
      </c>
      <c r="Q97" s="13">
        <v>2860</v>
      </c>
      <c r="R97" s="13">
        <v>674</v>
      </c>
      <c r="S97" s="13">
        <v>3534</v>
      </c>
      <c r="T97" s="13"/>
      <c r="U97" s="13"/>
      <c r="V97" s="13">
        <v>0</v>
      </c>
    </row>
    <row r="98" spans="1:22" ht="15" customHeight="1" x14ac:dyDescent="0.25">
      <c r="A98" s="11" t="s">
        <v>380</v>
      </c>
      <c r="B98" s="12">
        <v>44927</v>
      </c>
      <c r="C98" s="12">
        <v>45658</v>
      </c>
      <c r="D98" s="11" t="s">
        <v>22</v>
      </c>
      <c r="E98" s="11" t="s">
        <v>20</v>
      </c>
      <c r="F98" s="11" t="s">
        <v>23</v>
      </c>
      <c r="G98" s="11" t="s">
        <v>213</v>
      </c>
      <c r="H98" s="11" t="s">
        <v>206</v>
      </c>
      <c r="I98" s="11" t="s">
        <v>215</v>
      </c>
      <c r="J98" s="11" t="s">
        <v>27</v>
      </c>
      <c r="K98" s="11" t="s">
        <v>28</v>
      </c>
      <c r="L98" s="11" t="s">
        <v>29</v>
      </c>
      <c r="M98" s="11"/>
      <c r="N98" s="11" t="s">
        <v>30</v>
      </c>
      <c r="O98" s="11" t="s">
        <v>31</v>
      </c>
      <c r="P98" s="11" t="s">
        <v>32</v>
      </c>
      <c r="Q98" s="13">
        <v>596</v>
      </c>
      <c r="R98" s="13">
        <v>141</v>
      </c>
      <c r="S98" s="13">
        <v>737</v>
      </c>
      <c r="T98" s="13"/>
      <c r="U98" s="13"/>
      <c r="V98" s="13">
        <v>0</v>
      </c>
    </row>
    <row r="99" spans="1:22" ht="15" customHeight="1" x14ac:dyDescent="0.25">
      <c r="A99" s="11" t="s">
        <v>381</v>
      </c>
      <c r="B99" s="12">
        <v>44927</v>
      </c>
      <c r="C99" s="12">
        <v>45658</v>
      </c>
      <c r="D99" s="11" t="s">
        <v>52</v>
      </c>
      <c r="E99" s="11" t="s">
        <v>20</v>
      </c>
      <c r="F99" s="11" t="s">
        <v>53</v>
      </c>
      <c r="G99" s="11" t="s">
        <v>382</v>
      </c>
      <c r="H99" s="11" t="s">
        <v>68</v>
      </c>
      <c r="I99" s="11" t="s">
        <v>383</v>
      </c>
      <c r="J99" s="11" t="s">
        <v>38</v>
      </c>
      <c r="K99" s="11" t="s">
        <v>28</v>
      </c>
      <c r="L99" s="11" t="s">
        <v>29</v>
      </c>
      <c r="M99" s="11"/>
      <c r="N99" s="11" t="s">
        <v>39</v>
      </c>
      <c r="O99" s="11" t="s">
        <v>31</v>
      </c>
      <c r="P99" s="11" t="s">
        <v>32</v>
      </c>
      <c r="Q99" s="13">
        <v>231</v>
      </c>
      <c r="R99" s="13">
        <v>162</v>
      </c>
      <c r="S99" s="13">
        <v>393</v>
      </c>
      <c r="T99" s="13"/>
      <c r="U99" s="13"/>
      <c r="V99" s="13">
        <v>0</v>
      </c>
    </row>
    <row r="100" spans="1:22" ht="15" customHeight="1" x14ac:dyDescent="0.25">
      <c r="A100" s="11" t="s">
        <v>384</v>
      </c>
      <c r="B100" s="12">
        <v>44927</v>
      </c>
      <c r="C100" s="12">
        <v>45658</v>
      </c>
      <c r="D100" s="11" t="s">
        <v>22</v>
      </c>
      <c r="E100" s="11" t="s">
        <v>20</v>
      </c>
      <c r="F100" s="11" t="s">
        <v>23</v>
      </c>
      <c r="G100" s="11" t="s">
        <v>63</v>
      </c>
      <c r="H100" s="11" t="s">
        <v>84</v>
      </c>
      <c r="I100" s="11" t="s">
        <v>160</v>
      </c>
      <c r="J100" s="11" t="s">
        <v>38</v>
      </c>
      <c r="K100" s="11" t="s">
        <v>28</v>
      </c>
      <c r="L100" s="11" t="s">
        <v>29</v>
      </c>
      <c r="M100" s="11"/>
      <c r="N100" s="11" t="s">
        <v>30</v>
      </c>
      <c r="O100" s="11" t="s">
        <v>310</v>
      </c>
      <c r="P100" s="11" t="s">
        <v>32</v>
      </c>
      <c r="Q100" s="13">
        <v>42394</v>
      </c>
      <c r="R100" s="13">
        <v>8753</v>
      </c>
      <c r="S100" s="13">
        <v>51147</v>
      </c>
      <c r="T100" s="13">
        <v>0</v>
      </c>
      <c r="U100" s="13">
        <v>0</v>
      </c>
      <c r="V100" s="13">
        <v>0</v>
      </c>
    </row>
    <row r="101" spans="1:22" ht="15" customHeight="1" x14ac:dyDescent="0.25">
      <c r="A101" s="11" t="s">
        <v>385</v>
      </c>
      <c r="B101" s="12">
        <v>44927</v>
      </c>
      <c r="C101" s="12">
        <v>45658</v>
      </c>
      <c r="D101" s="11" t="s">
        <v>22</v>
      </c>
      <c r="E101" s="11" t="s">
        <v>20</v>
      </c>
      <c r="F101" s="11" t="s">
        <v>23</v>
      </c>
      <c r="G101" s="11" t="s">
        <v>121</v>
      </c>
      <c r="H101" s="11" t="s">
        <v>386</v>
      </c>
      <c r="I101" s="11" t="s">
        <v>123</v>
      </c>
      <c r="J101" s="11" t="s">
        <v>38</v>
      </c>
      <c r="K101" s="11" t="s">
        <v>28</v>
      </c>
      <c r="L101" s="11" t="s">
        <v>29</v>
      </c>
      <c r="M101" s="11"/>
      <c r="N101" s="11" t="s">
        <v>30</v>
      </c>
      <c r="O101" s="11" t="s">
        <v>31</v>
      </c>
      <c r="P101" s="11" t="s">
        <v>32</v>
      </c>
      <c r="Q101" s="13">
        <v>11891</v>
      </c>
      <c r="R101" s="13">
        <v>2275</v>
      </c>
      <c r="S101" s="13">
        <v>14166</v>
      </c>
      <c r="T101" s="13"/>
      <c r="U101" s="13"/>
      <c r="V101" s="13">
        <v>0</v>
      </c>
    </row>
    <row r="102" spans="1:22" ht="15" customHeight="1" x14ac:dyDescent="0.25">
      <c r="A102" s="11" t="s">
        <v>387</v>
      </c>
      <c r="B102" s="12">
        <v>44927</v>
      </c>
      <c r="C102" s="12">
        <v>45658</v>
      </c>
      <c r="D102" s="11" t="s">
        <v>58</v>
      </c>
      <c r="E102" s="11" t="s">
        <v>20</v>
      </c>
      <c r="F102" s="11" t="s">
        <v>59</v>
      </c>
      <c r="G102" s="11" t="s">
        <v>388</v>
      </c>
      <c r="H102" s="11" t="s">
        <v>273</v>
      </c>
      <c r="I102" s="11" t="s">
        <v>389</v>
      </c>
      <c r="J102" s="11" t="s">
        <v>38</v>
      </c>
      <c r="K102" s="11" t="s">
        <v>28</v>
      </c>
      <c r="L102" s="11" t="s">
        <v>29</v>
      </c>
      <c r="M102" s="11"/>
      <c r="N102" s="11" t="s">
        <v>39</v>
      </c>
      <c r="O102" s="11" t="s">
        <v>31</v>
      </c>
      <c r="P102" s="11" t="s">
        <v>32</v>
      </c>
      <c r="Q102" s="13">
        <v>324</v>
      </c>
      <c r="R102" s="13">
        <v>254</v>
      </c>
      <c r="S102" s="13">
        <v>578</v>
      </c>
      <c r="T102" s="13"/>
      <c r="U102" s="13"/>
      <c r="V102" s="13">
        <v>0</v>
      </c>
    </row>
    <row r="103" spans="1:22" ht="15" customHeight="1" x14ac:dyDescent="0.25">
      <c r="A103" s="11" t="s">
        <v>390</v>
      </c>
      <c r="B103" s="12">
        <v>44927</v>
      </c>
      <c r="C103" s="12">
        <v>45658</v>
      </c>
      <c r="D103" s="11" t="s">
        <v>22</v>
      </c>
      <c r="E103" s="11" t="s">
        <v>20</v>
      </c>
      <c r="F103" s="11" t="s">
        <v>23</v>
      </c>
      <c r="G103" s="11" t="s">
        <v>391</v>
      </c>
      <c r="H103" s="11" t="s">
        <v>392</v>
      </c>
      <c r="I103" s="11" t="s">
        <v>393</v>
      </c>
      <c r="J103" s="11" t="s">
        <v>27</v>
      </c>
      <c r="K103" s="11" t="s">
        <v>28</v>
      </c>
      <c r="L103" s="11" t="s">
        <v>29</v>
      </c>
      <c r="M103" s="11"/>
      <c r="N103" s="11" t="s">
        <v>30</v>
      </c>
      <c r="O103" s="11" t="s">
        <v>31</v>
      </c>
      <c r="P103" s="11" t="s">
        <v>32</v>
      </c>
      <c r="Q103" s="13">
        <v>5500</v>
      </c>
      <c r="R103" s="13">
        <v>1035</v>
      </c>
      <c r="S103" s="13">
        <v>6535</v>
      </c>
      <c r="T103" s="13"/>
      <c r="U103" s="13"/>
      <c r="V103" s="13">
        <v>0</v>
      </c>
    </row>
    <row r="104" spans="1:22" ht="15" customHeight="1" x14ac:dyDescent="0.25">
      <c r="A104" s="11" t="s">
        <v>396</v>
      </c>
      <c r="B104" s="12">
        <v>44927</v>
      </c>
      <c r="C104" s="12">
        <v>45658</v>
      </c>
      <c r="D104" s="11" t="s">
        <v>52</v>
      </c>
      <c r="E104" s="11" t="s">
        <v>20</v>
      </c>
      <c r="F104" s="11" t="s">
        <v>53</v>
      </c>
      <c r="G104" s="11" t="s">
        <v>213</v>
      </c>
      <c r="H104" s="11" t="s">
        <v>61</v>
      </c>
      <c r="I104" s="11" t="s">
        <v>215</v>
      </c>
      <c r="J104" s="11" t="s">
        <v>27</v>
      </c>
      <c r="K104" s="11" t="s">
        <v>28</v>
      </c>
      <c r="L104" s="11" t="s">
        <v>29</v>
      </c>
      <c r="M104" s="11"/>
      <c r="N104" s="11" t="s">
        <v>39</v>
      </c>
      <c r="O104" s="11" t="s">
        <v>31</v>
      </c>
      <c r="P104" s="11" t="s">
        <v>32</v>
      </c>
      <c r="Q104" s="13">
        <v>213</v>
      </c>
      <c r="R104" s="13">
        <v>168</v>
      </c>
      <c r="S104" s="13">
        <v>381</v>
      </c>
      <c r="T104" s="13"/>
      <c r="U104" s="13"/>
      <c r="V104" s="13">
        <v>0</v>
      </c>
    </row>
    <row r="105" spans="1:22" ht="15" customHeight="1" x14ac:dyDescent="0.25">
      <c r="A105" s="11" t="s">
        <v>397</v>
      </c>
      <c r="B105" s="12">
        <v>44927</v>
      </c>
      <c r="C105" s="12">
        <v>45658</v>
      </c>
      <c r="D105" s="11" t="s">
        <v>52</v>
      </c>
      <c r="E105" s="11" t="s">
        <v>20</v>
      </c>
      <c r="F105" s="11" t="s">
        <v>53</v>
      </c>
      <c r="G105" s="11" t="s">
        <v>398</v>
      </c>
      <c r="H105" s="11" t="s">
        <v>178</v>
      </c>
      <c r="I105" s="11" t="s">
        <v>399</v>
      </c>
      <c r="J105" s="11" t="s">
        <v>95</v>
      </c>
      <c r="K105" s="11" t="s">
        <v>28</v>
      </c>
      <c r="L105" s="11" t="s">
        <v>29</v>
      </c>
      <c r="M105" s="11"/>
      <c r="N105" s="11" t="s">
        <v>39</v>
      </c>
      <c r="O105" s="11" t="s">
        <v>31</v>
      </c>
      <c r="P105" s="11" t="s">
        <v>32</v>
      </c>
      <c r="Q105" s="13">
        <v>98</v>
      </c>
      <c r="R105" s="13">
        <v>71</v>
      </c>
      <c r="S105" s="13">
        <v>169</v>
      </c>
      <c r="T105" s="13"/>
      <c r="U105" s="13"/>
      <c r="V105" s="13">
        <v>0</v>
      </c>
    </row>
    <row r="106" spans="1:22" ht="15" customHeight="1" x14ac:dyDescent="0.25">
      <c r="A106" s="11" t="s">
        <v>400</v>
      </c>
      <c r="B106" s="12">
        <v>44927</v>
      </c>
      <c r="C106" s="12">
        <v>45658</v>
      </c>
      <c r="D106" s="11" t="s">
        <v>308</v>
      </c>
      <c r="E106" s="11" t="s">
        <v>20</v>
      </c>
      <c r="F106" s="11"/>
      <c r="G106" s="11" t="s">
        <v>220</v>
      </c>
      <c r="H106" s="11" t="s">
        <v>191</v>
      </c>
      <c r="I106" s="11" t="s">
        <v>221</v>
      </c>
      <c r="J106" s="11" t="s">
        <v>38</v>
      </c>
      <c r="K106" s="11" t="s">
        <v>28</v>
      </c>
      <c r="L106" s="11" t="s">
        <v>183</v>
      </c>
      <c r="M106" s="11" t="s">
        <v>401</v>
      </c>
      <c r="N106" s="11" t="s">
        <v>185</v>
      </c>
      <c r="O106" s="11" t="s">
        <v>310</v>
      </c>
      <c r="P106" s="11" t="s">
        <v>40</v>
      </c>
      <c r="Q106" s="13">
        <v>52906</v>
      </c>
      <c r="R106" s="13">
        <v>74635</v>
      </c>
      <c r="S106" s="13">
        <v>127541</v>
      </c>
      <c r="T106" s="13">
        <v>47603</v>
      </c>
      <c r="U106" s="13">
        <v>103009</v>
      </c>
      <c r="V106" s="13">
        <v>150612</v>
      </c>
    </row>
    <row r="107" spans="1:22" ht="15" customHeight="1" x14ac:dyDescent="0.25">
      <c r="A107" s="11" t="s">
        <v>402</v>
      </c>
      <c r="B107" s="12">
        <v>44927</v>
      </c>
      <c r="C107" s="12">
        <v>45658</v>
      </c>
      <c r="D107" s="11" t="s">
        <v>58</v>
      </c>
      <c r="E107" s="11" t="s">
        <v>20</v>
      </c>
      <c r="F107" s="11" t="s">
        <v>59</v>
      </c>
      <c r="G107" s="11" t="s">
        <v>403</v>
      </c>
      <c r="H107" s="11" t="s">
        <v>404</v>
      </c>
      <c r="I107" s="11" t="s">
        <v>405</v>
      </c>
      <c r="J107" s="11" t="s">
        <v>38</v>
      </c>
      <c r="K107" s="11" t="s">
        <v>28</v>
      </c>
      <c r="L107" s="11" t="s">
        <v>29</v>
      </c>
      <c r="M107" s="11"/>
      <c r="N107" s="11" t="s">
        <v>39</v>
      </c>
      <c r="O107" s="11" t="s">
        <v>31</v>
      </c>
      <c r="P107" s="11" t="s">
        <v>32</v>
      </c>
      <c r="Q107" s="13">
        <v>440</v>
      </c>
      <c r="R107" s="13">
        <v>440</v>
      </c>
      <c r="S107" s="13">
        <v>880</v>
      </c>
      <c r="T107" s="13"/>
      <c r="U107" s="13"/>
      <c r="V107" s="13">
        <v>0</v>
      </c>
    </row>
    <row r="108" spans="1:22" ht="15" customHeight="1" x14ac:dyDescent="0.25">
      <c r="A108" s="11" t="s">
        <v>406</v>
      </c>
      <c r="B108" s="12">
        <v>44927</v>
      </c>
      <c r="C108" s="12">
        <v>45658</v>
      </c>
      <c r="D108" s="11" t="s">
        <v>58</v>
      </c>
      <c r="E108" s="11" t="s">
        <v>20</v>
      </c>
      <c r="F108" s="11" t="s">
        <v>59</v>
      </c>
      <c r="G108" s="11" t="s">
        <v>353</v>
      </c>
      <c r="H108" s="11" t="s">
        <v>354</v>
      </c>
      <c r="I108" s="11" t="s">
        <v>355</v>
      </c>
      <c r="J108" s="11" t="s">
        <v>38</v>
      </c>
      <c r="K108" s="11" t="s">
        <v>28</v>
      </c>
      <c r="L108" s="11" t="s">
        <v>29</v>
      </c>
      <c r="M108" s="11"/>
      <c r="N108" s="11" t="s">
        <v>39</v>
      </c>
      <c r="O108" s="11" t="s">
        <v>31</v>
      </c>
      <c r="P108" s="11" t="s">
        <v>32</v>
      </c>
      <c r="Q108" s="13">
        <v>440</v>
      </c>
      <c r="R108" s="13">
        <v>440</v>
      </c>
      <c r="S108" s="13">
        <v>880</v>
      </c>
      <c r="T108" s="13"/>
      <c r="U108" s="13"/>
      <c r="V108" s="13">
        <v>0</v>
      </c>
    </row>
    <row r="109" spans="1:22" ht="15" customHeight="1" x14ac:dyDescent="0.25">
      <c r="A109" s="11" t="s">
        <v>409</v>
      </c>
      <c r="B109" s="12">
        <v>44927</v>
      </c>
      <c r="C109" s="12">
        <v>45658</v>
      </c>
      <c r="D109" s="11" t="s">
        <v>22</v>
      </c>
      <c r="E109" s="11" t="s">
        <v>20</v>
      </c>
      <c r="F109" s="11" t="s">
        <v>23</v>
      </c>
      <c r="G109" s="11" t="s">
        <v>410</v>
      </c>
      <c r="H109" s="11" t="s">
        <v>411</v>
      </c>
      <c r="I109" s="11" t="s">
        <v>412</v>
      </c>
      <c r="J109" s="11" t="s">
        <v>413</v>
      </c>
      <c r="K109" s="11" t="s">
        <v>28</v>
      </c>
      <c r="L109" s="11" t="s">
        <v>29</v>
      </c>
      <c r="M109" s="11"/>
      <c r="N109" s="11" t="s">
        <v>30</v>
      </c>
      <c r="O109" s="11" t="s">
        <v>31</v>
      </c>
      <c r="P109" s="11" t="s">
        <v>32</v>
      </c>
      <c r="Q109" s="13">
        <v>11082</v>
      </c>
      <c r="R109" s="13">
        <v>2226</v>
      </c>
      <c r="S109" s="13">
        <v>13308</v>
      </c>
      <c r="T109" s="13"/>
      <c r="U109" s="13"/>
      <c r="V109" s="13">
        <v>0</v>
      </c>
    </row>
    <row r="110" spans="1:22" ht="15" customHeight="1" x14ac:dyDescent="0.25">
      <c r="A110" s="11" t="s">
        <v>414</v>
      </c>
      <c r="B110" s="12">
        <v>44927</v>
      </c>
      <c r="C110" s="12">
        <v>45658</v>
      </c>
      <c r="D110" s="11" t="s">
        <v>46</v>
      </c>
      <c r="E110" s="11" t="s">
        <v>20</v>
      </c>
      <c r="F110" s="11" t="s">
        <v>47</v>
      </c>
      <c r="G110" s="11" t="s">
        <v>415</v>
      </c>
      <c r="H110" s="11" t="s">
        <v>191</v>
      </c>
      <c r="I110" s="11" t="s">
        <v>416</v>
      </c>
      <c r="J110" s="11" t="s">
        <v>27</v>
      </c>
      <c r="K110" s="11" t="s">
        <v>28</v>
      </c>
      <c r="L110" s="11" t="s">
        <v>29</v>
      </c>
      <c r="M110" s="11"/>
      <c r="N110" s="11" t="s">
        <v>39</v>
      </c>
      <c r="O110" s="11" t="s">
        <v>31</v>
      </c>
      <c r="P110" s="11" t="s">
        <v>32</v>
      </c>
      <c r="Q110" s="13">
        <v>438</v>
      </c>
      <c r="R110" s="13">
        <v>876</v>
      </c>
      <c r="S110" s="13">
        <v>1314</v>
      </c>
      <c r="T110" s="13"/>
      <c r="U110" s="13"/>
      <c r="V110" s="13">
        <v>0</v>
      </c>
    </row>
    <row r="111" spans="1:22" ht="15" customHeight="1" x14ac:dyDescent="0.25">
      <c r="A111" s="11" t="s">
        <v>417</v>
      </c>
      <c r="B111" s="12">
        <v>44927</v>
      </c>
      <c r="C111" s="12">
        <v>45658</v>
      </c>
      <c r="D111" s="11" t="s">
        <v>22</v>
      </c>
      <c r="E111" s="11" t="s">
        <v>20</v>
      </c>
      <c r="F111" s="11" t="s">
        <v>23</v>
      </c>
      <c r="G111" s="11" t="s">
        <v>303</v>
      </c>
      <c r="H111" s="11" t="s">
        <v>418</v>
      </c>
      <c r="I111" s="11" t="s">
        <v>419</v>
      </c>
      <c r="J111" s="11" t="s">
        <v>38</v>
      </c>
      <c r="K111" s="11" t="s">
        <v>28</v>
      </c>
      <c r="L111" s="11" t="s">
        <v>29</v>
      </c>
      <c r="M111" s="11"/>
      <c r="N111" s="11" t="s">
        <v>30</v>
      </c>
      <c r="O111" s="11" t="s">
        <v>31</v>
      </c>
      <c r="P111" s="11" t="s">
        <v>32</v>
      </c>
      <c r="Q111" s="13">
        <v>37549</v>
      </c>
      <c r="R111" s="13">
        <v>5840</v>
      </c>
      <c r="S111" s="13">
        <v>43389</v>
      </c>
      <c r="T111" s="13"/>
      <c r="U111" s="13"/>
      <c r="V111" s="13">
        <v>0</v>
      </c>
    </row>
    <row r="112" spans="1:22" ht="15" customHeight="1" x14ac:dyDescent="0.25">
      <c r="A112" s="11" t="s">
        <v>420</v>
      </c>
      <c r="B112" s="12">
        <v>44927</v>
      </c>
      <c r="C112" s="12">
        <v>45658</v>
      </c>
      <c r="D112" s="11" t="s">
        <v>52</v>
      </c>
      <c r="E112" s="11" t="s">
        <v>20</v>
      </c>
      <c r="F112" s="11" t="s">
        <v>53</v>
      </c>
      <c r="G112" s="11" t="s">
        <v>237</v>
      </c>
      <c r="H112" s="11" t="s">
        <v>273</v>
      </c>
      <c r="I112" s="11" t="s">
        <v>238</v>
      </c>
      <c r="J112" s="11" t="s">
        <v>95</v>
      </c>
      <c r="K112" s="11" t="s">
        <v>28</v>
      </c>
      <c r="L112" s="11" t="s">
        <v>29</v>
      </c>
      <c r="M112" s="11"/>
      <c r="N112" s="11" t="s">
        <v>39</v>
      </c>
      <c r="O112" s="11" t="s">
        <v>31</v>
      </c>
      <c r="P112" s="11" t="s">
        <v>32</v>
      </c>
      <c r="Q112" s="13">
        <v>154</v>
      </c>
      <c r="R112" s="13">
        <v>113</v>
      </c>
      <c r="S112" s="13">
        <v>267</v>
      </c>
      <c r="T112" s="13"/>
      <c r="U112" s="13"/>
      <c r="V112" s="13">
        <v>0</v>
      </c>
    </row>
    <row r="113" spans="1:22" ht="15" customHeight="1" x14ac:dyDescent="0.25">
      <c r="A113" s="11" t="s">
        <v>421</v>
      </c>
      <c r="B113" s="12">
        <v>44927</v>
      </c>
      <c r="C113" s="12">
        <v>45658</v>
      </c>
      <c r="D113" s="11" t="s">
        <v>22</v>
      </c>
      <c r="E113" s="11" t="s">
        <v>20</v>
      </c>
      <c r="F113" s="11" t="s">
        <v>23</v>
      </c>
      <c r="G113" s="11" t="s">
        <v>194</v>
      </c>
      <c r="H113" s="11" t="s">
        <v>422</v>
      </c>
      <c r="I113" s="11" t="s">
        <v>423</v>
      </c>
      <c r="J113" s="11" t="s">
        <v>38</v>
      </c>
      <c r="K113" s="11" t="s">
        <v>28</v>
      </c>
      <c r="L113" s="11" t="s">
        <v>29</v>
      </c>
      <c r="M113" s="11"/>
      <c r="N113" s="11" t="s">
        <v>30</v>
      </c>
      <c r="O113" s="11" t="s">
        <v>31</v>
      </c>
      <c r="P113" s="11" t="s">
        <v>32</v>
      </c>
      <c r="Q113" s="13">
        <v>8552</v>
      </c>
      <c r="R113" s="13">
        <v>1683</v>
      </c>
      <c r="S113" s="13">
        <v>10235</v>
      </c>
      <c r="T113" s="13"/>
      <c r="U113" s="13"/>
      <c r="V113" s="13">
        <v>0</v>
      </c>
    </row>
    <row r="114" spans="1:22" ht="15" customHeight="1" x14ac:dyDescent="0.25">
      <c r="A114" s="11" t="s">
        <v>424</v>
      </c>
      <c r="B114" s="12">
        <v>44927</v>
      </c>
      <c r="C114" s="12">
        <v>45658</v>
      </c>
      <c r="D114" s="11" t="s">
        <v>22</v>
      </c>
      <c r="E114" s="11" t="s">
        <v>20</v>
      </c>
      <c r="F114" s="11" t="s">
        <v>23</v>
      </c>
      <c r="G114" s="11" t="s">
        <v>346</v>
      </c>
      <c r="H114" s="11" t="s">
        <v>281</v>
      </c>
      <c r="I114" s="11" t="s">
        <v>347</v>
      </c>
      <c r="J114" s="11" t="s">
        <v>38</v>
      </c>
      <c r="K114" s="11" t="s">
        <v>28</v>
      </c>
      <c r="L114" s="11" t="s">
        <v>29</v>
      </c>
      <c r="M114" s="11"/>
      <c r="N114" s="11" t="s">
        <v>30</v>
      </c>
      <c r="O114" s="11" t="s">
        <v>31</v>
      </c>
      <c r="P114" s="11" t="s">
        <v>32</v>
      </c>
      <c r="Q114" s="13">
        <v>9992</v>
      </c>
      <c r="R114" s="13">
        <v>2087</v>
      </c>
      <c r="S114" s="13">
        <v>12079</v>
      </c>
      <c r="T114" s="13"/>
      <c r="U114" s="13"/>
      <c r="V114" s="13">
        <v>0</v>
      </c>
    </row>
    <row r="115" spans="1:22" ht="15" customHeight="1" x14ac:dyDescent="0.25">
      <c r="A115" s="11" t="s">
        <v>425</v>
      </c>
      <c r="B115" s="12">
        <v>44927</v>
      </c>
      <c r="C115" s="12">
        <v>45658</v>
      </c>
      <c r="D115" s="11" t="s">
        <v>101</v>
      </c>
      <c r="E115" s="11" t="s">
        <v>20</v>
      </c>
      <c r="F115" s="11" t="s">
        <v>102</v>
      </c>
      <c r="G115" s="11" t="s">
        <v>426</v>
      </c>
      <c r="H115" s="11" t="s">
        <v>143</v>
      </c>
      <c r="I115" s="11" t="s">
        <v>427</v>
      </c>
      <c r="J115" s="11" t="s">
        <v>38</v>
      </c>
      <c r="K115" s="11" t="s">
        <v>28</v>
      </c>
      <c r="L115" s="11" t="s">
        <v>29</v>
      </c>
      <c r="M115" s="11"/>
      <c r="N115" s="11" t="s">
        <v>39</v>
      </c>
      <c r="O115" s="11" t="s">
        <v>31</v>
      </c>
      <c r="P115" s="11" t="s">
        <v>32</v>
      </c>
      <c r="Q115" s="13">
        <v>207</v>
      </c>
      <c r="R115" s="13">
        <v>119</v>
      </c>
      <c r="S115" s="13">
        <v>326</v>
      </c>
      <c r="T115" s="13"/>
      <c r="U115" s="13"/>
      <c r="V115" s="13">
        <v>0</v>
      </c>
    </row>
    <row r="116" spans="1:22" ht="15" customHeight="1" x14ac:dyDescent="0.25">
      <c r="A116" s="11" t="s">
        <v>428</v>
      </c>
      <c r="B116" s="12">
        <v>44927</v>
      </c>
      <c r="C116" s="12">
        <v>45658</v>
      </c>
      <c r="D116" s="11" t="s">
        <v>22</v>
      </c>
      <c r="E116" s="11" t="s">
        <v>20</v>
      </c>
      <c r="F116" s="11" t="s">
        <v>23</v>
      </c>
      <c r="G116" s="11" t="s">
        <v>429</v>
      </c>
      <c r="H116" s="11" t="s">
        <v>430</v>
      </c>
      <c r="I116" s="11" t="s">
        <v>431</v>
      </c>
      <c r="J116" s="11" t="s">
        <v>38</v>
      </c>
      <c r="K116" s="11" t="s">
        <v>28</v>
      </c>
      <c r="L116" s="11" t="s">
        <v>29</v>
      </c>
      <c r="M116" s="11"/>
      <c r="N116" s="11" t="s">
        <v>30</v>
      </c>
      <c r="O116" s="11" t="s">
        <v>31</v>
      </c>
      <c r="P116" s="11" t="s">
        <v>32</v>
      </c>
      <c r="Q116" s="13">
        <v>2373</v>
      </c>
      <c r="R116" s="13">
        <v>446</v>
      </c>
      <c r="S116" s="13">
        <v>2819</v>
      </c>
      <c r="T116" s="13"/>
      <c r="U116" s="13"/>
      <c r="V116" s="13">
        <v>0</v>
      </c>
    </row>
    <row r="117" spans="1:22" ht="15" customHeight="1" x14ac:dyDescent="0.25">
      <c r="A117" s="11" t="s">
        <v>432</v>
      </c>
      <c r="B117" s="12">
        <v>44927</v>
      </c>
      <c r="C117" s="12">
        <v>45658</v>
      </c>
      <c r="D117" s="11" t="s">
        <v>22</v>
      </c>
      <c r="E117" s="11" t="s">
        <v>20</v>
      </c>
      <c r="F117" s="11" t="s">
        <v>23</v>
      </c>
      <c r="G117" s="11" t="s">
        <v>433</v>
      </c>
      <c r="H117" s="11" t="s">
        <v>84</v>
      </c>
      <c r="I117" s="11" t="s">
        <v>434</v>
      </c>
      <c r="J117" s="11" t="s">
        <v>38</v>
      </c>
      <c r="K117" s="11" t="s">
        <v>28</v>
      </c>
      <c r="L117" s="11" t="s">
        <v>29</v>
      </c>
      <c r="M117" s="11"/>
      <c r="N117" s="11" t="s">
        <v>30</v>
      </c>
      <c r="O117" s="11" t="s">
        <v>31</v>
      </c>
      <c r="P117" s="11" t="s">
        <v>32</v>
      </c>
      <c r="Q117" s="13">
        <v>3093</v>
      </c>
      <c r="R117" s="13">
        <v>504</v>
      </c>
      <c r="S117" s="13">
        <v>3597</v>
      </c>
      <c r="T117" s="13"/>
      <c r="U117" s="13"/>
      <c r="V117" s="13">
        <v>0</v>
      </c>
    </row>
    <row r="118" spans="1:22" ht="15" customHeight="1" x14ac:dyDescent="0.25">
      <c r="A118" s="11" t="s">
        <v>435</v>
      </c>
      <c r="B118" s="12">
        <v>44927</v>
      </c>
      <c r="C118" s="12">
        <v>45658</v>
      </c>
      <c r="D118" s="11" t="s">
        <v>101</v>
      </c>
      <c r="E118" s="11" t="s">
        <v>20</v>
      </c>
      <c r="F118" s="11" t="s">
        <v>102</v>
      </c>
      <c r="G118" s="11" t="s">
        <v>151</v>
      </c>
      <c r="H118" s="11" t="s">
        <v>436</v>
      </c>
      <c r="I118" s="11" t="s">
        <v>437</v>
      </c>
      <c r="J118" s="11" t="s">
        <v>38</v>
      </c>
      <c r="K118" s="11" t="s">
        <v>28</v>
      </c>
      <c r="L118" s="11" t="s">
        <v>29</v>
      </c>
      <c r="M118" s="11"/>
      <c r="N118" s="11" t="s">
        <v>106</v>
      </c>
      <c r="O118" s="11" t="s">
        <v>31</v>
      </c>
      <c r="P118" s="11" t="s">
        <v>32</v>
      </c>
      <c r="Q118" s="13">
        <v>0</v>
      </c>
      <c r="R118" s="13">
        <v>550</v>
      </c>
      <c r="S118" s="13">
        <v>550</v>
      </c>
      <c r="T118" s="13"/>
      <c r="U118" s="13"/>
      <c r="V118" s="13">
        <v>0</v>
      </c>
    </row>
    <row r="119" spans="1:22" ht="15" customHeight="1" x14ac:dyDescent="0.25">
      <c r="A119" s="11" t="s">
        <v>438</v>
      </c>
      <c r="B119" s="12">
        <v>44927</v>
      </c>
      <c r="C119" s="12">
        <v>45658</v>
      </c>
      <c r="D119" s="11" t="s">
        <v>22</v>
      </c>
      <c r="E119" s="11" t="s">
        <v>20</v>
      </c>
      <c r="F119" s="11" t="s">
        <v>23</v>
      </c>
      <c r="G119" s="11" t="s">
        <v>439</v>
      </c>
      <c r="H119" s="11" t="s">
        <v>440</v>
      </c>
      <c r="I119" s="11" t="s">
        <v>441</v>
      </c>
      <c r="J119" s="11" t="s">
        <v>38</v>
      </c>
      <c r="K119" s="11" t="s">
        <v>28</v>
      </c>
      <c r="L119" s="11" t="s">
        <v>29</v>
      </c>
      <c r="M119" s="11"/>
      <c r="N119" s="11" t="s">
        <v>39</v>
      </c>
      <c r="O119" s="11" t="s">
        <v>31</v>
      </c>
      <c r="P119" s="11" t="s">
        <v>32</v>
      </c>
      <c r="Q119" s="13">
        <v>926</v>
      </c>
      <c r="R119" s="13">
        <v>486</v>
      </c>
      <c r="S119" s="13">
        <v>1412</v>
      </c>
      <c r="T119" s="13"/>
      <c r="U119" s="13"/>
      <c r="V119" s="13">
        <v>0</v>
      </c>
    </row>
    <row r="120" spans="1:22" ht="15" customHeight="1" x14ac:dyDescent="0.25">
      <c r="A120" s="11" t="s">
        <v>442</v>
      </c>
      <c r="B120" s="12">
        <v>44927</v>
      </c>
      <c r="C120" s="12">
        <v>45658</v>
      </c>
      <c r="D120" s="11" t="s">
        <v>22</v>
      </c>
      <c r="E120" s="11" t="s">
        <v>20</v>
      </c>
      <c r="F120" s="11" t="s">
        <v>23</v>
      </c>
      <c r="G120" s="11" t="s">
        <v>103</v>
      </c>
      <c r="H120" s="11" t="s">
        <v>269</v>
      </c>
      <c r="I120" s="11" t="s">
        <v>443</v>
      </c>
      <c r="J120" s="11" t="s">
        <v>38</v>
      </c>
      <c r="K120" s="11" t="s">
        <v>28</v>
      </c>
      <c r="L120" s="11" t="s">
        <v>29</v>
      </c>
      <c r="M120" s="11"/>
      <c r="N120" s="11" t="s">
        <v>30</v>
      </c>
      <c r="O120" s="11" t="s">
        <v>31</v>
      </c>
      <c r="P120" s="11" t="s">
        <v>32</v>
      </c>
      <c r="Q120" s="13">
        <v>3660</v>
      </c>
      <c r="R120" s="13">
        <v>689</v>
      </c>
      <c r="S120" s="13">
        <v>4349</v>
      </c>
      <c r="T120" s="13"/>
      <c r="U120" s="13"/>
      <c r="V120" s="13">
        <v>0</v>
      </c>
    </row>
    <row r="121" spans="1:22" ht="15" customHeight="1" x14ac:dyDescent="0.25">
      <c r="A121" s="11" t="s">
        <v>444</v>
      </c>
      <c r="B121" s="12">
        <v>44927</v>
      </c>
      <c r="C121" s="12">
        <v>45658</v>
      </c>
      <c r="D121" s="11" t="s">
        <v>22</v>
      </c>
      <c r="E121" s="11" t="s">
        <v>20</v>
      </c>
      <c r="F121" s="11" t="s">
        <v>23</v>
      </c>
      <c r="G121" s="11" t="s">
        <v>35</v>
      </c>
      <c r="H121" s="11" t="s">
        <v>445</v>
      </c>
      <c r="I121" s="11" t="s">
        <v>395</v>
      </c>
      <c r="J121" s="11" t="s">
        <v>38</v>
      </c>
      <c r="K121" s="11" t="s">
        <v>28</v>
      </c>
      <c r="L121" s="11" t="s">
        <v>29</v>
      </c>
      <c r="M121" s="11"/>
      <c r="N121" s="11" t="s">
        <v>30</v>
      </c>
      <c r="O121" s="11" t="s">
        <v>31</v>
      </c>
      <c r="P121" s="11" t="s">
        <v>32</v>
      </c>
      <c r="Q121" s="13">
        <v>13556</v>
      </c>
      <c r="R121" s="13">
        <v>2604</v>
      </c>
      <c r="S121" s="13">
        <v>16160</v>
      </c>
      <c r="T121" s="13"/>
      <c r="U121" s="13"/>
      <c r="V121" s="13">
        <v>0</v>
      </c>
    </row>
    <row r="122" spans="1:22" ht="15" customHeight="1" x14ac:dyDescent="0.25">
      <c r="A122" s="11" t="s">
        <v>446</v>
      </c>
      <c r="B122" s="12">
        <v>44927</v>
      </c>
      <c r="C122" s="12">
        <v>45658</v>
      </c>
      <c r="D122" s="11" t="s">
        <v>52</v>
      </c>
      <c r="E122" s="11" t="s">
        <v>20</v>
      </c>
      <c r="F122" s="11" t="s">
        <v>53</v>
      </c>
      <c r="G122" s="11" t="s">
        <v>447</v>
      </c>
      <c r="H122" s="11" t="s">
        <v>182</v>
      </c>
      <c r="I122" s="11" t="s">
        <v>448</v>
      </c>
      <c r="J122" s="11" t="s">
        <v>27</v>
      </c>
      <c r="K122" s="11" t="s">
        <v>28</v>
      </c>
      <c r="L122" s="11" t="s">
        <v>29</v>
      </c>
      <c r="M122" s="11"/>
      <c r="N122" s="11" t="s">
        <v>39</v>
      </c>
      <c r="O122" s="11" t="s">
        <v>31</v>
      </c>
      <c r="P122" s="11" t="s">
        <v>32</v>
      </c>
      <c r="Q122" s="13">
        <v>106</v>
      </c>
      <c r="R122" s="13">
        <v>77</v>
      </c>
      <c r="S122" s="13">
        <v>183</v>
      </c>
      <c r="T122" s="13"/>
      <c r="U122" s="13"/>
      <c r="V122" s="13">
        <v>0</v>
      </c>
    </row>
    <row r="123" spans="1:22" ht="15" customHeight="1" x14ac:dyDescent="0.25">
      <c r="A123" s="11" t="s">
        <v>449</v>
      </c>
      <c r="B123" s="12">
        <v>44927</v>
      </c>
      <c r="C123" s="12">
        <v>45658</v>
      </c>
      <c r="D123" s="11" t="s">
        <v>52</v>
      </c>
      <c r="E123" s="11" t="s">
        <v>20</v>
      </c>
      <c r="F123" s="11" t="s">
        <v>53</v>
      </c>
      <c r="G123" s="11" t="s">
        <v>450</v>
      </c>
      <c r="H123" s="11" t="s">
        <v>253</v>
      </c>
      <c r="I123" s="11" t="s">
        <v>451</v>
      </c>
      <c r="J123" s="11" t="s">
        <v>95</v>
      </c>
      <c r="K123" s="11" t="s">
        <v>28</v>
      </c>
      <c r="L123" s="11" t="s">
        <v>29</v>
      </c>
      <c r="M123" s="11"/>
      <c r="N123" s="11" t="s">
        <v>56</v>
      </c>
      <c r="O123" s="11" t="s">
        <v>31</v>
      </c>
      <c r="P123" s="11" t="s">
        <v>32</v>
      </c>
      <c r="Q123" s="13">
        <v>7420</v>
      </c>
      <c r="R123" s="13">
        <v>6798</v>
      </c>
      <c r="S123" s="13">
        <v>14218</v>
      </c>
      <c r="T123" s="13"/>
      <c r="U123" s="13"/>
      <c r="V123" s="13">
        <v>0</v>
      </c>
    </row>
    <row r="124" spans="1:22" ht="15" customHeight="1" x14ac:dyDescent="0.25">
      <c r="A124" s="11" t="s">
        <v>452</v>
      </c>
      <c r="B124" s="12">
        <v>44927</v>
      </c>
      <c r="C124" s="12">
        <v>45658</v>
      </c>
      <c r="D124" s="11" t="s">
        <v>52</v>
      </c>
      <c r="E124" s="11" t="s">
        <v>20</v>
      </c>
      <c r="F124" s="11" t="s">
        <v>53</v>
      </c>
      <c r="G124" s="11" t="s">
        <v>287</v>
      </c>
      <c r="H124" s="11" t="s">
        <v>257</v>
      </c>
      <c r="I124" s="11" t="s">
        <v>288</v>
      </c>
      <c r="J124" s="11" t="s">
        <v>27</v>
      </c>
      <c r="K124" s="11" t="s">
        <v>28</v>
      </c>
      <c r="L124" s="11" t="s">
        <v>29</v>
      </c>
      <c r="M124" s="11"/>
      <c r="N124" s="11" t="s">
        <v>39</v>
      </c>
      <c r="O124" s="11" t="s">
        <v>31</v>
      </c>
      <c r="P124" s="11" t="s">
        <v>32</v>
      </c>
      <c r="Q124" s="13">
        <v>1529</v>
      </c>
      <c r="R124" s="13">
        <v>1081</v>
      </c>
      <c r="S124" s="13">
        <v>2610</v>
      </c>
      <c r="T124" s="13"/>
      <c r="U124" s="13"/>
      <c r="V124" s="13">
        <v>0</v>
      </c>
    </row>
    <row r="125" spans="1:22" ht="15" customHeight="1" x14ac:dyDescent="0.25">
      <c r="A125" s="11" t="s">
        <v>453</v>
      </c>
      <c r="B125" s="12">
        <v>44927</v>
      </c>
      <c r="C125" s="12">
        <v>45658</v>
      </c>
      <c r="D125" s="11" t="s">
        <v>46</v>
      </c>
      <c r="E125" s="11" t="s">
        <v>20</v>
      </c>
      <c r="F125" s="11" t="s">
        <v>47</v>
      </c>
      <c r="G125" s="11" t="s">
        <v>454</v>
      </c>
      <c r="H125" s="11" t="s">
        <v>455</v>
      </c>
      <c r="I125" s="11" t="s">
        <v>456</v>
      </c>
      <c r="J125" s="11" t="s">
        <v>38</v>
      </c>
      <c r="K125" s="11" t="s">
        <v>28</v>
      </c>
      <c r="L125" s="11" t="s">
        <v>29</v>
      </c>
      <c r="M125" s="11"/>
      <c r="N125" s="11" t="s">
        <v>39</v>
      </c>
      <c r="O125" s="11" t="s">
        <v>31</v>
      </c>
      <c r="P125" s="11" t="s">
        <v>32</v>
      </c>
      <c r="Q125" s="13">
        <v>306</v>
      </c>
      <c r="R125" s="13">
        <v>218</v>
      </c>
      <c r="S125" s="13">
        <v>524</v>
      </c>
      <c r="T125" s="13"/>
      <c r="U125" s="13"/>
      <c r="V125" s="13">
        <v>0</v>
      </c>
    </row>
    <row r="126" spans="1:22" ht="15" customHeight="1" x14ac:dyDescent="0.25">
      <c r="A126" s="11" t="s">
        <v>457</v>
      </c>
      <c r="B126" s="12">
        <v>44927</v>
      </c>
      <c r="C126" s="12">
        <v>45658</v>
      </c>
      <c r="D126" s="11" t="s">
        <v>52</v>
      </c>
      <c r="E126" s="11" t="s">
        <v>20</v>
      </c>
      <c r="F126" s="11" t="s">
        <v>53</v>
      </c>
      <c r="G126" s="11" t="s">
        <v>458</v>
      </c>
      <c r="H126" s="11" t="s">
        <v>289</v>
      </c>
      <c r="I126" s="11" t="s">
        <v>459</v>
      </c>
      <c r="J126" s="11" t="s">
        <v>38</v>
      </c>
      <c r="K126" s="11" t="s">
        <v>28</v>
      </c>
      <c r="L126" s="11" t="s">
        <v>29</v>
      </c>
      <c r="M126" s="11"/>
      <c r="N126" s="11" t="s">
        <v>56</v>
      </c>
      <c r="O126" s="11" t="s">
        <v>31</v>
      </c>
      <c r="P126" s="11" t="s">
        <v>32</v>
      </c>
      <c r="Q126" s="13">
        <v>1471</v>
      </c>
      <c r="R126" s="13">
        <v>923</v>
      </c>
      <c r="S126" s="13">
        <v>2394</v>
      </c>
      <c r="T126" s="13"/>
      <c r="U126" s="13"/>
      <c r="V126" s="13">
        <v>0</v>
      </c>
    </row>
    <row r="127" spans="1:22" ht="15" customHeight="1" x14ac:dyDescent="0.25">
      <c r="A127" s="11" t="s">
        <v>460</v>
      </c>
      <c r="B127" s="12">
        <v>44927</v>
      </c>
      <c r="C127" s="12">
        <v>45658</v>
      </c>
      <c r="D127" s="11" t="s">
        <v>34</v>
      </c>
      <c r="E127" s="11" t="s">
        <v>20</v>
      </c>
      <c r="F127" s="11"/>
      <c r="G127" s="11" t="s">
        <v>461</v>
      </c>
      <c r="H127" s="11" t="s">
        <v>25</v>
      </c>
      <c r="I127" s="11" t="s">
        <v>462</v>
      </c>
      <c r="J127" s="11" t="s">
        <v>38</v>
      </c>
      <c r="K127" s="11" t="s">
        <v>28</v>
      </c>
      <c r="L127" s="11" t="s">
        <v>29</v>
      </c>
      <c r="M127" s="11"/>
      <c r="N127" s="11" t="s">
        <v>39</v>
      </c>
      <c r="O127" s="11" t="s">
        <v>31</v>
      </c>
      <c r="P127" s="11" t="s">
        <v>40</v>
      </c>
      <c r="Q127" s="13">
        <v>1468</v>
      </c>
      <c r="R127" s="13">
        <v>1370</v>
      </c>
      <c r="S127" s="13">
        <v>2838</v>
      </c>
      <c r="T127" s="13"/>
      <c r="U127" s="13"/>
      <c r="V127" s="13">
        <v>0</v>
      </c>
    </row>
    <row r="128" spans="1:22" ht="15" customHeight="1" x14ac:dyDescent="0.25">
      <c r="A128" s="11" t="s">
        <v>463</v>
      </c>
      <c r="B128" s="12">
        <v>44927</v>
      </c>
      <c r="C128" s="12">
        <v>45658</v>
      </c>
      <c r="D128" s="11" t="s">
        <v>52</v>
      </c>
      <c r="E128" s="11" t="s">
        <v>20</v>
      </c>
      <c r="F128" s="11" t="s">
        <v>53</v>
      </c>
      <c r="G128" s="11" t="s">
        <v>464</v>
      </c>
      <c r="H128" s="11" t="s">
        <v>465</v>
      </c>
      <c r="I128" s="11" t="s">
        <v>466</v>
      </c>
      <c r="J128" s="11" t="s">
        <v>27</v>
      </c>
      <c r="K128" s="11" t="s">
        <v>28</v>
      </c>
      <c r="L128" s="11" t="s">
        <v>29</v>
      </c>
      <c r="M128" s="11"/>
      <c r="N128" s="11" t="s">
        <v>39</v>
      </c>
      <c r="O128" s="11" t="s">
        <v>31</v>
      </c>
      <c r="P128" s="11" t="s">
        <v>32</v>
      </c>
      <c r="Q128" s="13">
        <v>63</v>
      </c>
      <c r="R128" s="13">
        <v>42</v>
      </c>
      <c r="S128" s="13">
        <v>105</v>
      </c>
      <c r="T128" s="13"/>
      <c r="U128" s="13"/>
      <c r="V128" s="13">
        <v>0</v>
      </c>
    </row>
    <row r="129" spans="1:22" ht="15" customHeight="1" x14ac:dyDescent="0.25">
      <c r="A129" s="11" t="s">
        <v>467</v>
      </c>
      <c r="B129" s="12">
        <v>44927</v>
      </c>
      <c r="C129" s="12">
        <v>45658</v>
      </c>
      <c r="D129" s="11" t="s">
        <v>22</v>
      </c>
      <c r="E129" s="11" t="s">
        <v>20</v>
      </c>
      <c r="F129" s="11" t="s">
        <v>23</v>
      </c>
      <c r="G129" s="11" t="s">
        <v>234</v>
      </c>
      <c r="H129" s="11" t="s">
        <v>152</v>
      </c>
      <c r="I129" s="11" t="s">
        <v>468</v>
      </c>
      <c r="J129" s="11" t="s">
        <v>38</v>
      </c>
      <c r="K129" s="11" t="s">
        <v>28</v>
      </c>
      <c r="L129" s="11" t="s">
        <v>29</v>
      </c>
      <c r="M129" s="11"/>
      <c r="N129" s="11" t="s">
        <v>30</v>
      </c>
      <c r="O129" s="11" t="s">
        <v>31</v>
      </c>
      <c r="P129" s="11" t="s">
        <v>32</v>
      </c>
      <c r="Q129" s="13">
        <v>7011</v>
      </c>
      <c r="R129" s="13">
        <v>1520</v>
      </c>
      <c r="S129" s="13">
        <v>8531</v>
      </c>
      <c r="T129" s="13"/>
      <c r="U129" s="13"/>
      <c r="V129" s="13">
        <v>0</v>
      </c>
    </row>
    <row r="130" spans="1:22" ht="15" customHeight="1" x14ac:dyDescent="0.25">
      <c r="A130" s="11" t="s">
        <v>469</v>
      </c>
      <c r="B130" s="12">
        <v>44927</v>
      </c>
      <c r="C130" s="12">
        <v>45658</v>
      </c>
      <c r="D130" s="11" t="s">
        <v>58</v>
      </c>
      <c r="E130" s="11" t="s">
        <v>20</v>
      </c>
      <c r="F130" s="11" t="s">
        <v>59</v>
      </c>
      <c r="G130" s="11" t="s">
        <v>470</v>
      </c>
      <c r="H130" s="11" t="s">
        <v>206</v>
      </c>
      <c r="I130" s="11" t="s">
        <v>471</v>
      </c>
      <c r="J130" s="11" t="s">
        <v>38</v>
      </c>
      <c r="K130" s="11" t="s">
        <v>28</v>
      </c>
      <c r="L130" s="11" t="s">
        <v>29</v>
      </c>
      <c r="M130" s="11"/>
      <c r="N130" s="11" t="s">
        <v>39</v>
      </c>
      <c r="O130" s="11" t="s">
        <v>31</v>
      </c>
      <c r="P130" s="11" t="s">
        <v>32</v>
      </c>
      <c r="Q130" s="13">
        <v>440</v>
      </c>
      <c r="R130" s="13">
        <v>440</v>
      </c>
      <c r="S130" s="13">
        <v>880</v>
      </c>
      <c r="T130" s="13"/>
      <c r="U130" s="13"/>
      <c r="V130" s="13">
        <v>0</v>
      </c>
    </row>
    <row r="131" spans="1:22" ht="15" customHeight="1" x14ac:dyDescent="0.25">
      <c r="A131" s="11" t="s">
        <v>472</v>
      </c>
      <c r="B131" s="12">
        <v>44927</v>
      </c>
      <c r="C131" s="12">
        <v>45658</v>
      </c>
      <c r="D131" s="11" t="s">
        <v>22</v>
      </c>
      <c r="E131" s="11" t="s">
        <v>20</v>
      </c>
      <c r="F131" s="11" t="s">
        <v>23</v>
      </c>
      <c r="G131" s="11" t="s">
        <v>318</v>
      </c>
      <c r="H131" s="11" t="s">
        <v>394</v>
      </c>
      <c r="I131" s="11" t="s">
        <v>319</v>
      </c>
      <c r="J131" s="11" t="s">
        <v>95</v>
      </c>
      <c r="K131" s="11" t="s">
        <v>28</v>
      </c>
      <c r="L131" s="11" t="s">
        <v>29</v>
      </c>
      <c r="M131" s="11"/>
      <c r="N131" s="11" t="s">
        <v>30</v>
      </c>
      <c r="O131" s="11" t="s">
        <v>31</v>
      </c>
      <c r="P131" s="11" t="s">
        <v>32</v>
      </c>
      <c r="Q131" s="13">
        <v>4513</v>
      </c>
      <c r="R131" s="13">
        <v>866</v>
      </c>
      <c r="S131" s="13">
        <v>5379</v>
      </c>
      <c r="T131" s="13"/>
      <c r="U131" s="13"/>
      <c r="V131" s="13">
        <v>0</v>
      </c>
    </row>
    <row r="132" spans="1:22" ht="15" customHeight="1" x14ac:dyDescent="0.25">
      <c r="A132" s="11" t="s">
        <v>473</v>
      </c>
      <c r="B132" s="12">
        <v>44927</v>
      </c>
      <c r="C132" s="12">
        <v>45658</v>
      </c>
      <c r="D132" s="11" t="s">
        <v>52</v>
      </c>
      <c r="E132" s="11" t="s">
        <v>20</v>
      </c>
      <c r="F132" s="11" t="s">
        <v>53</v>
      </c>
      <c r="G132" s="11" t="s">
        <v>375</v>
      </c>
      <c r="H132" s="11" t="s">
        <v>152</v>
      </c>
      <c r="I132" s="11" t="s">
        <v>376</v>
      </c>
      <c r="J132" s="11" t="s">
        <v>27</v>
      </c>
      <c r="K132" s="11" t="s">
        <v>28</v>
      </c>
      <c r="L132" s="11" t="s">
        <v>29</v>
      </c>
      <c r="M132" s="11"/>
      <c r="N132" s="11" t="s">
        <v>39</v>
      </c>
      <c r="O132" s="11" t="s">
        <v>31</v>
      </c>
      <c r="P132" s="11" t="s">
        <v>32</v>
      </c>
      <c r="Q132" s="13">
        <v>290</v>
      </c>
      <c r="R132" s="13">
        <v>225</v>
      </c>
      <c r="S132" s="13">
        <v>515</v>
      </c>
      <c r="T132" s="13"/>
      <c r="U132" s="13"/>
      <c r="V132" s="13">
        <v>0</v>
      </c>
    </row>
    <row r="133" spans="1:22" ht="15" customHeight="1" x14ac:dyDescent="0.25">
      <c r="A133" s="11" t="s">
        <v>474</v>
      </c>
      <c r="B133" s="12">
        <v>44927</v>
      </c>
      <c r="C133" s="12">
        <v>45658</v>
      </c>
      <c r="D133" s="11" t="s">
        <v>52</v>
      </c>
      <c r="E133" s="11" t="s">
        <v>20</v>
      </c>
      <c r="F133" s="11" t="s">
        <v>53</v>
      </c>
      <c r="G133" s="11" t="s">
        <v>464</v>
      </c>
      <c r="H133" s="11" t="s">
        <v>167</v>
      </c>
      <c r="I133" s="11" t="s">
        <v>466</v>
      </c>
      <c r="J133" s="11" t="s">
        <v>27</v>
      </c>
      <c r="K133" s="11" t="s">
        <v>28</v>
      </c>
      <c r="L133" s="11" t="s">
        <v>29</v>
      </c>
      <c r="M133" s="11"/>
      <c r="N133" s="11" t="s">
        <v>39</v>
      </c>
      <c r="O133" s="11" t="s">
        <v>31</v>
      </c>
      <c r="P133" s="11" t="s">
        <v>32</v>
      </c>
      <c r="Q133" s="13">
        <v>164</v>
      </c>
      <c r="R133" s="13">
        <v>119</v>
      </c>
      <c r="S133" s="13">
        <v>283</v>
      </c>
      <c r="T133" s="13"/>
      <c r="U133" s="13"/>
      <c r="V133" s="13">
        <v>0</v>
      </c>
    </row>
    <row r="134" spans="1:22" ht="15" customHeight="1" x14ac:dyDescent="0.25">
      <c r="A134" s="11" t="s">
        <v>475</v>
      </c>
      <c r="B134" s="12">
        <v>44927</v>
      </c>
      <c r="C134" s="12">
        <v>45658</v>
      </c>
      <c r="D134" s="11" t="s">
        <v>155</v>
      </c>
      <c r="E134" s="11" t="s">
        <v>20</v>
      </c>
      <c r="F134" s="11" t="s">
        <v>156</v>
      </c>
      <c r="G134" s="11" t="s">
        <v>476</v>
      </c>
      <c r="H134" s="11" t="s">
        <v>25</v>
      </c>
      <c r="I134" s="11" t="s">
        <v>477</v>
      </c>
      <c r="J134" s="11" t="s">
        <v>27</v>
      </c>
      <c r="K134" s="11" t="s">
        <v>28</v>
      </c>
      <c r="L134" s="11" t="s">
        <v>29</v>
      </c>
      <c r="M134" s="11"/>
      <c r="N134" s="11" t="s">
        <v>56</v>
      </c>
      <c r="O134" s="11" t="s">
        <v>31</v>
      </c>
      <c r="P134" s="11" t="s">
        <v>32</v>
      </c>
      <c r="Q134" s="13">
        <v>0</v>
      </c>
      <c r="R134" s="13">
        <v>113</v>
      </c>
      <c r="S134" s="13">
        <v>113</v>
      </c>
      <c r="T134" s="13"/>
      <c r="U134" s="13"/>
      <c r="V134" s="13">
        <v>0</v>
      </c>
    </row>
    <row r="135" spans="1:22" ht="15" customHeight="1" x14ac:dyDescent="0.25">
      <c r="A135" s="11" t="s">
        <v>478</v>
      </c>
      <c r="B135" s="12">
        <v>44927</v>
      </c>
      <c r="C135" s="12">
        <v>45658</v>
      </c>
      <c r="D135" s="11" t="s">
        <v>46</v>
      </c>
      <c r="E135" s="11" t="s">
        <v>20</v>
      </c>
      <c r="F135" s="11" t="s">
        <v>47</v>
      </c>
      <c r="G135" s="11" t="s">
        <v>479</v>
      </c>
      <c r="H135" s="11" t="s">
        <v>49</v>
      </c>
      <c r="I135" s="11" t="s">
        <v>480</v>
      </c>
      <c r="J135" s="11" t="s">
        <v>38</v>
      </c>
      <c r="K135" s="11" t="s">
        <v>28</v>
      </c>
      <c r="L135" s="11" t="s">
        <v>29</v>
      </c>
      <c r="M135" s="11"/>
      <c r="N135" s="11" t="s">
        <v>39</v>
      </c>
      <c r="O135" s="11" t="s">
        <v>31</v>
      </c>
      <c r="P135" s="11" t="s">
        <v>32</v>
      </c>
      <c r="Q135" s="13">
        <v>180</v>
      </c>
      <c r="R135" s="13">
        <v>111</v>
      </c>
      <c r="S135" s="13">
        <v>291</v>
      </c>
      <c r="T135" s="13"/>
      <c r="U135" s="13"/>
      <c r="V135" s="13">
        <v>0</v>
      </c>
    </row>
    <row r="136" spans="1:22" ht="15" customHeight="1" x14ac:dyDescent="0.25">
      <c r="A136" s="11" t="s">
        <v>481</v>
      </c>
      <c r="B136" s="12">
        <v>44927</v>
      </c>
      <c r="C136" s="12">
        <v>45658</v>
      </c>
      <c r="D136" s="11" t="s">
        <v>34</v>
      </c>
      <c r="E136" s="11" t="s">
        <v>20</v>
      </c>
      <c r="F136" s="11"/>
      <c r="G136" s="11" t="s">
        <v>482</v>
      </c>
      <c r="H136" s="11" t="s">
        <v>143</v>
      </c>
      <c r="I136" s="11" t="s">
        <v>483</v>
      </c>
      <c r="J136" s="11" t="s">
        <v>38</v>
      </c>
      <c r="K136" s="11" t="s">
        <v>28</v>
      </c>
      <c r="L136" s="11" t="s">
        <v>29</v>
      </c>
      <c r="M136" s="11"/>
      <c r="N136" s="11" t="s">
        <v>39</v>
      </c>
      <c r="O136" s="11" t="s">
        <v>31</v>
      </c>
      <c r="P136" s="11" t="s">
        <v>40</v>
      </c>
      <c r="Q136" s="13">
        <v>1586</v>
      </c>
      <c r="R136" s="13">
        <v>3459</v>
      </c>
      <c r="S136" s="13">
        <v>5045</v>
      </c>
      <c r="T136" s="13"/>
      <c r="U136" s="13"/>
      <c r="V136" s="13">
        <v>0</v>
      </c>
    </row>
    <row r="137" spans="1:22" ht="15" customHeight="1" x14ac:dyDescent="0.25">
      <c r="A137" s="11" t="s">
        <v>484</v>
      </c>
      <c r="B137" s="12">
        <v>44927</v>
      </c>
      <c r="C137" s="12">
        <v>45658</v>
      </c>
      <c r="D137" s="11" t="s">
        <v>22</v>
      </c>
      <c r="E137" s="11" t="s">
        <v>20</v>
      </c>
      <c r="F137" s="11" t="s">
        <v>23</v>
      </c>
      <c r="G137" s="11" t="s">
        <v>464</v>
      </c>
      <c r="H137" s="11" t="s">
        <v>273</v>
      </c>
      <c r="I137" s="11" t="s">
        <v>466</v>
      </c>
      <c r="J137" s="11" t="s">
        <v>27</v>
      </c>
      <c r="K137" s="11" t="s">
        <v>28</v>
      </c>
      <c r="L137" s="11" t="s">
        <v>29</v>
      </c>
      <c r="M137" s="11"/>
      <c r="N137" s="11" t="s">
        <v>30</v>
      </c>
      <c r="O137" s="11" t="s">
        <v>31</v>
      </c>
      <c r="P137" s="11" t="s">
        <v>32</v>
      </c>
      <c r="Q137" s="13">
        <v>1091</v>
      </c>
      <c r="R137" s="13">
        <v>258</v>
      </c>
      <c r="S137" s="13">
        <v>1349</v>
      </c>
      <c r="T137" s="13"/>
      <c r="U137" s="13"/>
      <c r="V137" s="13">
        <v>0</v>
      </c>
    </row>
    <row r="138" spans="1:22" ht="15" customHeight="1" x14ac:dyDescent="0.25">
      <c r="A138" s="11" t="s">
        <v>485</v>
      </c>
      <c r="B138" s="12">
        <v>44927</v>
      </c>
      <c r="C138" s="12">
        <v>45658</v>
      </c>
      <c r="D138" s="11" t="s">
        <v>52</v>
      </c>
      <c r="E138" s="11" t="s">
        <v>20</v>
      </c>
      <c r="F138" s="11" t="s">
        <v>53</v>
      </c>
      <c r="G138" s="11" t="s">
        <v>486</v>
      </c>
      <c r="H138" s="11" t="s">
        <v>68</v>
      </c>
      <c r="I138" s="11" t="s">
        <v>487</v>
      </c>
      <c r="J138" s="11" t="s">
        <v>38</v>
      </c>
      <c r="K138" s="11" t="s">
        <v>28</v>
      </c>
      <c r="L138" s="11" t="s">
        <v>29</v>
      </c>
      <c r="M138" s="11"/>
      <c r="N138" s="11" t="s">
        <v>39</v>
      </c>
      <c r="O138" s="11" t="s">
        <v>31</v>
      </c>
      <c r="P138" s="11" t="s">
        <v>32</v>
      </c>
      <c r="Q138" s="13">
        <v>1040</v>
      </c>
      <c r="R138" s="13">
        <v>1121</v>
      </c>
      <c r="S138" s="13">
        <v>2161</v>
      </c>
      <c r="T138" s="13"/>
      <c r="U138" s="13"/>
      <c r="V138" s="13">
        <v>0</v>
      </c>
    </row>
    <row r="139" spans="1:22" ht="15" customHeight="1" x14ac:dyDescent="0.25">
      <c r="A139" s="11" t="s">
        <v>488</v>
      </c>
      <c r="B139" s="12">
        <v>44927</v>
      </c>
      <c r="C139" s="12">
        <v>45658</v>
      </c>
      <c r="D139" s="11" t="s">
        <v>22</v>
      </c>
      <c r="E139" s="11" t="s">
        <v>20</v>
      </c>
      <c r="F139" s="11" t="s">
        <v>23</v>
      </c>
      <c r="G139" s="11" t="s">
        <v>489</v>
      </c>
      <c r="H139" s="11" t="s">
        <v>490</v>
      </c>
      <c r="I139" s="11" t="s">
        <v>491</v>
      </c>
      <c r="J139" s="11" t="s">
        <v>38</v>
      </c>
      <c r="K139" s="11" t="s">
        <v>28</v>
      </c>
      <c r="L139" s="11" t="s">
        <v>29</v>
      </c>
      <c r="M139" s="11"/>
      <c r="N139" s="11" t="s">
        <v>30</v>
      </c>
      <c r="O139" s="11" t="s">
        <v>31</v>
      </c>
      <c r="P139" s="11" t="s">
        <v>32</v>
      </c>
      <c r="Q139" s="13">
        <v>6549</v>
      </c>
      <c r="R139" s="13">
        <v>1355</v>
      </c>
      <c r="S139" s="13">
        <v>7904</v>
      </c>
      <c r="T139" s="13"/>
      <c r="U139" s="13"/>
      <c r="V139" s="13">
        <v>0</v>
      </c>
    </row>
    <row r="140" spans="1:22" ht="15" customHeight="1" x14ac:dyDescent="0.25">
      <c r="A140" s="11" t="s">
        <v>492</v>
      </c>
      <c r="B140" s="12">
        <v>44927</v>
      </c>
      <c r="C140" s="12">
        <v>45658</v>
      </c>
      <c r="D140" s="11" t="s">
        <v>52</v>
      </c>
      <c r="E140" s="11" t="s">
        <v>20</v>
      </c>
      <c r="F140" s="11" t="s">
        <v>53</v>
      </c>
      <c r="G140" s="11" t="s">
        <v>429</v>
      </c>
      <c r="H140" s="11" t="s">
        <v>440</v>
      </c>
      <c r="I140" s="11" t="s">
        <v>431</v>
      </c>
      <c r="J140" s="11" t="s">
        <v>38</v>
      </c>
      <c r="K140" s="11" t="s">
        <v>28</v>
      </c>
      <c r="L140" s="11" t="s">
        <v>29</v>
      </c>
      <c r="M140" s="11"/>
      <c r="N140" s="11" t="s">
        <v>39</v>
      </c>
      <c r="O140" s="11" t="s">
        <v>31</v>
      </c>
      <c r="P140" s="11" t="s">
        <v>32</v>
      </c>
      <c r="Q140" s="13">
        <v>937</v>
      </c>
      <c r="R140" s="13">
        <v>724</v>
      </c>
      <c r="S140" s="13">
        <v>1661</v>
      </c>
      <c r="T140" s="13"/>
      <c r="U140" s="13"/>
      <c r="V140" s="13">
        <v>0</v>
      </c>
    </row>
    <row r="141" spans="1:22" ht="15" customHeight="1" x14ac:dyDescent="0.25">
      <c r="A141" s="11" t="s">
        <v>493</v>
      </c>
      <c r="B141" s="12">
        <v>44927</v>
      </c>
      <c r="C141" s="12">
        <v>45658</v>
      </c>
      <c r="D141" s="11" t="s">
        <v>46</v>
      </c>
      <c r="E141" s="11" t="s">
        <v>20</v>
      </c>
      <c r="F141" s="11" t="s">
        <v>47</v>
      </c>
      <c r="G141" s="11" t="s">
        <v>407</v>
      </c>
      <c r="H141" s="11" t="s">
        <v>68</v>
      </c>
      <c r="I141" s="11" t="s">
        <v>408</v>
      </c>
      <c r="J141" s="11" t="s">
        <v>38</v>
      </c>
      <c r="K141" s="11" t="s">
        <v>28</v>
      </c>
      <c r="L141" s="11" t="s">
        <v>29</v>
      </c>
      <c r="M141" s="11"/>
      <c r="N141" s="11" t="s">
        <v>39</v>
      </c>
      <c r="O141" s="11" t="s">
        <v>31</v>
      </c>
      <c r="P141" s="11" t="s">
        <v>32</v>
      </c>
      <c r="Q141" s="13">
        <v>485</v>
      </c>
      <c r="R141" s="13">
        <v>367</v>
      </c>
      <c r="S141" s="13">
        <v>852</v>
      </c>
      <c r="T141" s="13"/>
      <c r="U141" s="13"/>
      <c r="V141" s="13">
        <v>0</v>
      </c>
    </row>
    <row r="142" spans="1:22" ht="15" customHeight="1" x14ac:dyDescent="0.25">
      <c r="A142" s="11" t="s">
        <v>494</v>
      </c>
      <c r="B142" s="12">
        <v>44927</v>
      </c>
      <c r="C142" s="12">
        <v>45658</v>
      </c>
      <c r="D142" s="11" t="s">
        <v>131</v>
      </c>
      <c r="E142" s="11" t="s">
        <v>20</v>
      </c>
      <c r="F142" s="11"/>
      <c r="G142" s="11" t="s">
        <v>495</v>
      </c>
      <c r="H142" s="11" t="s">
        <v>84</v>
      </c>
      <c r="I142" s="11" t="s">
        <v>496</v>
      </c>
      <c r="J142" s="11" t="s">
        <v>95</v>
      </c>
      <c r="K142" s="11" t="s">
        <v>134</v>
      </c>
      <c r="L142" s="11" t="s">
        <v>29</v>
      </c>
      <c r="M142" s="11"/>
      <c r="N142" s="11" t="s">
        <v>106</v>
      </c>
      <c r="O142" s="11" t="s">
        <v>31</v>
      </c>
      <c r="P142" s="11" t="s">
        <v>32</v>
      </c>
      <c r="Q142" s="13">
        <v>0</v>
      </c>
      <c r="R142" s="13">
        <v>3059</v>
      </c>
      <c r="S142" s="13">
        <v>3059</v>
      </c>
      <c r="T142" s="13"/>
      <c r="U142" s="13"/>
      <c r="V142" s="13">
        <v>0</v>
      </c>
    </row>
    <row r="143" spans="1:22" ht="15" customHeight="1" x14ac:dyDescent="0.25">
      <c r="A143" s="11" t="s">
        <v>497</v>
      </c>
      <c r="B143" s="12">
        <v>44927</v>
      </c>
      <c r="C143" s="12">
        <v>45658</v>
      </c>
      <c r="D143" s="11" t="s">
        <v>155</v>
      </c>
      <c r="E143" s="11" t="s">
        <v>20</v>
      </c>
      <c r="F143" s="11" t="s">
        <v>156</v>
      </c>
      <c r="G143" s="11" t="s">
        <v>63</v>
      </c>
      <c r="H143" s="11" t="s">
        <v>498</v>
      </c>
      <c r="I143" s="11" t="s">
        <v>499</v>
      </c>
      <c r="J143" s="11" t="s">
        <v>38</v>
      </c>
      <c r="K143" s="11" t="s">
        <v>28</v>
      </c>
      <c r="L143" s="11" t="s">
        <v>183</v>
      </c>
      <c r="M143" s="11" t="s">
        <v>339</v>
      </c>
      <c r="N143" s="11" t="s">
        <v>185</v>
      </c>
      <c r="O143" s="11" t="s">
        <v>31</v>
      </c>
      <c r="P143" s="11" t="s">
        <v>32</v>
      </c>
      <c r="Q143" s="13">
        <v>923</v>
      </c>
      <c r="R143" s="13">
        <v>3918</v>
      </c>
      <c r="S143" s="13">
        <v>4841</v>
      </c>
      <c r="T143" s="13"/>
      <c r="U143" s="13"/>
      <c r="V143" s="13">
        <v>0</v>
      </c>
    </row>
    <row r="144" spans="1:22" ht="15" customHeight="1" x14ac:dyDescent="0.25">
      <c r="A144" s="11" t="s">
        <v>500</v>
      </c>
      <c r="B144" s="12">
        <v>44927</v>
      </c>
      <c r="C144" s="12">
        <v>45658</v>
      </c>
      <c r="D144" s="11" t="s">
        <v>34</v>
      </c>
      <c r="E144" s="11" t="s">
        <v>20</v>
      </c>
      <c r="F144" s="11"/>
      <c r="G144" s="11" t="s">
        <v>63</v>
      </c>
      <c r="H144" s="11" t="s">
        <v>64</v>
      </c>
      <c r="I144" s="11" t="s">
        <v>65</v>
      </c>
      <c r="J144" s="11" t="s">
        <v>38</v>
      </c>
      <c r="K144" s="11" t="s">
        <v>28</v>
      </c>
      <c r="L144" s="11" t="s">
        <v>29</v>
      </c>
      <c r="M144" s="11"/>
      <c r="N144" s="11" t="s">
        <v>39</v>
      </c>
      <c r="O144" s="11" t="s">
        <v>31</v>
      </c>
      <c r="P144" s="11" t="s">
        <v>40</v>
      </c>
      <c r="Q144" s="13">
        <v>5435</v>
      </c>
      <c r="R144" s="13">
        <v>5727</v>
      </c>
      <c r="S144" s="13">
        <v>11162</v>
      </c>
      <c r="T144" s="13"/>
      <c r="U144" s="13"/>
      <c r="V144" s="13">
        <v>0</v>
      </c>
    </row>
    <row r="145" spans="1:22" ht="15" customHeight="1" x14ac:dyDescent="0.25">
      <c r="A145" s="11" t="s">
        <v>501</v>
      </c>
      <c r="B145" s="12">
        <v>44927</v>
      </c>
      <c r="C145" s="12">
        <v>45658</v>
      </c>
      <c r="D145" s="11" t="s">
        <v>22</v>
      </c>
      <c r="E145" s="11" t="s">
        <v>20</v>
      </c>
      <c r="F145" s="11" t="s">
        <v>23</v>
      </c>
      <c r="G145" s="11" t="s">
        <v>502</v>
      </c>
      <c r="H145" s="11" t="s">
        <v>503</v>
      </c>
      <c r="I145" s="11" t="s">
        <v>504</v>
      </c>
      <c r="J145" s="11" t="s">
        <v>95</v>
      </c>
      <c r="K145" s="11" t="s">
        <v>28</v>
      </c>
      <c r="L145" s="11" t="s">
        <v>29</v>
      </c>
      <c r="M145" s="11"/>
      <c r="N145" s="11" t="s">
        <v>30</v>
      </c>
      <c r="O145" s="11" t="s">
        <v>31</v>
      </c>
      <c r="P145" s="11" t="s">
        <v>32</v>
      </c>
      <c r="Q145" s="13">
        <v>9943</v>
      </c>
      <c r="R145" s="13">
        <v>2274</v>
      </c>
      <c r="S145" s="13">
        <v>12217</v>
      </c>
      <c r="T145" s="13"/>
      <c r="U145" s="13"/>
      <c r="V145" s="13">
        <v>0</v>
      </c>
    </row>
    <row r="146" spans="1:22" ht="15" customHeight="1" x14ac:dyDescent="0.25">
      <c r="A146" s="11" t="s">
        <v>505</v>
      </c>
      <c r="B146" s="12">
        <v>45191</v>
      </c>
      <c r="C146" s="12">
        <v>45658</v>
      </c>
      <c r="D146" s="11" t="s">
        <v>58</v>
      </c>
      <c r="E146" s="11" t="s">
        <v>20</v>
      </c>
      <c r="F146" s="11" t="s">
        <v>59</v>
      </c>
      <c r="G146" s="11" t="s">
        <v>506</v>
      </c>
      <c r="H146" s="11" t="s">
        <v>299</v>
      </c>
      <c r="I146" s="11" t="s">
        <v>507</v>
      </c>
      <c r="J146" s="11" t="s">
        <v>38</v>
      </c>
      <c r="K146" s="11" t="s">
        <v>28</v>
      </c>
      <c r="L146" s="11" t="s">
        <v>29</v>
      </c>
      <c r="M146" s="11"/>
      <c r="N146" s="11" t="s">
        <v>39</v>
      </c>
      <c r="O146" s="11" t="s">
        <v>31</v>
      </c>
      <c r="P146" s="11" t="s">
        <v>32</v>
      </c>
      <c r="Q146" s="13">
        <v>622</v>
      </c>
      <c r="R146" s="13">
        <v>500</v>
      </c>
      <c r="S146" s="13">
        <v>1122</v>
      </c>
      <c r="T146" s="13"/>
      <c r="U146" s="13"/>
      <c r="V146" s="13">
        <v>0</v>
      </c>
    </row>
    <row r="147" spans="1:22" ht="15" customHeight="1" x14ac:dyDescent="0.25">
      <c r="A147" s="11" t="s">
        <v>508</v>
      </c>
      <c r="B147" s="12">
        <v>44927</v>
      </c>
      <c r="C147" s="12">
        <v>45658</v>
      </c>
      <c r="D147" s="11" t="s">
        <v>101</v>
      </c>
      <c r="E147" s="11" t="s">
        <v>20</v>
      </c>
      <c r="F147" s="11" t="s">
        <v>102</v>
      </c>
      <c r="G147" s="11" t="s">
        <v>151</v>
      </c>
      <c r="H147" s="11" t="s">
        <v>174</v>
      </c>
      <c r="I147" s="11" t="s">
        <v>153</v>
      </c>
      <c r="J147" s="11" t="s">
        <v>38</v>
      </c>
      <c r="K147" s="11" t="s">
        <v>28</v>
      </c>
      <c r="L147" s="11" t="s">
        <v>29</v>
      </c>
      <c r="M147" s="11"/>
      <c r="N147" s="11" t="s">
        <v>39</v>
      </c>
      <c r="O147" s="11" t="s">
        <v>31</v>
      </c>
      <c r="P147" s="11" t="s">
        <v>32</v>
      </c>
      <c r="Q147" s="13">
        <v>175</v>
      </c>
      <c r="R147" s="13">
        <v>351</v>
      </c>
      <c r="S147" s="13">
        <v>526</v>
      </c>
      <c r="T147" s="13"/>
      <c r="U147" s="13"/>
      <c r="V147" s="13">
        <v>0</v>
      </c>
    </row>
    <row r="148" spans="1:22" ht="15" customHeight="1" x14ac:dyDescent="0.25">
      <c r="A148" s="11" t="s">
        <v>509</v>
      </c>
      <c r="B148" s="12">
        <v>44927</v>
      </c>
      <c r="C148" s="12">
        <v>45658</v>
      </c>
      <c r="D148" s="11" t="s">
        <v>155</v>
      </c>
      <c r="E148" s="11" t="s">
        <v>20</v>
      </c>
      <c r="F148" s="11" t="s">
        <v>156</v>
      </c>
      <c r="G148" s="11" t="s">
        <v>321</v>
      </c>
      <c r="H148" s="11" t="s">
        <v>206</v>
      </c>
      <c r="I148" s="11" t="s">
        <v>323</v>
      </c>
      <c r="J148" s="11" t="s">
        <v>38</v>
      </c>
      <c r="K148" s="11" t="s">
        <v>28</v>
      </c>
      <c r="L148" s="11" t="s">
        <v>29</v>
      </c>
      <c r="M148" s="11"/>
      <c r="N148" s="11" t="s">
        <v>39</v>
      </c>
      <c r="O148" s="11" t="s">
        <v>31</v>
      </c>
      <c r="P148" s="11" t="s">
        <v>32</v>
      </c>
      <c r="Q148" s="13">
        <v>0</v>
      </c>
      <c r="R148" s="13">
        <v>0</v>
      </c>
      <c r="S148" s="13">
        <v>0</v>
      </c>
      <c r="T148" s="13"/>
      <c r="U148" s="13"/>
      <c r="V148" s="13">
        <v>0</v>
      </c>
    </row>
    <row r="149" spans="1:22" ht="15" customHeight="1" x14ac:dyDescent="0.25">
      <c r="A149" s="11" t="s">
        <v>510</v>
      </c>
      <c r="B149" s="12">
        <v>44927</v>
      </c>
      <c r="C149" s="12">
        <v>45658</v>
      </c>
      <c r="D149" s="11" t="s">
        <v>101</v>
      </c>
      <c r="E149" s="11" t="s">
        <v>20</v>
      </c>
      <c r="F149" s="11" t="s">
        <v>102</v>
      </c>
      <c r="G149" s="11" t="s">
        <v>511</v>
      </c>
      <c r="H149" s="11" t="s">
        <v>299</v>
      </c>
      <c r="I149" s="11" t="s">
        <v>512</v>
      </c>
      <c r="J149" s="11" t="s">
        <v>38</v>
      </c>
      <c r="K149" s="11" t="s">
        <v>28</v>
      </c>
      <c r="L149" s="11" t="s">
        <v>29</v>
      </c>
      <c r="M149" s="11"/>
      <c r="N149" s="11" t="s">
        <v>39</v>
      </c>
      <c r="O149" s="11" t="s">
        <v>31</v>
      </c>
      <c r="P149" s="11" t="s">
        <v>32</v>
      </c>
      <c r="Q149" s="13">
        <v>175</v>
      </c>
      <c r="R149" s="13">
        <v>351</v>
      </c>
      <c r="S149" s="13">
        <v>526</v>
      </c>
      <c r="T149" s="13"/>
      <c r="U149" s="13"/>
      <c r="V149" s="13">
        <v>0</v>
      </c>
    </row>
    <row r="150" spans="1:22" ht="15" customHeight="1" x14ac:dyDescent="0.25">
      <c r="A150" s="11" t="s">
        <v>513</v>
      </c>
      <c r="B150" s="12">
        <v>44927</v>
      </c>
      <c r="C150" s="12">
        <v>45658</v>
      </c>
      <c r="D150" s="11" t="s">
        <v>101</v>
      </c>
      <c r="E150" s="11" t="s">
        <v>20</v>
      </c>
      <c r="F150" s="11" t="s">
        <v>102</v>
      </c>
      <c r="G150" s="11" t="s">
        <v>514</v>
      </c>
      <c r="H150" s="11" t="s">
        <v>257</v>
      </c>
      <c r="I150" s="11" t="s">
        <v>515</v>
      </c>
      <c r="J150" s="11" t="s">
        <v>38</v>
      </c>
      <c r="K150" s="11" t="s">
        <v>28</v>
      </c>
      <c r="L150" s="11" t="s">
        <v>29</v>
      </c>
      <c r="M150" s="11"/>
      <c r="N150" s="11" t="s">
        <v>106</v>
      </c>
      <c r="O150" s="11" t="s">
        <v>31</v>
      </c>
      <c r="P150" s="11" t="s">
        <v>32</v>
      </c>
      <c r="Q150" s="13">
        <v>0</v>
      </c>
      <c r="R150" s="13">
        <v>550</v>
      </c>
      <c r="S150" s="13">
        <v>550</v>
      </c>
      <c r="T150" s="13"/>
      <c r="U150" s="13"/>
      <c r="V150" s="13">
        <v>0</v>
      </c>
    </row>
    <row r="151" spans="1:22" ht="15" customHeight="1" x14ac:dyDescent="0.25">
      <c r="A151" s="11" t="s">
        <v>516</v>
      </c>
      <c r="B151" s="12">
        <v>44927</v>
      </c>
      <c r="C151" s="12">
        <v>45658</v>
      </c>
      <c r="D151" s="11" t="s">
        <v>34</v>
      </c>
      <c r="E151" s="11" t="s">
        <v>20</v>
      </c>
      <c r="F151" s="11"/>
      <c r="G151" s="11" t="s">
        <v>517</v>
      </c>
      <c r="H151" s="11" t="s">
        <v>518</v>
      </c>
      <c r="I151" s="11" t="s">
        <v>519</v>
      </c>
      <c r="J151" s="11" t="s">
        <v>38</v>
      </c>
      <c r="K151" s="11" t="s">
        <v>28</v>
      </c>
      <c r="L151" s="11" t="s">
        <v>29</v>
      </c>
      <c r="M151" s="11"/>
      <c r="N151" s="11" t="s">
        <v>39</v>
      </c>
      <c r="O151" s="11" t="s">
        <v>31</v>
      </c>
      <c r="P151" s="11" t="s">
        <v>40</v>
      </c>
      <c r="Q151" s="13">
        <v>1051</v>
      </c>
      <c r="R151" s="13">
        <v>928</v>
      </c>
      <c r="S151" s="13">
        <v>1979</v>
      </c>
      <c r="T151" s="13"/>
      <c r="U151" s="13"/>
      <c r="V151" s="13">
        <v>0</v>
      </c>
    </row>
    <row r="152" spans="1:22" ht="15" customHeight="1" x14ac:dyDescent="0.25">
      <c r="A152" s="11" t="s">
        <v>520</v>
      </c>
      <c r="B152" s="12">
        <v>44927</v>
      </c>
      <c r="C152" s="12">
        <v>45658</v>
      </c>
      <c r="D152" s="11" t="s">
        <v>22</v>
      </c>
      <c r="E152" s="11" t="s">
        <v>20</v>
      </c>
      <c r="F152" s="11" t="s">
        <v>23</v>
      </c>
      <c r="G152" s="11" t="s">
        <v>349</v>
      </c>
      <c r="H152" s="11" t="s">
        <v>521</v>
      </c>
      <c r="I152" s="11" t="s">
        <v>522</v>
      </c>
      <c r="J152" s="11" t="s">
        <v>38</v>
      </c>
      <c r="K152" s="11" t="s">
        <v>28</v>
      </c>
      <c r="L152" s="11" t="s">
        <v>29</v>
      </c>
      <c r="M152" s="11"/>
      <c r="N152" s="11" t="s">
        <v>30</v>
      </c>
      <c r="O152" s="11" t="s">
        <v>31</v>
      </c>
      <c r="P152" s="11" t="s">
        <v>32</v>
      </c>
      <c r="Q152" s="13">
        <v>7286</v>
      </c>
      <c r="R152" s="13">
        <v>1628</v>
      </c>
      <c r="S152" s="13">
        <v>8914</v>
      </c>
      <c r="T152" s="13"/>
      <c r="U152" s="13"/>
      <c r="V152" s="13">
        <v>0</v>
      </c>
    </row>
    <row r="153" spans="1:22" ht="15" customHeight="1" x14ac:dyDescent="0.25">
      <c r="A153" s="11" t="s">
        <v>523</v>
      </c>
      <c r="B153" s="12">
        <v>44927</v>
      </c>
      <c r="C153" s="12">
        <v>45658</v>
      </c>
      <c r="D153" s="11" t="s">
        <v>58</v>
      </c>
      <c r="E153" s="11" t="s">
        <v>20</v>
      </c>
      <c r="F153" s="11" t="s">
        <v>59</v>
      </c>
      <c r="G153" s="11" t="s">
        <v>524</v>
      </c>
      <c r="H153" s="11" t="s">
        <v>206</v>
      </c>
      <c r="I153" s="11" t="s">
        <v>525</v>
      </c>
      <c r="J153" s="11" t="s">
        <v>38</v>
      </c>
      <c r="K153" s="11" t="s">
        <v>28</v>
      </c>
      <c r="L153" s="11" t="s">
        <v>29</v>
      </c>
      <c r="M153" s="11"/>
      <c r="N153" s="11" t="s">
        <v>39</v>
      </c>
      <c r="O153" s="11" t="s">
        <v>31</v>
      </c>
      <c r="P153" s="11" t="s">
        <v>32</v>
      </c>
      <c r="Q153" s="13">
        <v>789</v>
      </c>
      <c r="R153" s="13">
        <v>635</v>
      </c>
      <c r="S153" s="13">
        <v>1424</v>
      </c>
      <c r="T153" s="13"/>
      <c r="U153" s="13"/>
      <c r="V153" s="13">
        <v>0</v>
      </c>
    </row>
    <row r="154" spans="1:22" ht="15" customHeight="1" x14ac:dyDescent="0.25">
      <c r="A154" s="11" t="s">
        <v>526</v>
      </c>
      <c r="B154" s="12">
        <v>44927</v>
      </c>
      <c r="C154" s="12">
        <v>45658</v>
      </c>
      <c r="D154" s="11" t="s">
        <v>22</v>
      </c>
      <c r="E154" s="11" t="s">
        <v>20</v>
      </c>
      <c r="F154" s="11" t="s">
        <v>23</v>
      </c>
      <c r="G154" s="11" t="s">
        <v>433</v>
      </c>
      <c r="H154" s="11" t="s">
        <v>527</v>
      </c>
      <c r="I154" s="11" t="s">
        <v>434</v>
      </c>
      <c r="J154" s="11" t="s">
        <v>38</v>
      </c>
      <c r="K154" s="11" t="s">
        <v>28</v>
      </c>
      <c r="L154" s="11" t="s">
        <v>29</v>
      </c>
      <c r="M154" s="11"/>
      <c r="N154" s="11" t="s">
        <v>30</v>
      </c>
      <c r="O154" s="11" t="s">
        <v>31</v>
      </c>
      <c r="P154" s="11" t="s">
        <v>32</v>
      </c>
      <c r="Q154" s="13">
        <v>20157</v>
      </c>
      <c r="R154" s="13">
        <v>3062</v>
      </c>
      <c r="S154" s="13">
        <v>23219</v>
      </c>
      <c r="T154" s="13"/>
      <c r="U154" s="13"/>
      <c r="V154" s="13">
        <v>0</v>
      </c>
    </row>
    <row r="155" spans="1:22" ht="15" customHeight="1" x14ac:dyDescent="0.25">
      <c r="A155" s="11" t="s">
        <v>528</v>
      </c>
      <c r="B155" s="12">
        <v>44927</v>
      </c>
      <c r="C155" s="12">
        <v>45658</v>
      </c>
      <c r="D155" s="11" t="s">
        <v>22</v>
      </c>
      <c r="E155" s="11" t="s">
        <v>20</v>
      </c>
      <c r="F155" s="11" t="s">
        <v>23</v>
      </c>
      <c r="G155" s="11" t="s">
        <v>217</v>
      </c>
      <c r="H155" s="11" t="s">
        <v>68</v>
      </c>
      <c r="I155" s="11" t="s">
        <v>218</v>
      </c>
      <c r="J155" s="11" t="s">
        <v>38</v>
      </c>
      <c r="K155" s="11" t="s">
        <v>28</v>
      </c>
      <c r="L155" s="11" t="s">
        <v>29</v>
      </c>
      <c r="M155" s="11"/>
      <c r="N155" s="11" t="s">
        <v>30</v>
      </c>
      <c r="O155" s="11" t="s">
        <v>31</v>
      </c>
      <c r="P155" s="11" t="s">
        <v>32</v>
      </c>
      <c r="Q155" s="13">
        <v>6424</v>
      </c>
      <c r="R155" s="13">
        <v>1166</v>
      </c>
      <c r="S155" s="13">
        <v>7590</v>
      </c>
      <c r="T155" s="13"/>
      <c r="U155" s="13"/>
      <c r="V155" s="13">
        <v>0</v>
      </c>
    </row>
    <row r="156" spans="1:22" ht="15" customHeight="1" x14ac:dyDescent="0.25">
      <c r="A156" s="11" t="s">
        <v>529</v>
      </c>
      <c r="B156" s="12">
        <v>44927</v>
      </c>
      <c r="C156" s="12">
        <v>45658</v>
      </c>
      <c r="D156" s="11" t="s">
        <v>34</v>
      </c>
      <c r="E156" s="11" t="s">
        <v>20</v>
      </c>
      <c r="F156" s="11"/>
      <c r="G156" s="11" t="s">
        <v>318</v>
      </c>
      <c r="H156" s="11" t="s">
        <v>143</v>
      </c>
      <c r="I156" s="11" t="s">
        <v>319</v>
      </c>
      <c r="J156" s="11" t="s">
        <v>95</v>
      </c>
      <c r="K156" s="11" t="s">
        <v>28</v>
      </c>
      <c r="L156" s="11" t="s">
        <v>29</v>
      </c>
      <c r="M156" s="11"/>
      <c r="N156" s="11" t="s">
        <v>106</v>
      </c>
      <c r="O156" s="11" t="s">
        <v>31</v>
      </c>
      <c r="P156" s="11" t="s">
        <v>40</v>
      </c>
      <c r="Q156" s="13">
        <v>0</v>
      </c>
      <c r="R156" s="13">
        <v>404</v>
      </c>
      <c r="S156" s="13">
        <v>404</v>
      </c>
      <c r="T156" s="13"/>
      <c r="U156" s="13"/>
      <c r="V156" s="13">
        <v>0</v>
      </c>
    </row>
    <row r="157" spans="1:22" ht="15" customHeight="1" x14ac:dyDescent="0.25">
      <c r="A157" s="11" t="s">
        <v>530</v>
      </c>
      <c r="B157" s="12">
        <v>44927</v>
      </c>
      <c r="C157" s="12">
        <v>45658</v>
      </c>
      <c r="D157" s="11" t="s">
        <v>131</v>
      </c>
      <c r="E157" s="11" t="s">
        <v>20</v>
      </c>
      <c r="F157" s="11"/>
      <c r="G157" s="11" t="s">
        <v>531</v>
      </c>
      <c r="H157" s="11" t="s">
        <v>191</v>
      </c>
      <c r="I157" s="11" t="s">
        <v>532</v>
      </c>
      <c r="J157" s="11" t="s">
        <v>38</v>
      </c>
      <c r="K157" s="11" t="s">
        <v>134</v>
      </c>
      <c r="L157" s="11" t="s">
        <v>29</v>
      </c>
      <c r="M157" s="11"/>
      <c r="N157" s="11" t="s">
        <v>106</v>
      </c>
      <c r="O157" s="11" t="s">
        <v>31</v>
      </c>
      <c r="P157" s="11" t="s">
        <v>32</v>
      </c>
      <c r="Q157" s="13">
        <v>0</v>
      </c>
      <c r="R157" s="13">
        <v>2985</v>
      </c>
      <c r="S157" s="13">
        <v>2985</v>
      </c>
      <c r="T157" s="13"/>
      <c r="U157" s="13"/>
      <c r="V157" s="13">
        <v>0</v>
      </c>
    </row>
    <row r="158" spans="1:22" ht="15" customHeight="1" x14ac:dyDescent="0.25">
      <c r="A158" s="11" t="s">
        <v>533</v>
      </c>
      <c r="B158" s="12">
        <v>45191</v>
      </c>
      <c r="C158" s="12">
        <v>45658</v>
      </c>
      <c r="D158" s="11" t="s">
        <v>58</v>
      </c>
      <c r="E158" s="11" t="s">
        <v>20</v>
      </c>
      <c r="F158" s="11" t="s">
        <v>59</v>
      </c>
      <c r="G158" s="11" t="s">
        <v>506</v>
      </c>
      <c r="H158" s="11" t="s">
        <v>191</v>
      </c>
      <c r="I158" s="11" t="s">
        <v>507</v>
      </c>
      <c r="J158" s="11" t="s">
        <v>38</v>
      </c>
      <c r="K158" s="11" t="s">
        <v>28</v>
      </c>
      <c r="L158" s="11" t="s">
        <v>29</v>
      </c>
      <c r="M158" s="11"/>
      <c r="N158" s="11" t="s">
        <v>39</v>
      </c>
      <c r="O158" s="11" t="s">
        <v>31</v>
      </c>
      <c r="P158" s="11" t="s">
        <v>32</v>
      </c>
      <c r="Q158" s="13">
        <v>622</v>
      </c>
      <c r="R158" s="13">
        <v>500</v>
      </c>
      <c r="S158" s="13">
        <v>1122</v>
      </c>
      <c r="T158" s="13"/>
      <c r="U158" s="13"/>
      <c r="V158" s="13">
        <v>0</v>
      </c>
    </row>
    <row r="159" spans="1:22" ht="15" customHeight="1" x14ac:dyDescent="0.25">
      <c r="A159" s="11" t="s">
        <v>534</v>
      </c>
      <c r="B159" s="12">
        <v>44927</v>
      </c>
      <c r="C159" s="12">
        <v>45658</v>
      </c>
      <c r="D159" s="11" t="s">
        <v>22</v>
      </c>
      <c r="E159" s="11" t="s">
        <v>20</v>
      </c>
      <c r="F159" s="11" t="s">
        <v>23</v>
      </c>
      <c r="G159" s="11" t="s">
        <v>506</v>
      </c>
      <c r="H159" s="11" t="s">
        <v>84</v>
      </c>
      <c r="I159" s="11" t="s">
        <v>535</v>
      </c>
      <c r="J159" s="11" t="s">
        <v>38</v>
      </c>
      <c r="K159" s="11" t="s">
        <v>28</v>
      </c>
      <c r="L159" s="11" t="s">
        <v>29</v>
      </c>
      <c r="M159" s="11"/>
      <c r="N159" s="11" t="s">
        <v>30</v>
      </c>
      <c r="O159" s="11" t="s">
        <v>31</v>
      </c>
      <c r="P159" s="11" t="s">
        <v>32</v>
      </c>
      <c r="Q159" s="13">
        <v>1408</v>
      </c>
      <c r="R159" s="13">
        <v>376</v>
      </c>
      <c r="S159" s="13">
        <v>1784</v>
      </c>
      <c r="T159" s="13"/>
      <c r="U159" s="13"/>
      <c r="V159" s="13">
        <v>0</v>
      </c>
    </row>
    <row r="160" spans="1:22" ht="15" customHeight="1" x14ac:dyDescent="0.25">
      <c r="A160" s="11" t="s">
        <v>536</v>
      </c>
      <c r="B160" s="12">
        <v>44927</v>
      </c>
      <c r="C160" s="12">
        <v>45658</v>
      </c>
      <c r="D160" s="11" t="s">
        <v>46</v>
      </c>
      <c r="E160" s="11" t="s">
        <v>20</v>
      </c>
      <c r="F160" s="11" t="s">
        <v>47</v>
      </c>
      <c r="G160" s="11" t="s">
        <v>537</v>
      </c>
      <c r="H160" s="11" t="s">
        <v>84</v>
      </c>
      <c r="I160" s="11" t="s">
        <v>326</v>
      </c>
      <c r="J160" s="11" t="s">
        <v>38</v>
      </c>
      <c r="K160" s="11" t="s">
        <v>28</v>
      </c>
      <c r="L160" s="11" t="s">
        <v>29</v>
      </c>
      <c r="M160" s="11"/>
      <c r="N160" s="11" t="s">
        <v>39</v>
      </c>
      <c r="O160" s="11" t="s">
        <v>31</v>
      </c>
      <c r="P160" s="11" t="s">
        <v>32</v>
      </c>
      <c r="Q160" s="13">
        <v>2091</v>
      </c>
      <c r="R160" s="13">
        <v>1496</v>
      </c>
      <c r="S160" s="13">
        <v>3587</v>
      </c>
      <c r="T160" s="13"/>
      <c r="U160" s="13"/>
      <c r="V160" s="13">
        <v>0</v>
      </c>
    </row>
    <row r="161" spans="1:22" ht="15" customHeight="1" x14ac:dyDescent="0.25">
      <c r="A161" s="11" t="s">
        <v>538</v>
      </c>
      <c r="B161" s="12">
        <v>45142</v>
      </c>
      <c r="C161" s="12">
        <v>45658</v>
      </c>
      <c r="D161" s="11" t="s">
        <v>52</v>
      </c>
      <c r="E161" s="11" t="s">
        <v>20</v>
      </c>
      <c r="F161" s="11" t="s">
        <v>53</v>
      </c>
      <c r="G161" s="11" t="s">
        <v>539</v>
      </c>
      <c r="H161" s="11" t="s">
        <v>354</v>
      </c>
      <c r="I161" s="11" t="s">
        <v>540</v>
      </c>
      <c r="J161" s="11" t="s">
        <v>38</v>
      </c>
      <c r="K161" s="11" t="s">
        <v>28</v>
      </c>
      <c r="L161" s="11" t="s">
        <v>29</v>
      </c>
      <c r="M161" s="11"/>
      <c r="N161" s="11" t="s">
        <v>39</v>
      </c>
      <c r="O161" s="11" t="s">
        <v>31</v>
      </c>
      <c r="P161" s="11" t="s">
        <v>32</v>
      </c>
      <c r="Q161" s="13">
        <v>2162</v>
      </c>
      <c r="R161" s="13">
        <v>1741</v>
      </c>
      <c r="S161" s="13">
        <v>3903</v>
      </c>
      <c r="T161" s="13"/>
      <c r="U161" s="13"/>
      <c r="V161" s="13">
        <v>0</v>
      </c>
    </row>
    <row r="162" spans="1:22" ht="15" customHeight="1" x14ac:dyDescent="0.25">
      <c r="A162" s="11" t="s">
        <v>543</v>
      </c>
      <c r="B162" s="12">
        <v>44927</v>
      </c>
      <c r="C162" s="12">
        <v>45658</v>
      </c>
      <c r="D162" s="11" t="s">
        <v>52</v>
      </c>
      <c r="E162" s="11" t="s">
        <v>20</v>
      </c>
      <c r="F162" s="11" t="s">
        <v>53</v>
      </c>
      <c r="G162" s="11" t="s">
        <v>142</v>
      </c>
      <c r="H162" s="11" t="s">
        <v>25</v>
      </c>
      <c r="I162" s="11" t="s">
        <v>144</v>
      </c>
      <c r="J162" s="11" t="s">
        <v>38</v>
      </c>
      <c r="K162" s="11" t="s">
        <v>28</v>
      </c>
      <c r="L162" s="11" t="s">
        <v>29</v>
      </c>
      <c r="M162" s="11"/>
      <c r="N162" s="11" t="s">
        <v>56</v>
      </c>
      <c r="O162" s="11" t="s">
        <v>31</v>
      </c>
      <c r="P162" s="11" t="s">
        <v>32</v>
      </c>
      <c r="Q162" s="13">
        <v>4202</v>
      </c>
      <c r="R162" s="13">
        <v>5387</v>
      </c>
      <c r="S162" s="13">
        <v>9589</v>
      </c>
      <c r="T162" s="13"/>
      <c r="U162" s="13"/>
      <c r="V162" s="13">
        <v>0</v>
      </c>
    </row>
    <row r="163" spans="1:22" ht="15" customHeight="1" x14ac:dyDescent="0.25">
      <c r="A163" s="11" t="s">
        <v>544</v>
      </c>
      <c r="B163" s="12">
        <v>44927</v>
      </c>
      <c r="C163" s="12">
        <v>45658</v>
      </c>
      <c r="D163" s="11" t="s">
        <v>52</v>
      </c>
      <c r="E163" s="11" t="s">
        <v>20</v>
      </c>
      <c r="F163" s="11" t="s">
        <v>53</v>
      </c>
      <c r="G163" s="11" t="s">
        <v>545</v>
      </c>
      <c r="H163" s="11" t="s">
        <v>546</v>
      </c>
      <c r="I163" s="11" t="s">
        <v>547</v>
      </c>
      <c r="J163" s="11" t="s">
        <v>38</v>
      </c>
      <c r="K163" s="11" t="s">
        <v>28</v>
      </c>
      <c r="L163" s="11" t="s">
        <v>29</v>
      </c>
      <c r="M163" s="11"/>
      <c r="N163" s="11" t="s">
        <v>39</v>
      </c>
      <c r="O163" s="11" t="s">
        <v>31</v>
      </c>
      <c r="P163" s="11" t="s">
        <v>32</v>
      </c>
      <c r="Q163" s="13">
        <v>163</v>
      </c>
      <c r="R163" s="13">
        <v>118</v>
      </c>
      <c r="S163" s="13">
        <v>281</v>
      </c>
      <c r="T163" s="13"/>
      <c r="U163" s="13"/>
      <c r="V163" s="13">
        <v>0</v>
      </c>
    </row>
    <row r="164" spans="1:22" ht="15" customHeight="1" x14ac:dyDescent="0.25">
      <c r="A164" s="11" t="s">
        <v>548</v>
      </c>
      <c r="B164" s="12">
        <v>44927</v>
      </c>
      <c r="C164" s="12">
        <v>45658</v>
      </c>
      <c r="D164" s="11" t="s">
        <v>101</v>
      </c>
      <c r="E164" s="11" t="s">
        <v>20</v>
      </c>
      <c r="F164" s="11" t="s">
        <v>102</v>
      </c>
      <c r="G164" s="11" t="s">
        <v>549</v>
      </c>
      <c r="H164" s="11" t="s">
        <v>436</v>
      </c>
      <c r="I164" s="11" t="s">
        <v>550</v>
      </c>
      <c r="J164" s="11" t="s">
        <v>38</v>
      </c>
      <c r="K164" s="11" t="s">
        <v>28</v>
      </c>
      <c r="L164" s="11" t="s">
        <v>29</v>
      </c>
      <c r="M164" s="11"/>
      <c r="N164" s="11" t="s">
        <v>106</v>
      </c>
      <c r="O164" s="11" t="s">
        <v>31</v>
      </c>
      <c r="P164" s="11" t="s">
        <v>32</v>
      </c>
      <c r="Q164" s="13">
        <v>0</v>
      </c>
      <c r="R164" s="13">
        <v>550</v>
      </c>
      <c r="S164" s="13">
        <v>550</v>
      </c>
      <c r="T164" s="13"/>
      <c r="U164" s="13"/>
      <c r="V164" s="13">
        <v>0</v>
      </c>
    </row>
    <row r="165" spans="1:22" ht="15" customHeight="1" x14ac:dyDescent="0.25">
      <c r="A165" s="11" t="s">
        <v>551</v>
      </c>
      <c r="B165" s="12">
        <v>44927</v>
      </c>
      <c r="C165" s="12">
        <v>45658</v>
      </c>
      <c r="D165" s="11" t="s">
        <v>58</v>
      </c>
      <c r="E165" s="11" t="s">
        <v>20</v>
      </c>
      <c r="F165" s="11" t="s">
        <v>59</v>
      </c>
      <c r="G165" s="11" t="s">
        <v>108</v>
      </c>
      <c r="H165" s="11" t="s">
        <v>25</v>
      </c>
      <c r="I165" s="11" t="s">
        <v>110</v>
      </c>
      <c r="J165" s="11" t="s">
        <v>38</v>
      </c>
      <c r="K165" s="11" t="s">
        <v>28</v>
      </c>
      <c r="L165" s="11" t="s">
        <v>29</v>
      </c>
      <c r="M165" s="11"/>
      <c r="N165" s="11" t="s">
        <v>39</v>
      </c>
      <c r="O165" s="11" t="s">
        <v>31</v>
      </c>
      <c r="P165" s="11" t="s">
        <v>32</v>
      </c>
      <c r="Q165" s="13">
        <v>746</v>
      </c>
      <c r="R165" s="13">
        <v>601</v>
      </c>
      <c r="S165" s="13">
        <v>1347</v>
      </c>
      <c r="T165" s="13"/>
      <c r="U165" s="13"/>
      <c r="V165" s="13">
        <v>0</v>
      </c>
    </row>
    <row r="166" spans="1:22" ht="15" customHeight="1" x14ac:dyDescent="0.25">
      <c r="A166" s="11" t="s">
        <v>552</v>
      </c>
      <c r="B166" s="12">
        <v>44927</v>
      </c>
      <c r="C166" s="12">
        <v>45658</v>
      </c>
      <c r="D166" s="11" t="s">
        <v>22</v>
      </c>
      <c r="E166" s="11" t="s">
        <v>20</v>
      </c>
      <c r="F166" s="11" t="s">
        <v>23</v>
      </c>
      <c r="G166" s="11" t="s">
        <v>209</v>
      </c>
      <c r="H166" s="11" t="s">
        <v>143</v>
      </c>
      <c r="I166" s="11" t="s">
        <v>211</v>
      </c>
      <c r="J166" s="11" t="s">
        <v>38</v>
      </c>
      <c r="K166" s="11" t="s">
        <v>28</v>
      </c>
      <c r="L166" s="11" t="s">
        <v>29</v>
      </c>
      <c r="M166" s="11"/>
      <c r="N166" s="11" t="s">
        <v>30</v>
      </c>
      <c r="O166" s="11" t="s">
        <v>31</v>
      </c>
      <c r="P166" s="11" t="s">
        <v>32</v>
      </c>
      <c r="Q166" s="13">
        <v>5040</v>
      </c>
      <c r="R166" s="13">
        <v>846</v>
      </c>
      <c r="S166" s="13">
        <v>5886</v>
      </c>
      <c r="T166" s="13"/>
      <c r="U166" s="13"/>
      <c r="V166" s="13">
        <v>0</v>
      </c>
    </row>
    <row r="167" spans="1:22" ht="15" customHeight="1" x14ac:dyDescent="0.25">
      <c r="A167" s="11" t="s">
        <v>554</v>
      </c>
      <c r="B167" s="12">
        <v>44927</v>
      </c>
      <c r="C167" s="12">
        <v>45658</v>
      </c>
      <c r="D167" s="11" t="s">
        <v>22</v>
      </c>
      <c r="E167" s="11" t="s">
        <v>20</v>
      </c>
      <c r="F167" s="11" t="s">
        <v>23</v>
      </c>
      <c r="G167" s="11" t="s">
        <v>555</v>
      </c>
      <c r="H167" s="11" t="s">
        <v>61</v>
      </c>
      <c r="I167" s="11" t="s">
        <v>556</v>
      </c>
      <c r="J167" s="11" t="s">
        <v>38</v>
      </c>
      <c r="K167" s="11" t="s">
        <v>28</v>
      </c>
      <c r="L167" s="11" t="s">
        <v>29</v>
      </c>
      <c r="M167" s="11"/>
      <c r="N167" s="11" t="s">
        <v>30</v>
      </c>
      <c r="O167" s="11" t="s">
        <v>31</v>
      </c>
      <c r="P167" s="11" t="s">
        <v>32</v>
      </c>
      <c r="Q167" s="13">
        <v>10390</v>
      </c>
      <c r="R167" s="13">
        <v>1849</v>
      </c>
      <c r="S167" s="13">
        <v>12239</v>
      </c>
      <c r="T167" s="13"/>
      <c r="U167" s="13"/>
      <c r="V167" s="13">
        <v>0</v>
      </c>
    </row>
    <row r="168" spans="1:22" ht="15" customHeight="1" x14ac:dyDescent="0.25">
      <c r="A168" s="11" t="s">
        <v>557</v>
      </c>
      <c r="B168" s="12">
        <v>44927</v>
      </c>
      <c r="C168" s="12">
        <v>45658</v>
      </c>
      <c r="D168" s="11" t="s">
        <v>22</v>
      </c>
      <c r="E168" s="11" t="s">
        <v>20</v>
      </c>
      <c r="F168" s="11" t="s">
        <v>23</v>
      </c>
      <c r="G168" s="11" t="s">
        <v>558</v>
      </c>
      <c r="H168" s="11" t="s">
        <v>61</v>
      </c>
      <c r="I168" s="11" t="s">
        <v>559</v>
      </c>
      <c r="J168" s="11" t="s">
        <v>95</v>
      </c>
      <c r="K168" s="11" t="s">
        <v>28</v>
      </c>
      <c r="L168" s="11" t="s">
        <v>29</v>
      </c>
      <c r="M168" s="11"/>
      <c r="N168" s="11" t="s">
        <v>30</v>
      </c>
      <c r="O168" s="11" t="s">
        <v>31</v>
      </c>
      <c r="P168" s="11" t="s">
        <v>32</v>
      </c>
      <c r="Q168" s="13">
        <v>11796</v>
      </c>
      <c r="R168" s="13">
        <v>2079</v>
      </c>
      <c r="S168" s="13">
        <v>13875</v>
      </c>
      <c r="T168" s="13"/>
      <c r="U168" s="13"/>
      <c r="V168" s="13">
        <v>0</v>
      </c>
    </row>
    <row r="169" spans="1:22" ht="15" customHeight="1" x14ac:dyDescent="0.25">
      <c r="A169" s="11" t="s">
        <v>560</v>
      </c>
      <c r="B169" s="12">
        <v>44927</v>
      </c>
      <c r="C169" s="12">
        <v>45658</v>
      </c>
      <c r="D169" s="11" t="s">
        <v>101</v>
      </c>
      <c r="E169" s="11" t="s">
        <v>20</v>
      </c>
      <c r="F169" s="11" t="s">
        <v>102</v>
      </c>
      <c r="G169" s="11" t="s">
        <v>280</v>
      </c>
      <c r="H169" s="11" t="s">
        <v>191</v>
      </c>
      <c r="I169" s="11" t="s">
        <v>282</v>
      </c>
      <c r="J169" s="11" t="s">
        <v>38</v>
      </c>
      <c r="K169" s="11" t="s">
        <v>28</v>
      </c>
      <c r="L169" s="11" t="s">
        <v>29</v>
      </c>
      <c r="M169" s="11"/>
      <c r="N169" s="11" t="s">
        <v>56</v>
      </c>
      <c r="O169" s="11" t="s">
        <v>31</v>
      </c>
      <c r="P169" s="11" t="s">
        <v>32</v>
      </c>
      <c r="Q169" s="13">
        <v>5623</v>
      </c>
      <c r="R169" s="13">
        <v>4230</v>
      </c>
      <c r="S169" s="13">
        <v>9853</v>
      </c>
      <c r="T169" s="13"/>
      <c r="U169" s="13"/>
      <c r="V169" s="13">
        <v>0</v>
      </c>
    </row>
    <row r="170" spans="1:22" ht="15" customHeight="1" x14ac:dyDescent="0.25">
      <c r="A170" s="11" t="s">
        <v>561</v>
      </c>
      <c r="B170" s="12">
        <v>44927</v>
      </c>
      <c r="C170" s="12">
        <v>45658</v>
      </c>
      <c r="D170" s="11" t="s">
        <v>52</v>
      </c>
      <c r="E170" s="11" t="s">
        <v>20</v>
      </c>
      <c r="F170" s="11" t="s">
        <v>53</v>
      </c>
      <c r="G170" s="11" t="s">
        <v>562</v>
      </c>
      <c r="H170" s="11" t="s">
        <v>299</v>
      </c>
      <c r="I170" s="11" t="s">
        <v>563</v>
      </c>
      <c r="J170" s="11" t="s">
        <v>27</v>
      </c>
      <c r="K170" s="11" t="s">
        <v>28</v>
      </c>
      <c r="L170" s="11" t="s">
        <v>29</v>
      </c>
      <c r="M170" s="11"/>
      <c r="N170" s="11" t="s">
        <v>39</v>
      </c>
      <c r="O170" s="11" t="s">
        <v>31</v>
      </c>
      <c r="P170" s="11" t="s">
        <v>32</v>
      </c>
      <c r="Q170" s="13">
        <v>74</v>
      </c>
      <c r="R170" s="13">
        <v>70</v>
      </c>
      <c r="S170" s="13">
        <v>144</v>
      </c>
      <c r="T170" s="13">
        <v>0</v>
      </c>
      <c r="U170" s="13">
        <v>0</v>
      </c>
      <c r="V170" s="13">
        <v>0</v>
      </c>
    </row>
    <row r="171" spans="1:22" ht="15" customHeight="1" x14ac:dyDescent="0.25">
      <c r="A171" s="11" t="s">
        <v>564</v>
      </c>
      <c r="B171" s="12">
        <v>44927</v>
      </c>
      <c r="C171" s="12">
        <v>45658</v>
      </c>
      <c r="D171" s="11" t="s">
        <v>52</v>
      </c>
      <c r="E171" s="11" t="s">
        <v>20</v>
      </c>
      <c r="F171" s="11" t="s">
        <v>53</v>
      </c>
      <c r="G171" s="11" t="s">
        <v>565</v>
      </c>
      <c r="H171" s="11" t="s">
        <v>68</v>
      </c>
      <c r="I171" s="11" t="s">
        <v>566</v>
      </c>
      <c r="J171" s="11" t="s">
        <v>95</v>
      </c>
      <c r="K171" s="11" t="s">
        <v>28</v>
      </c>
      <c r="L171" s="11" t="s">
        <v>29</v>
      </c>
      <c r="M171" s="11"/>
      <c r="N171" s="11" t="s">
        <v>39</v>
      </c>
      <c r="O171" s="11" t="s">
        <v>31</v>
      </c>
      <c r="P171" s="11" t="s">
        <v>32</v>
      </c>
      <c r="Q171" s="13">
        <v>1483</v>
      </c>
      <c r="R171" s="13">
        <v>1225</v>
      </c>
      <c r="S171" s="13">
        <v>2708</v>
      </c>
      <c r="T171" s="13"/>
      <c r="U171" s="13"/>
      <c r="V171" s="13">
        <v>0</v>
      </c>
    </row>
    <row r="172" spans="1:22" ht="15" customHeight="1" x14ac:dyDescent="0.25">
      <c r="A172" s="11" t="s">
        <v>567</v>
      </c>
      <c r="B172" s="12">
        <v>44927</v>
      </c>
      <c r="C172" s="12">
        <v>45658</v>
      </c>
      <c r="D172" s="11" t="s">
        <v>22</v>
      </c>
      <c r="E172" s="11" t="s">
        <v>20</v>
      </c>
      <c r="F172" s="11" t="s">
        <v>23</v>
      </c>
      <c r="G172" s="11" t="s">
        <v>568</v>
      </c>
      <c r="H172" s="11" t="s">
        <v>569</v>
      </c>
      <c r="I172" s="11" t="s">
        <v>570</v>
      </c>
      <c r="J172" s="11" t="s">
        <v>38</v>
      </c>
      <c r="K172" s="11" t="s">
        <v>28</v>
      </c>
      <c r="L172" s="11" t="s">
        <v>29</v>
      </c>
      <c r="M172" s="11"/>
      <c r="N172" s="11" t="s">
        <v>30</v>
      </c>
      <c r="O172" s="11" t="s">
        <v>31</v>
      </c>
      <c r="P172" s="11" t="s">
        <v>32</v>
      </c>
      <c r="Q172" s="13">
        <v>24067</v>
      </c>
      <c r="R172" s="13">
        <v>4634</v>
      </c>
      <c r="S172" s="13">
        <v>28701</v>
      </c>
      <c r="T172" s="13"/>
      <c r="U172" s="13"/>
      <c r="V172" s="13">
        <v>0</v>
      </c>
    </row>
    <row r="173" spans="1:22" ht="15" customHeight="1" x14ac:dyDescent="0.25">
      <c r="A173" s="11" t="s">
        <v>571</v>
      </c>
      <c r="B173" s="12">
        <v>44927</v>
      </c>
      <c r="C173" s="12">
        <v>45658</v>
      </c>
      <c r="D173" s="11" t="s">
        <v>58</v>
      </c>
      <c r="E173" s="11" t="s">
        <v>20</v>
      </c>
      <c r="F173" s="11" t="s">
        <v>59</v>
      </c>
      <c r="G173" s="11" t="s">
        <v>112</v>
      </c>
      <c r="H173" s="11" t="s">
        <v>182</v>
      </c>
      <c r="I173" s="11" t="s">
        <v>114</v>
      </c>
      <c r="J173" s="11" t="s">
        <v>38</v>
      </c>
      <c r="K173" s="11" t="s">
        <v>28</v>
      </c>
      <c r="L173" s="11" t="s">
        <v>29</v>
      </c>
      <c r="M173" s="11"/>
      <c r="N173" s="11" t="s">
        <v>39</v>
      </c>
      <c r="O173" s="11" t="s">
        <v>31</v>
      </c>
      <c r="P173" s="11" t="s">
        <v>32</v>
      </c>
      <c r="Q173" s="13">
        <v>440</v>
      </c>
      <c r="R173" s="13">
        <v>440</v>
      </c>
      <c r="S173" s="13">
        <v>880</v>
      </c>
      <c r="T173" s="13"/>
      <c r="U173" s="13"/>
      <c r="V173" s="13">
        <v>0</v>
      </c>
    </row>
    <row r="174" spans="1:22" ht="15" customHeight="1" x14ac:dyDescent="0.25">
      <c r="A174" s="11" t="s">
        <v>572</v>
      </c>
      <c r="B174" s="12">
        <v>44927</v>
      </c>
      <c r="C174" s="12">
        <v>45658</v>
      </c>
      <c r="D174" s="11" t="s">
        <v>22</v>
      </c>
      <c r="E174" s="11" t="s">
        <v>20</v>
      </c>
      <c r="F174" s="11" t="s">
        <v>23</v>
      </c>
      <c r="G174" s="11" t="s">
        <v>573</v>
      </c>
      <c r="H174" s="11" t="s">
        <v>191</v>
      </c>
      <c r="I174" s="11" t="s">
        <v>574</v>
      </c>
      <c r="J174" s="11" t="s">
        <v>38</v>
      </c>
      <c r="K174" s="11" t="s">
        <v>28</v>
      </c>
      <c r="L174" s="11" t="s">
        <v>29</v>
      </c>
      <c r="M174" s="11"/>
      <c r="N174" s="11" t="s">
        <v>30</v>
      </c>
      <c r="O174" s="11" t="s">
        <v>31</v>
      </c>
      <c r="P174" s="11" t="s">
        <v>32</v>
      </c>
      <c r="Q174" s="13">
        <v>22308</v>
      </c>
      <c r="R174" s="13">
        <v>888</v>
      </c>
      <c r="S174" s="13">
        <v>23196</v>
      </c>
      <c r="T174" s="13"/>
      <c r="U174" s="13"/>
      <c r="V174" s="13">
        <v>0</v>
      </c>
    </row>
    <row r="175" spans="1:22" ht="15" customHeight="1" x14ac:dyDescent="0.25">
      <c r="A175" s="11" t="s">
        <v>575</v>
      </c>
      <c r="B175" s="12">
        <v>44927</v>
      </c>
      <c r="C175" s="12">
        <v>45658</v>
      </c>
      <c r="D175" s="11" t="s">
        <v>52</v>
      </c>
      <c r="E175" s="11" t="s">
        <v>20</v>
      </c>
      <c r="F175" s="11" t="s">
        <v>53</v>
      </c>
      <c r="G175" s="11" t="s">
        <v>42</v>
      </c>
      <c r="H175" s="11" t="s">
        <v>576</v>
      </c>
      <c r="I175" s="11" t="s">
        <v>44</v>
      </c>
      <c r="J175" s="11" t="s">
        <v>27</v>
      </c>
      <c r="K175" s="11" t="s">
        <v>28</v>
      </c>
      <c r="L175" s="11" t="s">
        <v>29</v>
      </c>
      <c r="M175" s="11"/>
      <c r="N175" s="11" t="s">
        <v>56</v>
      </c>
      <c r="O175" s="11" t="s">
        <v>31</v>
      </c>
      <c r="P175" s="11" t="s">
        <v>32</v>
      </c>
      <c r="Q175" s="13">
        <v>5392</v>
      </c>
      <c r="R175" s="13">
        <v>4348</v>
      </c>
      <c r="S175" s="13">
        <v>9740</v>
      </c>
      <c r="T175" s="13"/>
      <c r="U175" s="13"/>
      <c r="V175" s="13">
        <v>0</v>
      </c>
    </row>
    <row r="176" spans="1:22" ht="15" customHeight="1" x14ac:dyDescent="0.25">
      <c r="A176" s="11" t="s">
        <v>577</v>
      </c>
      <c r="B176" s="12">
        <v>44927</v>
      </c>
      <c r="C176" s="12">
        <v>45658</v>
      </c>
      <c r="D176" s="11" t="s">
        <v>34</v>
      </c>
      <c r="E176" s="11" t="s">
        <v>20</v>
      </c>
      <c r="F176" s="11"/>
      <c r="G176" s="11" t="s">
        <v>578</v>
      </c>
      <c r="H176" s="11" t="s">
        <v>68</v>
      </c>
      <c r="I176" s="11" t="s">
        <v>579</v>
      </c>
      <c r="J176" s="11" t="s">
        <v>38</v>
      </c>
      <c r="K176" s="11" t="s">
        <v>28</v>
      </c>
      <c r="L176" s="11" t="s">
        <v>29</v>
      </c>
      <c r="M176" s="11"/>
      <c r="N176" s="11" t="s">
        <v>39</v>
      </c>
      <c r="O176" s="11" t="s">
        <v>31</v>
      </c>
      <c r="P176" s="11" t="s">
        <v>40</v>
      </c>
      <c r="Q176" s="13">
        <v>2839</v>
      </c>
      <c r="R176" s="13">
        <v>1625</v>
      </c>
      <c r="S176" s="13">
        <v>4464</v>
      </c>
      <c r="T176" s="13"/>
      <c r="U176" s="13"/>
      <c r="V176" s="13">
        <v>0</v>
      </c>
    </row>
    <row r="177" spans="1:22" ht="15" customHeight="1" x14ac:dyDescent="0.25">
      <c r="A177" s="11" t="s">
        <v>580</v>
      </c>
      <c r="B177" s="12">
        <v>45127</v>
      </c>
      <c r="C177" s="12">
        <v>45675</v>
      </c>
      <c r="D177" s="11" t="s">
        <v>155</v>
      </c>
      <c r="E177" s="11" t="s">
        <v>20</v>
      </c>
      <c r="F177" s="11" t="s">
        <v>156</v>
      </c>
      <c r="G177" s="11" t="s">
        <v>581</v>
      </c>
      <c r="H177" s="11" t="s">
        <v>281</v>
      </c>
      <c r="I177" s="11" t="s">
        <v>582</v>
      </c>
      <c r="J177" s="11" t="s">
        <v>27</v>
      </c>
      <c r="K177" s="11" t="s">
        <v>28</v>
      </c>
      <c r="L177" s="11" t="s">
        <v>29</v>
      </c>
      <c r="M177" s="11"/>
      <c r="N177" s="11" t="s">
        <v>56</v>
      </c>
      <c r="O177" s="11" t="s">
        <v>31</v>
      </c>
      <c r="P177" s="11" t="s">
        <v>32</v>
      </c>
      <c r="Q177" s="13">
        <v>17292</v>
      </c>
      <c r="R177" s="13">
        <v>24376</v>
      </c>
      <c r="S177" s="13">
        <v>41668</v>
      </c>
      <c r="T177" s="13"/>
      <c r="U177" s="13"/>
      <c r="V177" s="13">
        <v>0</v>
      </c>
    </row>
    <row r="178" spans="1:22" ht="15" customHeight="1" x14ac:dyDescent="0.25">
      <c r="A178" s="11" t="s">
        <v>583</v>
      </c>
      <c r="B178" s="12">
        <v>44927</v>
      </c>
      <c r="C178" s="12">
        <v>45658</v>
      </c>
      <c r="D178" s="11" t="s">
        <v>131</v>
      </c>
      <c r="E178" s="11" t="s">
        <v>20</v>
      </c>
      <c r="F178" s="11"/>
      <c r="G178" s="11" t="s">
        <v>517</v>
      </c>
      <c r="H178" s="11" t="s">
        <v>182</v>
      </c>
      <c r="I178" s="11" t="s">
        <v>584</v>
      </c>
      <c r="J178" s="11" t="s">
        <v>38</v>
      </c>
      <c r="K178" s="11" t="s">
        <v>134</v>
      </c>
      <c r="L178" s="11" t="s">
        <v>29</v>
      </c>
      <c r="M178" s="11"/>
      <c r="N178" s="11" t="s">
        <v>106</v>
      </c>
      <c r="O178" s="11" t="s">
        <v>31</v>
      </c>
      <c r="P178" s="11" t="s">
        <v>32</v>
      </c>
      <c r="Q178" s="13">
        <v>0</v>
      </c>
      <c r="R178" s="13">
        <v>8368</v>
      </c>
      <c r="S178" s="13">
        <v>8368</v>
      </c>
      <c r="T178" s="13"/>
      <c r="U178" s="13"/>
      <c r="V178" s="13">
        <v>0</v>
      </c>
    </row>
    <row r="179" spans="1:22" ht="15" customHeight="1" x14ac:dyDescent="0.25">
      <c r="A179" s="11" t="s">
        <v>585</v>
      </c>
      <c r="B179" s="12">
        <v>44927</v>
      </c>
      <c r="C179" s="12">
        <v>45658</v>
      </c>
      <c r="D179" s="11" t="s">
        <v>101</v>
      </c>
      <c r="E179" s="11" t="s">
        <v>20</v>
      </c>
      <c r="F179" s="11" t="s">
        <v>102</v>
      </c>
      <c r="G179" s="11" t="s">
        <v>586</v>
      </c>
      <c r="H179" s="11" t="s">
        <v>25</v>
      </c>
      <c r="I179" s="11" t="s">
        <v>587</v>
      </c>
      <c r="J179" s="11" t="s">
        <v>38</v>
      </c>
      <c r="K179" s="11" t="s">
        <v>28</v>
      </c>
      <c r="L179" s="11" t="s">
        <v>29</v>
      </c>
      <c r="M179" s="11"/>
      <c r="N179" s="11" t="s">
        <v>106</v>
      </c>
      <c r="O179" s="11" t="s">
        <v>31</v>
      </c>
      <c r="P179" s="11" t="s">
        <v>32</v>
      </c>
      <c r="Q179" s="13">
        <v>0</v>
      </c>
      <c r="R179" s="13">
        <v>482</v>
      </c>
      <c r="S179" s="13">
        <v>482</v>
      </c>
      <c r="T179" s="13"/>
      <c r="U179" s="13"/>
      <c r="V179" s="13">
        <v>0</v>
      </c>
    </row>
    <row r="180" spans="1:22" ht="15" customHeight="1" x14ac:dyDescent="0.25">
      <c r="A180" s="11" t="s">
        <v>588</v>
      </c>
      <c r="B180" s="12">
        <v>44927</v>
      </c>
      <c r="C180" s="12">
        <v>45658</v>
      </c>
      <c r="D180" s="11" t="s">
        <v>52</v>
      </c>
      <c r="E180" s="11" t="s">
        <v>20</v>
      </c>
      <c r="F180" s="11" t="s">
        <v>53</v>
      </c>
      <c r="G180" s="11" t="s">
        <v>589</v>
      </c>
      <c r="H180" s="11" t="s">
        <v>191</v>
      </c>
      <c r="I180" s="11" t="s">
        <v>590</v>
      </c>
      <c r="J180" s="11" t="s">
        <v>27</v>
      </c>
      <c r="K180" s="11" t="s">
        <v>28</v>
      </c>
      <c r="L180" s="11" t="s">
        <v>29</v>
      </c>
      <c r="M180" s="11"/>
      <c r="N180" s="11" t="s">
        <v>39</v>
      </c>
      <c r="O180" s="11" t="s">
        <v>31</v>
      </c>
      <c r="P180" s="11" t="s">
        <v>32</v>
      </c>
      <c r="Q180" s="13">
        <v>86</v>
      </c>
      <c r="R180" s="13">
        <v>79</v>
      </c>
      <c r="S180" s="13">
        <v>165</v>
      </c>
      <c r="T180" s="13"/>
      <c r="U180" s="13"/>
      <c r="V180" s="13">
        <v>0</v>
      </c>
    </row>
    <row r="181" spans="1:22" ht="15" customHeight="1" x14ac:dyDescent="0.25">
      <c r="A181" s="11" t="s">
        <v>591</v>
      </c>
      <c r="B181" s="12">
        <v>44927</v>
      </c>
      <c r="C181" s="12">
        <v>45658</v>
      </c>
      <c r="D181" s="11" t="s">
        <v>34</v>
      </c>
      <c r="E181" s="11" t="s">
        <v>20</v>
      </c>
      <c r="F181" s="11"/>
      <c r="G181" s="11" t="s">
        <v>410</v>
      </c>
      <c r="H181" s="11" t="s">
        <v>592</v>
      </c>
      <c r="I181" s="11" t="s">
        <v>593</v>
      </c>
      <c r="J181" s="11" t="s">
        <v>27</v>
      </c>
      <c r="K181" s="11" t="s">
        <v>28</v>
      </c>
      <c r="L181" s="11" t="s">
        <v>29</v>
      </c>
      <c r="M181" s="11"/>
      <c r="N181" s="11" t="s">
        <v>39</v>
      </c>
      <c r="O181" s="11" t="s">
        <v>31</v>
      </c>
      <c r="P181" s="11" t="s">
        <v>32</v>
      </c>
      <c r="Q181" s="13">
        <v>1695</v>
      </c>
      <c r="R181" s="13">
        <v>898</v>
      </c>
      <c r="S181" s="13">
        <v>2593</v>
      </c>
      <c r="T181" s="13"/>
      <c r="U181" s="13"/>
      <c r="V181" s="13">
        <v>0</v>
      </c>
    </row>
    <row r="182" spans="1:22" ht="15" customHeight="1" x14ac:dyDescent="0.25">
      <c r="A182" s="11" t="s">
        <v>594</v>
      </c>
      <c r="B182" s="12">
        <v>44927</v>
      </c>
      <c r="C182" s="12">
        <v>45658</v>
      </c>
      <c r="D182" s="11" t="s">
        <v>22</v>
      </c>
      <c r="E182" s="11" t="s">
        <v>20</v>
      </c>
      <c r="F182" s="11" t="s">
        <v>23</v>
      </c>
      <c r="G182" s="11" t="s">
        <v>595</v>
      </c>
      <c r="H182" s="11" t="s">
        <v>206</v>
      </c>
      <c r="I182" s="11" t="s">
        <v>596</v>
      </c>
      <c r="J182" s="11" t="s">
        <v>38</v>
      </c>
      <c r="K182" s="11" t="s">
        <v>28</v>
      </c>
      <c r="L182" s="11" t="s">
        <v>29</v>
      </c>
      <c r="M182" s="11"/>
      <c r="N182" s="11" t="s">
        <v>30</v>
      </c>
      <c r="O182" s="11" t="s">
        <v>31</v>
      </c>
      <c r="P182" s="11" t="s">
        <v>32</v>
      </c>
      <c r="Q182" s="13">
        <v>7223</v>
      </c>
      <c r="R182" s="13">
        <v>1644</v>
      </c>
      <c r="S182" s="13">
        <v>8867</v>
      </c>
      <c r="T182" s="13"/>
      <c r="U182" s="13"/>
      <c r="V182" s="13">
        <v>0</v>
      </c>
    </row>
    <row r="183" spans="1:22" ht="15" customHeight="1" x14ac:dyDescent="0.25">
      <c r="A183" s="11" t="s">
        <v>597</v>
      </c>
      <c r="B183" s="12">
        <v>44927</v>
      </c>
      <c r="C183" s="12">
        <v>45658</v>
      </c>
      <c r="D183" s="11" t="s">
        <v>52</v>
      </c>
      <c r="E183" s="11" t="s">
        <v>20</v>
      </c>
      <c r="F183" s="11" t="s">
        <v>53</v>
      </c>
      <c r="G183" s="11" t="s">
        <v>398</v>
      </c>
      <c r="H183" s="11" t="s">
        <v>210</v>
      </c>
      <c r="I183" s="11" t="s">
        <v>399</v>
      </c>
      <c r="J183" s="11" t="s">
        <v>95</v>
      </c>
      <c r="K183" s="11" t="s">
        <v>28</v>
      </c>
      <c r="L183" s="11" t="s">
        <v>29</v>
      </c>
      <c r="M183" s="11"/>
      <c r="N183" s="11" t="s">
        <v>39</v>
      </c>
      <c r="O183" s="11" t="s">
        <v>31</v>
      </c>
      <c r="P183" s="11" t="s">
        <v>32</v>
      </c>
      <c r="Q183" s="13">
        <v>44</v>
      </c>
      <c r="R183" s="13">
        <v>13</v>
      </c>
      <c r="S183" s="13">
        <v>57</v>
      </c>
      <c r="T183" s="13"/>
      <c r="U183" s="13"/>
      <c r="V183" s="13">
        <v>0</v>
      </c>
    </row>
    <row r="184" spans="1:22" ht="15" customHeight="1" x14ac:dyDescent="0.25">
      <c r="A184" s="11" t="s">
        <v>598</v>
      </c>
      <c r="B184" s="12">
        <v>44927</v>
      </c>
      <c r="C184" s="12">
        <v>45658</v>
      </c>
      <c r="D184" s="11" t="s">
        <v>22</v>
      </c>
      <c r="E184" s="11" t="s">
        <v>20</v>
      </c>
      <c r="F184" s="11" t="s">
        <v>23</v>
      </c>
      <c r="G184" s="11" t="s">
        <v>599</v>
      </c>
      <c r="H184" s="11" t="s">
        <v>25</v>
      </c>
      <c r="I184" s="11" t="s">
        <v>542</v>
      </c>
      <c r="J184" s="11" t="s">
        <v>38</v>
      </c>
      <c r="K184" s="11" t="s">
        <v>28</v>
      </c>
      <c r="L184" s="11" t="s">
        <v>29</v>
      </c>
      <c r="M184" s="11"/>
      <c r="N184" s="11" t="s">
        <v>30</v>
      </c>
      <c r="O184" s="11" t="s">
        <v>31</v>
      </c>
      <c r="P184" s="11" t="s">
        <v>32</v>
      </c>
      <c r="Q184" s="13">
        <v>25524</v>
      </c>
      <c r="R184" s="13">
        <v>4951</v>
      </c>
      <c r="S184" s="13">
        <v>30475</v>
      </c>
      <c r="T184" s="13"/>
      <c r="U184" s="13"/>
      <c r="V184" s="13">
        <v>0</v>
      </c>
    </row>
    <row r="185" spans="1:22" ht="15" customHeight="1" x14ac:dyDescent="0.25">
      <c r="A185" s="11" t="s">
        <v>600</v>
      </c>
      <c r="B185" s="12">
        <v>44927</v>
      </c>
      <c r="C185" s="12">
        <v>45658</v>
      </c>
      <c r="D185" s="11" t="s">
        <v>52</v>
      </c>
      <c r="E185" s="11" t="s">
        <v>20</v>
      </c>
      <c r="F185" s="11" t="s">
        <v>53</v>
      </c>
      <c r="G185" s="11" t="s">
        <v>601</v>
      </c>
      <c r="H185" s="11" t="s">
        <v>299</v>
      </c>
      <c r="I185" s="11" t="s">
        <v>602</v>
      </c>
      <c r="J185" s="11" t="s">
        <v>27</v>
      </c>
      <c r="K185" s="11" t="s">
        <v>28</v>
      </c>
      <c r="L185" s="11" t="s">
        <v>29</v>
      </c>
      <c r="M185" s="11"/>
      <c r="N185" s="11" t="s">
        <v>39</v>
      </c>
      <c r="O185" s="11" t="s">
        <v>31</v>
      </c>
      <c r="P185" s="11" t="s">
        <v>32</v>
      </c>
      <c r="Q185" s="13">
        <v>2282</v>
      </c>
      <c r="R185" s="13">
        <v>1532</v>
      </c>
      <c r="S185" s="13">
        <v>3814</v>
      </c>
      <c r="T185" s="13"/>
      <c r="U185" s="13"/>
      <c r="V185" s="13">
        <v>0</v>
      </c>
    </row>
    <row r="186" spans="1:22" ht="15" customHeight="1" x14ac:dyDescent="0.25">
      <c r="A186" s="11" t="s">
        <v>603</v>
      </c>
      <c r="B186" s="12">
        <v>44927</v>
      </c>
      <c r="C186" s="12">
        <v>45658</v>
      </c>
      <c r="D186" s="11" t="s">
        <v>52</v>
      </c>
      <c r="E186" s="11" t="s">
        <v>20</v>
      </c>
      <c r="F186" s="11" t="s">
        <v>53</v>
      </c>
      <c r="G186" s="11" t="s">
        <v>162</v>
      </c>
      <c r="H186" s="11" t="s">
        <v>604</v>
      </c>
      <c r="I186" s="11" t="s">
        <v>164</v>
      </c>
      <c r="J186" s="11" t="s">
        <v>27</v>
      </c>
      <c r="K186" s="11" t="s">
        <v>28</v>
      </c>
      <c r="L186" s="11" t="s">
        <v>29</v>
      </c>
      <c r="M186" s="11"/>
      <c r="N186" s="11" t="s">
        <v>39</v>
      </c>
      <c r="O186" s="11" t="s">
        <v>31</v>
      </c>
      <c r="P186" s="11" t="s">
        <v>32</v>
      </c>
      <c r="Q186" s="13">
        <v>396</v>
      </c>
      <c r="R186" s="13">
        <v>295</v>
      </c>
      <c r="S186" s="13">
        <v>691</v>
      </c>
      <c r="T186" s="13"/>
      <c r="U186" s="13"/>
      <c r="V186" s="13">
        <v>0</v>
      </c>
    </row>
    <row r="187" spans="1:22" ht="15" customHeight="1" x14ac:dyDescent="0.25">
      <c r="A187" s="11" t="s">
        <v>605</v>
      </c>
      <c r="B187" s="12">
        <v>44927</v>
      </c>
      <c r="C187" s="12">
        <v>45658</v>
      </c>
      <c r="D187" s="11" t="s">
        <v>22</v>
      </c>
      <c r="E187" s="11" t="s">
        <v>20</v>
      </c>
      <c r="F187" s="11" t="s">
        <v>23</v>
      </c>
      <c r="G187" s="11" t="s">
        <v>606</v>
      </c>
      <c r="H187" s="11" t="s">
        <v>84</v>
      </c>
      <c r="I187" s="11" t="s">
        <v>535</v>
      </c>
      <c r="J187" s="11" t="s">
        <v>38</v>
      </c>
      <c r="K187" s="11" t="s">
        <v>28</v>
      </c>
      <c r="L187" s="11" t="s">
        <v>29</v>
      </c>
      <c r="M187" s="11"/>
      <c r="N187" s="11" t="s">
        <v>30</v>
      </c>
      <c r="O187" s="11" t="s">
        <v>31</v>
      </c>
      <c r="P187" s="11" t="s">
        <v>32</v>
      </c>
      <c r="Q187" s="13">
        <v>1656</v>
      </c>
      <c r="R187" s="13">
        <v>246</v>
      </c>
      <c r="S187" s="13">
        <v>1902</v>
      </c>
      <c r="T187" s="13">
        <v>0</v>
      </c>
      <c r="U187" s="13">
        <v>0</v>
      </c>
      <c r="V187" s="13">
        <v>0</v>
      </c>
    </row>
    <row r="188" spans="1:22" ht="15" customHeight="1" x14ac:dyDescent="0.25">
      <c r="A188" s="11" t="s">
        <v>607</v>
      </c>
      <c r="B188" s="12">
        <v>44927</v>
      </c>
      <c r="C188" s="12">
        <v>45658</v>
      </c>
      <c r="D188" s="11" t="s">
        <v>52</v>
      </c>
      <c r="E188" s="11" t="s">
        <v>20</v>
      </c>
      <c r="F188" s="11" t="s">
        <v>53</v>
      </c>
      <c r="G188" s="11" t="s">
        <v>608</v>
      </c>
      <c r="H188" s="11" t="s">
        <v>379</v>
      </c>
      <c r="I188" s="11" t="s">
        <v>609</v>
      </c>
      <c r="J188" s="11" t="s">
        <v>27</v>
      </c>
      <c r="K188" s="11" t="s">
        <v>28</v>
      </c>
      <c r="L188" s="11" t="s">
        <v>29</v>
      </c>
      <c r="M188" s="11"/>
      <c r="N188" s="11" t="s">
        <v>39</v>
      </c>
      <c r="O188" s="11" t="s">
        <v>31</v>
      </c>
      <c r="P188" s="11" t="s">
        <v>32</v>
      </c>
      <c r="Q188" s="13">
        <v>1793</v>
      </c>
      <c r="R188" s="13">
        <v>1332</v>
      </c>
      <c r="S188" s="13">
        <v>3125</v>
      </c>
      <c r="T188" s="13"/>
      <c r="U188" s="13"/>
      <c r="V188" s="13">
        <v>0</v>
      </c>
    </row>
    <row r="189" spans="1:22" ht="15" customHeight="1" x14ac:dyDescent="0.25">
      <c r="A189" s="11" t="s">
        <v>610</v>
      </c>
      <c r="B189" s="12">
        <v>45197</v>
      </c>
      <c r="C189" s="12">
        <v>45664</v>
      </c>
      <c r="D189" s="11" t="s">
        <v>58</v>
      </c>
      <c r="E189" s="11" t="s">
        <v>20</v>
      </c>
      <c r="F189" s="11" t="s">
        <v>59</v>
      </c>
      <c r="G189" s="11" t="s">
        <v>611</v>
      </c>
      <c r="H189" s="11" t="s">
        <v>61</v>
      </c>
      <c r="I189" s="11" t="s">
        <v>612</v>
      </c>
      <c r="J189" s="11" t="s">
        <v>38</v>
      </c>
      <c r="K189" s="11" t="s">
        <v>28</v>
      </c>
      <c r="L189" s="11" t="s">
        <v>29</v>
      </c>
      <c r="M189" s="11"/>
      <c r="N189" s="11" t="s">
        <v>39</v>
      </c>
      <c r="O189" s="11" t="s">
        <v>31</v>
      </c>
      <c r="P189" s="11" t="s">
        <v>32</v>
      </c>
      <c r="Q189" s="13">
        <v>622</v>
      </c>
      <c r="R189" s="13">
        <v>500</v>
      </c>
      <c r="S189" s="13">
        <v>1122</v>
      </c>
      <c r="T189" s="13"/>
      <c r="U189" s="13"/>
      <c r="V189" s="13">
        <v>0</v>
      </c>
    </row>
    <row r="190" spans="1:22" ht="15" customHeight="1" x14ac:dyDescent="0.25">
      <c r="A190" s="11" t="s">
        <v>613</v>
      </c>
      <c r="B190" s="12">
        <v>44927</v>
      </c>
      <c r="C190" s="12">
        <v>45658</v>
      </c>
      <c r="D190" s="11" t="s">
        <v>22</v>
      </c>
      <c r="E190" s="11" t="s">
        <v>20</v>
      </c>
      <c r="F190" s="11" t="s">
        <v>23</v>
      </c>
      <c r="G190" s="11" t="s">
        <v>573</v>
      </c>
      <c r="H190" s="11" t="s">
        <v>338</v>
      </c>
      <c r="I190" s="11" t="s">
        <v>574</v>
      </c>
      <c r="J190" s="11" t="s">
        <v>38</v>
      </c>
      <c r="K190" s="11" t="s">
        <v>28</v>
      </c>
      <c r="L190" s="11" t="s">
        <v>29</v>
      </c>
      <c r="M190" s="11"/>
      <c r="N190" s="11" t="s">
        <v>30</v>
      </c>
      <c r="O190" s="11" t="s">
        <v>31</v>
      </c>
      <c r="P190" s="11" t="s">
        <v>32</v>
      </c>
      <c r="Q190" s="13">
        <v>38</v>
      </c>
      <c r="R190" s="13">
        <v>9</v>
      </c>
      <c r="S190" s="13">
        <v>47</v>
      </c>
      <c r="T190" s="13"/>
      <c r="U190" s="13"/>
      <c r="V190" s="13">
        <v>0</v>
      </c>
    </row>
    <row r="191" spans="1:22" ht="15" customHeight="1" x14ac:dyDescent="0.25">
      <c r="A191" s="11" t="s">
        <v>614</v>
      </c>
      <c r="B191" s="12">
        <v>44927</v>
      </c>
      <c r="C191" s="12">
        <v>45658</v>
      </c>
      <c r="D191" s="11" t="s">
        <v>101</v>
      </c>
      <c r="E191" s="11" t="s">
        <v>20</v>
      </c>
      <c r="F191" s="11" t="s">
        <v>102</v>
      </c>
      <c r="G191" s="11" t="s">
        <v>151</v>
      </c>
      <c r="H191" s="11" t="s">
        <v>191</v>
      </c>
      <c r="I191" s="11" t="s">
        <v>615</v>
      </c>
      <c r="J191" s="11" t="s">
        <v>38</v>
      </c>
      <c r="K191" s="11" t="s">
        <v>28</v>
      </c>
      <c r="L191" s="11" t="s">
        <v>29</v>
      </c>
      <c r="M191" s="11"/>
      <c r="N191" s="11" t="s">
        <v>106</v>
      </c>
      <c r="O191" s="11" t="s">
        <v>31</v>
      </c>
      <c r="P191" s="11" t="s">
        <v>32</v>
      </c>
      <c r="Q191" s="13">
        <v>0</v>
      </c>
      <c r="R191" s="13">
        <v>550</v>
      </c>
      <c r="S191" s="13">
        <v>550</v>
      </c>
      <c r="T191" s="13"/>
      <c r="U191" s="13"/>
      <c r="V191" s="13">
        <v>0</v>
      </c>
    </row>
    <row r="192" spans="1:22" ht="15" customHeight="1" x14ac:dyDescent="0.25">
      <c r="A192" s="11" t="s">
        <v>616</v>
      </c>
      <c r="B192" s="12">
        <v>44927</v>
      </c>
      <c r="C192" s="12">
        <v>45658</v>
      </c>
      <c r="D192" s="11" t="s">
        <v>58</v>
      </c>
      <c r="E192" s="11" t="s">
        <v>20</v>
      </c>
      <c r="F192" s="11" t="s">
        <v>59</v>
      </c>
      <c r="G192" s="11" t="s">
        <v>617</v>
      </c>
      <c r="H192" s="11" t="s">
        <v>152</v>
      </c>
      <c r="I192" s="11" t="s">
        <v>618</v>
      </c>
      <c r="J192" s="11" t="s">
        <v>38</v>
      </c>
      <c r="K192" s="11" t="s">
        <v>28</v>
      </c>
      <c r="L192" s="11" t="s">
        <v>29</v>
      </c>
      <c r="M192" s="11"/>
      <c r="N192" s="11" t="s">
        <v>39</v>
      </c>
      <c r="O192" s="11" t="s">
        <v>31</v>
      </c>
      <c r="P192" s="11" t="s">
        <v>32</v>
      </c>
      <c r="Q192" s="13">
        <v>440</v>
      </c>
      <c r="R192" s="13">
        <v>440</v>
      </c>
      <c r="S192" s="13">
        <v>880</v>
      </c>
      <c r="T192" s="13"/>
      <c r="U192" s="13"/>
      <c r="V192" s="13">
        <v>0</v>
      </c>
    </row>
    <row r="193" spans="1:22" ht="15" customHeight="1" x14ac:dyDescent="0.25">
      <c r="A193" s="11" t="s">
        <v>619</v>
      </c>
      <c r="B193" s="12">
        <v>44927</v>
      </c>
      <c r="C193" s="12">
        <v>45658</v>
      </c>
      <c r="D193" s="11" t="s">
        <v>155</v>
      </c>
      <c r="E193" s="11" t="s">
        <v>20</v>
      </c>
      <c r="F193" s="11" t="s">
        <v>156</v>
      </c>
      <c r="G193" s="11" t="s">
        <v>620</v>
      </c>
      <c r="H193" s="11" t="s">
        <v>143</v>
      </c>
      <c r="I193" s="11" t="s">
        <v>621</v>
      </c>
      <c r="J193" s="11" t="s">
        <v>38</v>
      </c>
      <c r="K193" s="11" t="s">
        <v>28</v>
      </c>
      <c r="L193" s="11" t="s">
        <v>29</v>
      </c>
      <c r="M193" s="11"/>
      <c r="N193" s="11" t="s">
        <v>56</v>
      </c>
      <c r="O193" s="11" t="s">
        <v>31</v>
      </c>
      <c r="P193" s="11" t="s">
        <v>32</v>
      </c>
      <c r="Q193" s="13">
        <v>677</v>
      </c>
      <c r="R193" s="13">
        <v>685</v>
      </c>
      <c r="S193" s="13">
        <v>1362</v>
      </c>
      <c r="T193" s="13"/>
      <c r="U193" s="13"/>
      <c r="V193" s="13">
        <v>0</v>
      </c>
    </row>
    <row r="194" spans="1:22" ht="15" customHeight="1" x14ac:dyDescent="0.25">
      <c r="A194" s="11" t="s">
        <v>622</v>
      </c>
      <c r="B194" s="12">
        <v>44927</v>
      </c>
      <c r="C194" s="12">
        <v>45658</v>
      </c>
      <c r="D194" s="11" t="s">
        <v>308</v>
      </c>
      <c r="E194" s="11" t="s">
        <v>20</v>
      </c>
      <c r="F194" s="11"/>
      <c r="G194" s="11" t="s">
        <v>573</v>
      </c>
      <c r="H194" s="11" t="s">
        <v>214</v>
      </c>
      <c r="I194" s="11" t="s">
        <v>574</v>
      </c>
      <c r="J194" s="11" t="s">
        <v>38</v>
      </c>
      <c r="K194" s="11" t="s">
        <v>28</v>
      </c>
      <c r="L194" s="11" t="s">
        <v>183</v>
      </c>
      <c r="M194" s="11" t="s">
        <v>184</v>
      </c>
      <c r="N194" s="11" t="s">
        <v>185</v>
      </c>
      <c r="O194" s="11" t="s">
        <v>31</v>
      </c>
      <c r="P194" s="11" t="s">
        <v>40</v>
      </c>
      <c r="Q194" s="13">
        <v>23397</v>
      </c>
      <c r="R194" s="13">
        <v>32302</v>
      </c>
      <c r="S194" s="13">
        <v>55699</v>
      </c>
      <c r="T194" s="13"/>
      <c r="U194" s="13"/>
      <c r="V194" s="13">
        <v>0</v>
      </c>
    </row>
    <row r="195" spans="1:22" ht="15" customHeight="1" x14ac:dyDescent="0.25">
      <c r="A195" s="11" t="s">
        <v>623</v>
      </c>
      <c r="B195" s="12">
        <v>44927</v>
      </c>
      <c r="C195" s="12">
        <v>45658</v>
      </c>
      <c r="D195" s="11" t="s">
        <v>58</v>
      </c>
      <c r="E195" s="11" t="s">
        <v>20</v>
      </c>
      <c r="F195" s="11" t="s">
        <v>59</v>
      </c>
      <c r="G195" s="11" t="s">
        <v>426</v>
      </c>
      <c r="H195" s="11" t="s">
        <v>25</v>
      </c>
      <c r="I195" s="11" t="s">
        <v>427</v>
      </c>
      <c r="J195" s="11" t="s">
        <v>38</v>
      </c>
      <c r="K195" s="11" t="s">
        <v>28</v>
      </c>
      <c r="L195" s="11" t="s">
        <v>29</v>
      </c>
      <c r="M195" s="11"/>
      <c r="N195" s="11" t="s">
        <v>39</v>
      </c>
      <c r="O195" s="11" t="s">
        <v>31</v>
      </c>
      <c r="P195" s="11" t="s">
        <v>32</v>
      </c>
      <c r="Q195" s="13">
        <v>440</v>
      </c>
      <c r="R195" s="13">
        <v>440</v>
      </c>
      <c r="S195" s="13">
        <v>880</v>
      </c>
      <c r="T195" s="13"/>
      <c r="U195" s="13"/>
      <c r="V195" s="13">
        <v>0</v>
      </c>
    </row>
    <row r="196" spans="1:22" ht="15" customHeight="1" x14ac:dyDescent="0.25">
      <c r="A196" s="11" t="s">
        <v>624</v>
      </c>
      <c r="B196" s="12">
        <v>44927</v>
      </c>
      <c r="C196" s="12">
        <v>45658</v>
      </c>
      <c r="D196" s="11" t="s">
        <v>22</v>
      </c>
      <c r="E196" s="11" t="s">
        <v>20</v>
      </c>
      <c r="F196" s="11" t="s">
        <v>23</v>
      </c>
      <c r="G196" s="11" t="s">
        <v>511</v>
      </c>
      <c r="H196" s="11" t="s">
        <v>625</v>
      </c>
      <c r="I196" s="11" t="s">
        <v>512</v>
      </c>
      <c r="J196" s="11" t="s">
        <v>38</v>
      </c>
      <c r="K196" s="11" t="s">
        <v>28</v>
      </c>
      <c r="L196" s="11" t="s">
        <v>29</v>
      </c>
      <c r="M196" s="11"/>
      <c r="N196" s="11" t="s">
        <v>30</v>
      </c>
      <c r="O196" s="11" t="s">
        <v>31</v>
      </c>
      <c r="P196" s="11" t="s">
        <v>32</v>
      </c>
      <c r="Q196" s="13">
        <v>18</v>
      </c>
      <c r="R196" s="13">
        <v>4</v>
      </c>
      <c r="S196" s="13">
        <v>22</v>
      </c>
      <c r="T196" s="13"/>
      <c r="U196" s="13"/>
      <c r="V196" s="13">
        <v>0</v>
      </c>
    </row>
    <row r="197" spans="1:22" ht="15" customHeight="1" x14ac:dyDescent="0.25">
      <c r="A197" s="11" t="s">
        <v>626</v>
      </c>
      <c r="B197" s="12">
        <v>44927</v>
      </c>
      <c r="C197" s="12">
        <v>45658</v>
      </c>
      <c r="D197" s="11" t="s">
        <v>22</v>
      </c>
      <c r="E197" s="11" t="s">
        <v>20</v>
      </c>
      <c r="F197" s="11" t="s">
        <v>23</v>
      </c>
      <c r="G197" s="11" t="s">
        <v>108</v>
      </c>
      <c r="H197" s="11" t="s">
        <v>128</v>
      </c>
      <c r="I197" s="11" t="s">
        <v>110</v>
      </c>
      <c r="J197" s="11" t="s">
        <v>38</v>
      </c>
      <c r="K197" s="11" t="s">
        <v>28</v>
      </c>
      <c r="L197" s="11" t="s">
        <v>29</v>
      </c>
      <c r="M197" s="11"/>
      <c r="N197" s="11" t="s">
        <v>30</v>
      </c>
      <c r="O197" s="11" t="s">
        <v>31</v>
      </c>
      <c r="P197" s="11" t="s">
        <v>32</v>
      </c>
      <c r="Q197" s="13">
        <v>7498</v>
      </c>
      <c r="R197" s="13">
        <v>1581</v>
      </c>
      <c r="S197" s="13">
        <v>9079</v>
      </c>
      <c r="T197" s="13"/>
      <c r="U197" s="13"/>
      <c r="V197" s="13">
        <v>0</v>
      </c>
    </row>
    <row r="198" spans="1:22" ht="15" customHeight="1" x14ac:dyDescent="0.25">
      <c r="A198" s="11" t="s">
        <v>627</v>
      </c>
      <c r="B198" s="12">
        <v>44927</v>
      </c>
      <c r="C198" s="12">
        <v>45658</v>
      </c>
      <c r="D198" s="11" t="s">
        <v>52</v>
      </c>
      <c r="E198" s="11" t="s">
        <v>20</v>
      </c>
      <c r="F198" s="11" t="s">
        <v>53</v>
      </c>
      <c r="G198" s="11" t="s">
        <v>628</v>
      </c>
      <c r="H198" s="11" t="s">
        <v>174</v>
      </c>
      <c r="I198" s="11" t="s">
        <v>629</v>
      </c>
      <c r="J198" s="11" t="s">
        <v>27</v>
      </c>
      <c r="K198" s="11" t="s">
        <v>28</v>
      </c>
      <c r="L198" s="11" t="s">
        <v>29</v>
      </c>
      <c r="M198" s="11"/>
      <c r="N198" s="11" t="s">
        <v>39</v>
      </c>
      <c r="O198" s="11" t="s">
        <v>31</v>
      </c>
      <c r="P198" s="11" t="s">
        <v>32</v>
      </c>
      <c r="Q198" s="13">
        <v>70</v>
      </c>
      <c r="R198" s="13">
        <v>46</v>
      </c>
      <c r="S198" s="13">
        <v>116</v>
      </c>
      <c r="T198" s="13"/>
      <c r="U198" s="13"/>
      <c r="V198" s="13">
        <v>0</v>
      </c>
    </row>
    <row r="199" spans="1:22" ht="15" customHeight="1" x14ac:dyDescent="0.25">
      <c r="A199" s="11" t="s">
        <v>630</v>
      </c>
      <c r="B199" s="12">
        <v>44927</v>
      </c>
      <c r="C199" s="12">
        <v>45658</v>
      </c>
      <c r="D199" s="11" t="s">
        <v>34</v>
      </c>
      <c r="E199" s="11" t="s">
        <v>20</v>
      </c>
      <c r="F199" s="11"/>
      <c r="G199" s="11" t="s">
        <v>127</v>
      </c>
      <c r="H199" s="11" t="s">
        <v>128</v>
      </c>
      <c r="I199" s="11" t="s">
        <v>129</v>
      </c>
      <c r="J199" s="11" t="s">
        <v>38</v>
      </c>
      <c r="K199" s="11" t="s">
        <v>28</v>
      </c>
      <c r="L199" s="11" t="s">
        <v>29</v>
      </c>
      <c r="M199" s="11"/>
      <c r="N199" s="11" t="s">
        <v>39</v>
      </c>
      <c r="O199" s="11" t="s">
        <v>31</v>
      </c>
      <c r="P199" s="11" t="s">
        <v>40</v>
      </c>
      <c r="Q199" s="13">
        <v>1225</v>
      </c>
      <c r="R199" s="13">
        <v>1021</v>
      </c>
      <c r="S199" s="13">
        <v>2246</v>
      </c>
      <c r="T199" s="13"/>
      <c r="U199" s="13"/>
      <c r="V199" s="13">
        <v>0</v>
      </c>
    </row>
    <row r="200" spans="1:22" ht="15" customHeight="1" x14ac:dyDescent="0.25">
      <c r="A200" s="11" t="s">
        <v>631</v>
      </c>
      <c r="B200" s="12">
        <v>44927</v>
      </c>
      <c r="C200" s="12">
        <v>45658</v>
      </c>
      <c r="D200" s="11" t="s">
        <v>46</v>
      </c>
      <c r="E200" s="11" t="s">
        <v>20</v>
      </c>
      <c r="F200" s="11" t="s">
        <v>47</v>
      </c>
      <c r="G200" s="11" t="s">
        <v>562</v>
      </c>
      <c r="H200" s="11" t="s">
        <v>182</v>
      </c>
      <c r="I200" s="11" t="s">
        <v>563</v>
      </c>
      <c r="J200" s="11" t="s">
        <v>27</v>
      </c>
      <c r="K200" s="11" t="s">
        <v>28</v>
      </c>
      <c r="L200" s="11" t="s">
        <v>29</v>
      </c>
      <c r="M200" s="11"/>
      <c r="N200" s="11" t="s">
        <v>39</v>
      </c>
      <c r="O200" s="11" t="s">
        <v>31</v>
      </c>
      <c r="P200" s="11" t="s">
        <v>32</v>
      </c>
      <c r="Q200" s="13">
        <v>351</v>
      </c>
      <c r="R200" s="13">
        <v>262</v>
      </c>
      <c r="S200" s="13">
        <v>613</v>
      </c>
      <c r="T200" s="13"/>
      <c r="U200" s="13"/>
      <c r="V200" s="13">
        <v>0</v>
      </c>
    </row>
    <row r="201" spans="1:22" ht="15" customHeight="1" x14ac:dyDescent="0.25">
      <c r="A201" s="11" t="s">
        <v>632</v>
      </c>
      <c r="B201" s="12">
        <v>44927</v>
      </c>
      <c r="C201" s="12">
        <v>45658</v>
      </c>
      <c r="D201" s="11" t="s">
        <v>22</v>
      </c>
      <c r="E201" s="11" t="s">
        <v>20</v>
      </c>
      <c r="F201" s="11" t="s">
        <v>23</v>
      </c>
      <c r="G201" s="11" t="s">
        <v>633</v>
      </c>
      <c r="H201" s="11" t="s">
        <v>440</v>
      </c>
      <c r="I201" s="11" t="s">
        <v>634</v>
      </c>
      <c r="J201" s="11" t="s">
        <v>38</v>
      </c>
      <c r="K201" s="11" t="s">
        <v>28</v>
      </c>
      <c r="L201" s="11" t="s">
        <v>29</v>
      </c>
      <c r="M201" s="11"/>
      <c r="N201" s="11" t="s">
        <v>30</v>
      </c>
      <c r="O201" s="11" t="s">
        <v>31</v>
      </c>
      <c r="P201" s="11" t="s">
        <v>32</v>
      </c>
      <c r="Q201" s="13">
        <v>10141</v>
      </c>
      <c r="R201" s="13">
        <v>2174</v>
      </c>
      <c r="S201" s="13">
        <v>12315</v>
      </c>
      <c r="T201" s="13"/>
      <c r="U201" s="13"/>
      <c r="V201" s="13">
        <v>0</v>
      </c>
    </row>
    <row r="202" spans="1:22" ht="15" customHeight="1" x14ac:dyDescent="0.25">
      <c r="A202" s="11" t="s">
        <v>635</v>
      </c>
      <c r="B202" s="12">
        <v>44927</v>
      </c>
      <c r="C202" s="12">
        <v>45658</v>
      </c>
      <c r="D202" s="11" t="s">
        <v>46</v>
      </c>
      <c r="E202" s="11" t="s">
        <v>20</v>
      </c>
      <c r="F202" s="11" t="s">
        <v>47</v>
      </c>
      <c r="G202" s="11" t="s">
        <v>410</v>
      </c>
      <c r="H202" s="11" t="s">
        <v>214</v>
      </c>
      <c r="I202" s="11" t="s">
        <v>412</v>
      </c>
      <c r="J202" s="11" t="s">
        <v>27</v>
      </c>
      <c r="K202" s="11" t="s">
        <v>28</v>
      </c>
      <c r="L202" s="11" t="s">
        <v>29</v>
      </c>
      <c r="M202" s="11"/>
      <c r="N202" s="11" t="s">
        <v>39</v>
      </c>
      <c r="O202" s="11" t="s">
        <v>31</v>
      </c>
      <c r="P202" s="11" t="s">
        <v>32</v>
      </c>
      <c r="Q202" s="13">
        <v>367</v>
      </c>
      <c r="R202" s="13">
        <v>291</v>
      </c>
      <c r="S202" s="13">
        <v>658</v>
      </c>
      <c r="T202" s="13"/>
      <c r="U202" s="13"/>
      <c r="V202" s="13">
        <v>0</v>
      </c>
    </row>
    <row r="203" spans="1:22" ht="15" customHeight="1" x14ac:dyDescent="0.25">
      <c r="A203" s="11" t="s">
        <v>636</v>
      </c>
      <c r="B203" s="12">
        <v>44927</v>
      </c>
      <c r="C203" s="12">
        <v>45658</v>
      </c>
      <c r="D203" s="11" t="s">
        <v>58</v>
      </c>
      <c r="E203" s="11" t="s">
        <v>20</v>
      </c>
      <c r="F203" s="11" t="s">
        <v>59</v>
      </c>
      <c r="G203" s="11" t="s">
        <v>637</v>
      </c>
      <c r="H203" s="11" t="s">
        <v>152</v>
      </c>
      <c r="I203" s="11" t="s">
        <v>638</v>
      </c>
      <c r="J203" s="11" t="s">
        <v>38</v>
      </c>
      <c r="K203" s="11" t="s">
        <v>28</v>
      </c>
      <c r="L203" s="11" t="s">
        <v>29</v>
      </c>
      <c r="M203" s="11"/>
      <c r="N203" s="11" t="s">
        <v>39</v>
      </c>
      <c r="O203" s="11" t="s">
        <v>31</v>
      </c>
      <c r="P203" s="11" t="s">
        <v>32</v>
      </c>
      <c r="Q203" s="13">
        <v>440</v>
      </c>
      <c r="R203" s="13">
        <v>440</v>
      </c>
      <c r="S203" s="13">
        <v>880</v>
      </c>
      <c r="T203" s="13"/>
      <c r="U203" s="13"/>
      <c r="V203" s="13">
        <v>0</v>
      </c>
    </row>
    <row r="204" spans="1:22" ht="15" customHeight="1" x14ac:dyDescent="0.25">
      <c r="A204" s="11" t="s">
        <v>640</v>
      </c>
      <c r="B204" s="12">
        <v>44927</v>
      </c>
      <c r="C204" s="12">
        <v>45658</v>
      </c>
      <c r="D204" s="11" t="s">
        <v>52</v>
      </c>
      <c r="E204" s="11" t="s">
        <v>20</v>
      </c>
      <c r="F204" s="11" t="s">
        <v>53</v>
      </c>
      <c r="G204" s="11" t="s">
        <v>237</v>
      </c>
      <c r="H204" s="11" t="s">
        <v>257</v>
      </c>
      <c r="I204" s="11" t="s">
        <v>641</v>
      </c>
      <c r="J204" s="11" t="s">
        <v>95</v>
      </c>
      <c r="K204" s="11" t="s">
        <v>28</v>
      </c>
      <c r="L204" s="11" t="s">
        <v>29</v>
      </c>
      <c r="M204" s="11"/>
      <c r="N204" s="11" t="s">
        <v>39</v>
      </c>
      <c r="O204" s="11" t="s">
        <v>31</v>
      </c>
      <c r="P204" s="11" t="s">
        <v>32</v>
      </c>
      <c r="Q204" s="13">
        <v>74</v>
      </c>
      <c r="R204" s="13">
        <v>58</v>
      </c>
      <c r="S204" s="13">
        <v>132</v>
      </c>
      <c r="T204" s="13"/>
      <c r="U204" s="13"/>
      <c r="V204" s="13">
        <v>0</v>
      </c>
    </row>
    <row r="205" spans="1:22" ht="15" customHeight="1" x14ac:dyDescent="0.25">
      <c r="A205" s="11" t="s">
        <v>642</v>
      </c>
      <c r="B205" s="12">
        <v>44927</v>
      </c>
      <c r="C205" s="12">
        <v>45658</v>
      </c>
      <c r="D205" s="11" t="s">
        <v>22</v>
      </c>
      <c r="E205" s="11" t="s">
        <v>20</v>
      </c>
      <c r="F205" s="11" t="s">
        <v>23</v>
      </c>
      <c r="G205" s="11" t="s">
        <v>643</v>
      </c>
      <c r="H205" s="11" t="s">
        <v>72</v>
      </c>
      <c r="I205" s="11" t="s">
        <v>644</v>
      </c>
      <c r="J205" s="11" t="s">
        <v>27</v>
      </c>
      <c r="K205" s="11" t="s">
        <v>28</v>
      </c>
      <c r="L205" s="11" t="s">
        <v>29</v>
      </c>
      <c r="M205" s="11"/>
      <c r="N205" s="11" t="s">
        <v>30</v>
      </c>
      <c r="O205" s="11" t="s">
        <v>31</v>
      </c>
      <c r="P205" s="11" t="s">
        <v>32</v>
      </c>
      <c r="Q205" s="13">
        <v>18836</v>
      </c>
      <c r="R205" s="13">
        <v>3171</v>
      </c>
      <c r="S205" s="13">
        <v>22007</v>
      </c>
      <c r="T205" s="13"/>
      <c r="U205" s="13"/>
      <c r="V205" s="13">
        <v>0</v>
      </c>
    </row>
    <row r="206" spans="1:22" ht="15" customHeight="1" x14ac:dyDescent="0.25">
      <c r="A206" s="11" t="s">
        <v>645</v>
      </c>
      <c r="B206" s="12">
        <v>44927</v>
      </c>
      <c r="C206" s="12">
        <v>45658</v>
      </c>
      <c r="D206" s="11" t="s">
        <v>52</v>
      </c>
      <c r="E206" s="11" t="s">
        <v>20</v>
      </c>
      <c r="F206" s="11" t="s">
        <v>53</v>
      </c>
      <c r="G206" s="11" t="s">
        <v>24</v>
      </c>
      <c r="H206" s="11" t="s">
        <v>25</v>
      </c>
      <c r="I206" s="11" t="s">
        <v>26</v>
      </c>
      <c r="J206" s="11" t="s">
        <v>27</v>
      </c>
      <c r="K206" s="11" t="s">
        <v>28</v>
      </c>
      <c r="L206" s="11" t="s">
        <v>29</v>
      </c>
      <c r="M206" s="11"/>
      <c r="N206" s="11" t="s">
        <v>39</v>
      </c>
      <c r="O206" s="11" t="s">
        <v>31</v>
      </c>
      <c r="P206" s="11" t="s">
        <v>32</v>
      </c>
      <c r="Q206" s="13">
        <v>102</v>
      </c>
      <c r="R206" s="13">
        <v>60</v>
      </c>
      <c r="S206" s="13">
        <v>162</v>
      </c>
      <c r="T206" s="13"/>
      <c r="U206" s="13"/>
      <c r="V206" s="13">
        <v>0</v>
      </c>
    </row>
    <row r="207" spans="1:22" ht="15" customHeight="1" x14ac:dyDescent="0.25">
      <c r="A207" s="11" t="s">
        <v>646</v>
      </c>
      <c r="B207" s="12">
        <v>44927</v>
      </c>
      <c r="C207" s="12">
        <v>45658</v>
      </c>
      <c r="D207" s="11" t="s">
        <v>22</v>
      </c>
      <c r="E207" s="11" t="s">
        <v>20</v>
      </c>
      <c r="F207" s="11" t="s">
        <v>23</v>
      </c>
      <c r="G207" s="11" t="s">
        <v>647</v>
      </c>
      <c r="H207" s="11" t="s">
        <v>25</v>
      </c>
      <c r="I207" s="11" t="s">
        <v>648</v>
      </c>
      <c r="J207" s="11" t="s">
        <v>27</v>
      </c>
      <c r="K207" s="11" t="s">
        <v>28</v>
      </c>
      <c r="L207" s="11" t="s">
        <v>29</v>
      </c>
      <c r="M207" s="11"/>
      <c r="N207" s="11" t="s">
        <v>30</v>
      </c>
      <c r="O207" s="11" t="s">
        <v>31</v>
      </c>
      <c r="P207" s="11" t="s">
        <v>32</v>
      </c>
      <c r="Q207" s="13">
        <v>2667</v>
      </c>
      <c r="R207" s="13">
        <v>618</v>
      </c>
      <c r="S207" s="13">
        <v>3285</v>
      </c>
      <c r="T207" s="13"/>
      <c r="U207" s="13"/>
      <c r="V207" s="13">
        <v>0</v>
      </c>
    </row>
    <row r="208" spans="1:22" ht="15" customHeight="1" x14ac:dyDescent="0.25">
      <c r="A208" s="11" t="s">
        <v>649</v>
      </c>
      <c r="B208" s="12">
        <v>44927</v>
      </c>
      <c r="C208" s="12">
        <v>45658</v>
      </c>
      <c r="D208" s="11" t="s">
        <v>22</v>
      </c>
      <c r="E208" s="11" t="s">
        <v>20</v>
      </c>
      <c r="F208" s="11" t="s">
        <v>23</v>
      </c>
      <c r="G208" s="11" t="s">
        <v>650</v>
      </c>
      <c r="H208" s="11" t="s">
        <v>68</v>
      </c>
      <c r="I208" s="11" t="s">
        <v>651</v>
      </c>
      <c r="J208" s="11" t="s">
        <v>38</v>
      </c>
      <c r="K208" s="11" t="s">
        <v>28</v>
      </c>
      <c r="L208" s="11" t="s">
        <v>29</v>
      </c>
      <c r="M208" s="11"/>
      <c r="N208" s="11" t="s">
        <v>30</v>
      </c>
      <c r="O208" s="11" t="s">
        <v>31</v>
      </c>
      <c r="P208" s="11" t="s">
        <v>32</v>
      </c>
      <c r="Q208" s="13">
        <v>2436</v>
      </c>
      <c r="R208" s="13">
        <v>717</v>
      </c>
      <c r="S208" s="13">
        <v>3153</v>
      </c>
      <c r="T208" s="13"/>
      <c r="U208" s="13"/>
      <c r="V208" s="13">
        <v>0</v>
      </c>
    </row>
    <row r="209" spans="1:22" ht="15" customHeight="1" x14ac:dyDescent="0.25">
      <c r="A209" s="11" t="s">
        <v>652</v>
      </c>
      <c r="B209" s="12">
        <v>44927</v>
      </c>
      <c r="C209" s="12">
        <v>45658</v>
      </c>
      <c r="D209" s="11" t="s">
        <v>52</v>
      </c>
      <c r="E209" s="11" t="s">
        <v>20</v>
      </c>
      <c r="F209" s="11" t="s">
        <v>53</v>
      </c>
      <c r="G209" s="11" t="s">
        <v>653</v>
      </c>
      <c r="H209" s="11" t="s">
        <v>214</v>
      </c>
      <c r="I209" s="11" t="s">
        <v>654</v>
      </c>
      <c r="J209" s="11" t="s">
        <v>95</v>
      </c>
      <c r="K209" s="11" t="s">
        <v>28</v>
      </c>
      <c r="L209" s="11" t="s">
        <v>29</v>
      </c>
      <c r="M209" s="11"/>
      <c r="N209" s="11" t="s">
        <v>39</v>
      </c>
      <c r="O209" s="11" t="s">
        <v>31</v>
      </c>
      <c r="P209" s="11" t="s">
        <v>32</v>
      </c>
      <c r="Q209" s="13">
        <v>636</v>
      </c>
      <c r="R209" s="13">
        <v>513</v>
      </c>
      <c r="S209" s="13">
        <v>1149</v>
      </c>
      <c r="T209" s="13"/>
      <c r="U209" s="13"/>
      <c r="V209" s="13">
        <v>0</v>
      </c>
    </row>
    <row r="210" spans="1:22" ht="15" customHeight="1" x14ac:dyDescent="0.25">
      <c r="A210" s="11" t="s">
        <v>655</v>
      </c>
      <c r="B210" s="12">
        <v>44927</v>
      </c>
      <c r="C210" s="12">
        <v>45658</v>
      </c>
      <c r="D210" s="11" t="s">
        <v>58</v>
      </c>
      <c r="E210" s="11" t="s">
        <v>20</v>
      </c>
      <c r="F210" s="11" t="s">
        <v>59</v>
      </c>
      <c r="G210" s="11" t="s">
        <v>656</v>
      </c>
      <c r="H210" s="11" t="s">
        <v>84</v>
      </c>
      <c r="I210" s="11" t="s">
        <v>657</v>
      </c>
      <c r="J210" s="11" t="s">
        <v>38</v>
      </c>
      <c r="K210" s="11" t="s">
        <v>28</v>
      </c>
      <c r="L210" s="11" t="s">
        <v>29</v>
      </c>
      <c r="M210" s="11"/>
      <c r="N210" s="11" t="s">
        <v>39</v>
      </c>
      <c r="O210" s="11" t="s">
        <v>31</v>
      </c>
      <c r="P210" s="11" t="s">
        <v>32</v>
      </c>
      <c r="Q210" s="13">
        <v>438</v>
      </c>
      <c r="R210" s="13">
        <v>438</v>
      </c>
      <c r="S210" s="13">
        <v>876</v>
      </c>
      <c r="T210" s="13"/>
      <c r="U210" s="13"/>
      <c r="V210" s="13">
        <v>0</v>
      </c>
    </row>
    <row r="211" spans="1:22" ht="15" customHeight="1" x14ac:dyDescent="0.25">
      <c r="A211" s="11" t="s">
        <v>658</v>
      </c>
      <c r="B211" s="12">
        <v>44927</v>
      </c>
      <c r="C211" s="12">
        <v>45658</v>
      </c>
      <c r="D211" s="11" t="s">
        <v>58</v>
      </c>
      <c r="E211" s="11" t="s">
        <v>20</v>
      </c>
      <c r="F211" s="11" t="s">
        <v>59</v>
      </c>
      <c r="G211" s="11" t="s">
        <v>349</v>
      </c>
      <c r="H211" s="11" t="s">
        <v>659</v>
      </c>
      <c r="I211" s="11" t="s">
        <v>660</v>
      </c>
      <c r="J211" s="11" t="s">
        <v>38</v>
      </c>
      <c r="K211" s="11" t="s">
        <v>28</v>
      </c>
      <c r="L211" s="11" t="s">
        <v>29</v>
      </c>
      <c r="M211" s="11"/>
      <c r="N211" s="11" t="s">
        <v>39</v>
      </c>
      <c r="O211" s="11" t="s">
        <v>31</v>
      </c>
      <c r="P211" s="11" t="s">
        <v>32</v>
      </c>
      <c r="Q211" s="13">
        <v>657</v>
      </c>
      <c r="R211" s="13">
        <v>657</v>
      </c>
      <c r="S211" s="13">
        <v>1314</v>
      </c>
      <c r="T211" s="13"/>
      <c r="U211" s="13"/>
      <c r="V211" s="13">
        <v>0</v>
      </c>
    </row>
    <row r="212" spans="1:22" ht="15" customHeight="1" x14ac:dyDescent="0.25">
      <c r="A212" s="11" t="s">
        <v>661</v>
      </c>
      <c r="B212" s="12">
        <v>44927</v>
      </c>
      <c r="C212" s="12">
        <v>45658</v>
      </c>
      <c r="D212" s="11" t="s">
        <v>131</v>
      </c>
      <c r="E212" s="11" t="s">
        <v>20</v>
      </c>
      <c r="F212" s="11"/>
      <c r="G212" s="11" t="s">
        <v>606</v>
      </c>
      <c r="H212" s="11" t="s">
        <v>662</v>
      </c>
      <c r="I212" s="11" t="s">
        <v>535</v>
      </c>
      <c r="J212" s="11" t="s">
        <v>38</v>
      </c>
      <c r="K212" s="11" t="s">
        <v>134</v>
      </c>
      <c r="L212" s="11" t="s">
        <v>29</v>
      </c>
      <c r="M212" s="11"/>
      <c r="N212" s="11" t="s">
        <v>39</v>
      </c>
      <c r="O212" s="11" t="s">
        <v>31</v>
      </c>
      <c r="P212" s="11" t="s">
        <v>32</v>
      </c>
      <c r="Q212" s="13">
        <v>3762</v>
      </c>
      <c r="R212" s="13">
        <v>4057</v>
      </c>
      <c r="S212" s="13">
        <v>7819</v>
      </c>
      <c r="T212" s="13">
        <v>0</v>
      </c>
      <c r="U212" s="13">
        <v>0</v>
      </c>
      <c r="V212" s="13">
        <v>0</v>
      </c>
    </row>
    <row r="213" spans="1:22" ht="15" customHeight="1" x14ac:dyDescent="0.25">
      <c r="A213" s="11" t="s">
        <v>663</v>
      </c>
      <c r="B213" s="12">
        <v>44927</v>
      </c>
      <c r="C213" s="12">
        <v>45658</v>
      </c>
      <c r="D213" s="11" t="s">
        <v>22</v>
      </c>
      <c r="E213" s="11" t="s">
        <v>20</v>
      </c>
      <c r="F213" s="11" t="s">
        <v>23</v>
      </c>
      <c r="G213" s="11" t="s">
        <v>664</v>
      </c>
      <c r="H213" s="11" t="s">
        <v>122</v>
      </c>
      <c r="I213" s="11" t="s">
        <v>665</v>
      </c>
      <c r="J213" s="11" t="s">
        <v>38</v>
      </c>
      <c r="K213" s="11" t="s">
        <v>28</v>
      </c>
      <c r="L213" s="11" t="s">
        <v>29</v>
      </c>
      <c r="M213" s="11"/>
      <c r="N213" s="11" t="s">
        <v>30</v>
      </c>
      <c r="O213" s="11" t="s">
        <v>31</v>
      </c>
      <c r="P213" s="11" t="s">
        <v>32</v>
      </c>
      <c r="Q213" s="13">
        <v>17139</v>
      </c>
      <c r="R213" s="13">
        <v>3158</v>
      </c>
      <c r="S213" s="13">
        <v>20297</v>
      </c>
      <c r="T213" s="13"/>
      <c r="U213" s="13"/>
      <c r="V213" s="13">
        <v>0</v>
      </c>
    </row>
    <row r="214" spans="1:22" ht="15" customHeight="1" x14ac:dyDescent="0.25">
      <c r="A214" s="11" t="s">
        <v>666</v>
      </c>
      <c r="B214" s="12">
        <v>44927</v>
      </c>
      <c r="C214" s="12">
        <v>45658</v>
      </c>
      <c r="D214" s="11" t="s">
        <v>52</v>
      </c>
      <c r="E214" s="11" t="s">
        <v>20</v>
      </c>
      <c r="F214" s="11" t="s">
        <v>53</v>
      </c>
      <c r="G214" s="11" t="s">
        <v>447</v>
      </c>
      <c r="H214" s="11" t="s">
        <v>68</v>
      </c>
      <c r="I214" s="11" t="s">
        <v>448</v>
      </c>
      <c r="J214" s="11" t="s">
        <v>27</v>
      </c>
      <c r="K214" s="11" t="s">
        <v>28</v>
      </c>
      <c r="L214" s="11" t="s">
        <v>29</v>
      </c>
      <c r="M214" s="11"/>
      <c r="N214" s="11" t="s">
        <v>39</v>
      </c>
      <c r="O214" s="11" t="s">
        <v>31</v>
      </c>
      <c r="P214" s="11" t="s">
        <v>32</v>
      </c>
      <c r="Q214" s="13">
        <v>559</v>
      </c>
      <c r="R214" s="13">
        <v>380</v>
      </c>
      <c r="S214" s="13">
        <v>939</v>
      </c>
      <c r="T214" s="13"/>
      <c r="U214" s="13"/>
      <c r="V214" s="13">
        <v>0</v>
      </c>
    </row>
    <row r="215" spans="1:22" ht="15" customHeight="1" x14ac:dyDescent="0.25">
      <c r="A215" s="11" t="s">
        <v>667</v>
      </c>
      <c r="B215" s="12">
        <v>45006</v>
      </c>
      <c r="C215" s="12">
        <v>45658</v>
      </c>
      <c r="D215" s="11" t="s">
        <v>34</v>
      </c>
      <c r="E215" s="11" t="s">
        <v>20</v>
      </c>
      <c r="F215" s="11"/>
      <c r="G215" s="11" t="s">
        <v>668</v>
      </c>
      <c r="H215" s="11" t="s">
        <v>109</v>
      </c>
      <c r="I215" s="11" t="s">
        <v>669</v>
      </c>
      <c r="J215" s="11" t="s">
        <v>38</v>
      </c>
      <c r="K215" s="11" t="s">
        <v>28</v>
      </c>
      <c r="L215" s="11" t="s">
        <v>29</v>
      </c>
      <c r="M215" s="11"/>
      <c r="N215" s="11" t="s">
        <v>39</v>
      </c>
      <c r="O215" s="11" t="s">
        <v>31</v>
      </c>
      <c r="P215" s="11" t="s">
        <v>40</v>
      </c>
      <c r="Q215" s="13">
        <v>1149</v>
      </c>
      <c r="R215" s="13">
        <v>1131</v>
      </c>
      <c r="S215" s="13">
        <v>2280</v>
      </c>
      <c r="T215" s="13"/>
      <c r="U215" s="13"/>
      <c r="V215" s="13">
        <v>0</v>
      </c>
    </row>
    <row r="216" spans="1:22" ht="15" customHeight="1" x14ac:dyDescent="0.25">
      <c r="A216" s="11" t="s">
        <v>670</v>
      </c>
      <c r="B216" s="12">
        <v>44927</v>
      </c>
      <c r="C216" s="12">
        <v>45658</v>
      </c>
      <c r="D216" s="11" t="s">
        <v>22</v>
      </c>
      <c r="E216" s="11" t="s">
        <v>20</v>
      </c>
      <c r="F216" s="11" t="s">
        <v>23</v>
      </c>
      <c r="G216" s="11" t="s">
        <v>628</v>
      </c>
      <c r="H216" s="11" t="s">
        <v>445</v>
      </c>
      <c r="I216" s="11" t="s">
        <v>671</v>
      </c>
      <c r="J216" s="11" t="s">
        <v>95</v>
      </c>
      <c r="K216" s="11" t="s">
        <v>28</v>
      </c>
      <c r="L216" s="11" t="s">
        <v>29</v>
      </c>
      <c r="M216" s="11"/>
      <c r="N216" s="11" t="s">
        <v>30</v>
      </c>
      <c r="O216" s="11" t="s">
        <v>31</v>
      </c>
      <c r="P216" s="11" t="s">
        <v>32</v>
      </c>
      <c r="Q216" s="13">
        <v>9802</v>
      </c>
      <c r="R216" s="13">
        <v>2210</v>
      </c>
      <c r="S216" s="13">
        <v>12012</v>
      </c>
      <c r="T216" s="13"/>
      <c r="U216" s="13"/>
      <c r="V216" s="13">
        <v>0</v>
      </c>
    </row>
    <row r="217" spans="1:22" ht="15" customHeight="1" x14ac:dyDescent="0.25">
      <c r="A217" s="11" t="s">
        <v>672</v>
      </c>
      <c r="B217" s="12">
        <v>44927</v>
      </c>
      <c r="C217" s="12">
        <v>45658</v>
      </c>
      <c r="D217" s="11" t="s">
        <v>52</v>
      </c>
      <c r="E217" s="11" t="s">
        <v>20</v>
      </c>
      <c r="F217" s="11" t="s">
        <v>53</v>
      </c>
      <c r="G217" s="11" t="s">
        <v>673</v>
      </c>
      <c r="H217" s="11" t="s">
        <v>674</v>
      </c>
      <c r="I217" s="11" t="s">
        <v>675</v>
      </c>
      <c r="J217" s="11" t="s">
        <v>27</v>
      </c>
      <c r="K217" s="11" t="s">
        <v>28</v>
      </c>
      <c r="L217" s="11" t="s">
        <v>29</v>
      </c>
      <c r="M217" s="11"/>
      <c r="N217" s="11" t="s">
        <v>39</v>
      </c>
      <c r="O217" s="11" t="s">
        <v>31</v>
      </c>
      <c r="P217" s="11" t="s">
        <v>32</v>
      </c>
      <c r="Q217" s="13">
        <v>6792</v>
      </c>
      <c r="R217" s="13">
        <v>5403</v>
      </c>
      <c r="S217" s="13">
        <v>12195</v>
      </c>
      <c r="T217" s="13"/>
      <c r="U217" s="13"/>
      <c r="V217" s="13">
        <v>0</v>
      </c>
    </row>
    <row r="218" spans="1:22" ht="15" customHeight="1" x14ac:dyDescent="0.25">
      <c r="A218" s="11" t="s">
        <v>676</v>
      </c>
      <c r="B218" s="12">
        <v>44927</v>
      </c>
      <c r="C218" s="12">
        <v>45658</v>
      </c>
      <c r="D218" s="11" t="s">
        <v>22</v>
      </c>
      <c r="E218" s="11" t="s">
        <v>20</v>
      </c>
      <c r="F218" s="11" t="s">
        <v>23</v>
      </c>
      <c r="G218" s="11" t="s">
        <v>234</v>
      </c>
      <c r="H218" s="11" t="s">
        <v>289</v>
      </c>
      <c r="I218" s="11" t="s">
        <v>235</v>
      </c>
      <c r="J218" s="11" t="s">
        <v>38</v>
      </c>
      <c r="K218" s="11" t="s">
        <v>28</v>
      </c>
      <c r="L218" s="11" t="s">
        <v>29</v>
      </c>
      <c r="M218" s="11"/>
      <c r="N218" s="11" t="s">
        <v>677</v>
      </c>
      <c r="O218" s="11" t="s">
        <v>31</v>
      </c>
      <c r="P218" s="11" t="s">
        <v>32</v>
      </c>
      <c r="Q218" s="13">
        <v>0</v>
      </c>
      <c r="R218" s="13">
        <v>0</v>
      </c>
      <c r="S218" s="13">
        <v>0</v>
      </c>
      <c r="T218" s="13"/>
      <c r="U218" s="13"/>
      <c r="V218" s="13">
        <v>0</v>
      </c>
    </row>
    <row r="219" spans="1:22" ht="15" customHeight="1" x14ac:dyDescent="0.25">
      <c r="A219" s="11" t="s">
        <v>678</v>
      </c>
      <c r="B219" s="12">
        <v>44927</v>
      </c>
      <c r="C219" s="12">
        <v>45658</v>
      </c>
      <c r="D219" s="11" t="s">
        <v>22</v>
      </c>
      <c r="E219" s="11" t="s">
        <v>20</v>
      </c>
      <c r="F219" s="11" t="s">
        <v>23</v>
      </c>
      <c r="G219" s="11" t="s">
        <v>679</v>
      </c>
      <c r="H219" s="11" t="s">
        <v>269</v>
      </c>
      <c r="I219" s="11" t="s">
        <v>680</v>
      </c>
      <c r="J219" s="11" t="s">
        <v>38</v>
      </c>
      <c r="K219" s="11" t="s">
        <v>28</v>
      </c>
      <c r="L219" s="11" t="s">
        <v>29</v>
      </c>
      <c r="M219" s="11"/>
      <c r="N219" s="11" t="s">
        <v>30</v>
      </c>
      <c r="O219" s="11" t="s">
        <v>31</v>
      </c>
      <c r="P219" s="11" t="s">
        <v>32</v>
      </c>
      <c r="Q219" s="13">
        <v>8024</v>
      </c>
      <c r="R219" s="13">
        <v>1613</v>
      </c>
      <c r="S219" s="13">
        <v>9637</v>
      </c>
      <c r="T219" s="13"/>
      <c r="U219" s="13"/>
      <c r="V219" s="13">
        <v>0</v>
      </c>
    </row>
    <row r="220" spans="1:22" ht="15" customHeight="1" x14ac:dyDescent="0.25">
      <c r="A220" s="11" t="s">
        <v>681</v>
      </c>
      <c r="B220" s="12">
        <v>44927</v>
      </c>
      <c r="C220" s="12">
        <v>45658</v>
      </c>
      <c r="D220" s="11" t="s">
        <v>22</v>
      </c>
      <c r="E220" s="11" t="s">
        <v>20</v>
      </c>
      <c r="F220" s="11" t="s">
        <v>23</v>
      </c>
      <c r="G220" s="11" t="s">
        <v>220</v>
      </c>
      <c r="H220" s="11" t="s">
        <v>289</v>
      </c>
      <c r="I220" s="11" t="s">
        <v>221</v>
      </c>
      <c r="J220" s="11" t="s">
        <v>38</v>
      </c>
      <c r="K220" s="11" t="s">
        <v>28</v>
      </c>
      <c r="L220" s="11" t="s">
        <v>29</v>
      </c>
      <c r="M220" s="11"/>
      <c r="N220" s="11" t="s">
        <v>30</v>
      </c>
      <c r="O220" s="11" t="s">
        <v>31</v>
      </c>
      <c r="P220" s="11" t="s">
        <v>32</v>
      </c>
      <c r="Q220" s="13">
        <v>42051</v>
      </c>
      <c r="R220" s="13">
        <v>6187</v>
      </c>
      <c r="S220" s="13">
        <v>48238</v>
      </c>
      <c r="T220" s="13"/>
      <c r="U220" s="13"/>
      <c r="V220" s="13">
        <v>0</v>
      </c>
    </row>
    <row r="221" spans="1:22" ht="15" customHeight="1" x14ac:dyDescent="0.25">
      <c r="A221" s="11" t="s">
        <v>682</v>
      </c>
      <c r="B221" s="12">
        <v>44927</v>
      </c>
      <c r="C221" s="12">
        <v>45658</v>
      </c>
      <c r="D221" s="11" t="s">
        <v>22</v>
      </c>
      <c r="E221" s="11" t="s">
        <v>20</v>
      </c>
      <c r="F221" s="11" t="s">
        <v>23</v>
      </c>
      <c r="G221" s="11" t="s">
        <v>48</v>
      </c>
      <c r="H221" s="11" t="s">
        <v>683</v>
      </c>
      <c r="I221" s="11" t="s">
        <v>50</v>
      </c>
      <c r="J221" s="11" t="s">
        <v>38</v>
      </c>
      <c r="K221" s="11" t="s">
        <v>28</v>
      </c>
      <c r="L221" s="11" t="s">
        <v>29</v>
      </c>
      <c r="M221" s="11"/>
      <c r="N221" s="11" t="s">
        <v>30</v>
      </c>
      <c r="O221" s="11" t="s">
        <v>31</v>
      </c>
      <c r="P221" s="11" t="s">
        <v>32</v>
      </c>
      <c r="Q221" s="13">
        <v>4276</v>
      </c>
      <c r="R221" s="13">
        <v>962</v>
      </c>
      <c r="S221" s="13">
        <v>5238</v>
      </c>
      <c r="T221" s="13"/>
      <c r="U221" s="13"/>
      <c r="V221" s="13">
        <v>0</v>
      </c>
    </row>
    <row r="222" spans="1:22" ht="15" customHeight="1" x14ac:dyDescent="0.25">
      <c r="A222" s="11" t="s">
        <v>684</v>
      </c>
      <c r="B222" s="12">
        <v>44927</v>
      </c>
      <c r="C222" s="12">
        <v>45658</v>
      </c>
      <c r="D222" s="11" t="s">
        <v>52</v>
      </c>
      <c r="E222" s="11" t="s">
        <v>20</v>
      </c>
      <c r="F222" s="11" t="s">
        <v>53</v>
      </c>
      <c r="G222" s="11" t="s">
        <v>685</v>
      </c>
      <c r="H222" s="11" t="s">
        <v>191</v>
      </c>
      <c r="I222" s="11" t="s">
        <v>686</v>
      </c>
      <c r="J222" s="11" t="s">
        <v>95</v>
      </c>
      <c r="K222" s="11" t="s">
        <v>28</v>
      </c>
      <c r="L222" s="11" t="s">
        <v>29</v>
      </c>
      <c r="M222" s="11"/>
      <c r="N222" s="11" t="s">
        <v>39</v>
      </c>
      <c r="O222" s="11" t="s">
        <v>31</v>
      </c>
      <c r="P222" s="11" t="s">
        <v>32</v>
      </c>
      <c r="Q222" s="13">
        <v>479</v>
      </c>
      <c r="R222" s="13">
        <v>330</v>
      </c>
      <c r="S222" s="13">
        <v>809</v>
      </c>
      <c r="T222" s="13"/>
      <c r="U222" s="13"/>
      <c r="V222" s="13">
        <v>0</v>
      </c>
    </row>
    <row r="223" spans="1:22" ht="15" customHeight="1" x14ac:dyDescent="0.25">
      <c r="A223" s="11" t="s">
        <v>687</v>
      </c>
      <c r="B223" s="12">
        <v>44927</v>
      </c>
      <c r="C223" s="12">
        <v>45658</v>
      </c>
      <c r="D223" s="11" t="s">
        <v>155</v>
      </c>
      <c r="E223" s="11" t="s">
        <v>20</v>
      </c>
      <c r="F223" s="11" t="s">
        <v>156</v>
      </c>
      <c r="G223" s="11" t="s">
        <v>151</v>
      </c>
      <c r="H223" s="11" t="s">
        <v>465</v>
      </c>
      <c r="I223" s="11" t="s">
        <v>153</v>
      </c>
      <c r="J223" s="11" t="s">
        <v>38</v>
      </c>
      <c r="K223" s="11" t="s">
        <v>28</v>
      </c>
      <c r="L223" s="11" t="s">
        <v>29</v>
      </c>
      <c r="M223" s="11"/>
      <c r="N223" s="11" t="s">
        <v>56</v>
      </c>
      <c r="O223" s="11" t="s">
        <v>31</v>
      </c>
      <c r="P223" s="11" t="s">
        <v>32</v>
      </c>
      <c r="Q223" s="13">
        <v>119</v>
      </c>
      <c r="R223" s="13">
        <v>82</v>
      </c>
      <c r="S223" s="13">
        <v>201</v>
      </c>
      <c r="T223" s="13"/>
      <c r="U223" s="13"/>
      <c r="V223" s="13">
        <v>0</v>
      </c>
    </row>
    <row r="224" spans="1:22" ht="15" customHeight="1" x14ac:dyDescent="0.25">
      <c r="A224" s="11" t="s">
        <v>688</v>
      </c>
      <c r="B224" s="12">
        <v>44927</v>
      </c>
      <c r="C224" s="12">
        <v>45658</v>
      </c>
      <c r="D224" s="11" t="s">
        <v>34</v>
      </c>
      <c r="E224" s="11" t="s">
        <v>20</v>
      </c>
      <c r="F224" s="11"/>
      <c r="G224" s="11" t="s">
        <v>83</v>
      </c>
      <c r="H224" s="11" t="s">
        <v>191</v>
      </c>
      <c r="I224" s="11" t="s">
        <v>85</v>
      </c>
      <c r="J224" s="11" t="s">
        <v>38</v>
      </c>
      <c r="K224" s="11" t="s">
        <v>28</v>
      </c>
      <c r="L224" s="11" t="s">
        <v>29</v>
      </c>
      <c r="M224" s="11"/>
      <c r="N224" s="11" t="s">
        <v>39</v>
      </c>
      <c r="O224" s="11" t="s">
        <v>31</v>
      </c>
      <c r="P224" s="11" t="s">
        <v>40</v>
      </c>
      <c r="Q224" s="13">
        <v>8810</v>
      </c>
      <c r="R224" s="13">
        <v>7686</v>
      </c>
      <c r="S224" s="13">
        <v>16496</v>
      </c>
      <c r="T224" s="13"/>
      <c r="U224" s="13"/>
      <c r="V224" s="13">
        <v>0</v>
      </c>
    </row>
    <row r="225" spans="1:22" ht="15" customHeight="1" x14ac:dyDescent="0.25">
      <c r="A225" s="11" t="s">
        <v>689</v>
      </c>
      <c r="B225" s="12">
        <v>44927</v>
      </c>
      <c r="C225" s="12">
        <v>45658</v>
      </c>
      <c r="D225" s="11" t="s">
        <v>52</v>
      </c>
      <c r="E225" s="11" t="s">
        <v>20</v>
      </c>
      <c r="F225" s="11" t="s">
        <v>53</v>
      </c>
      <c r="G225" s="11" t="s">
        <v>138</v>
      </c>
      <c r="H225" s="11" t="s">
        <v>690</v>
      </c>
      <c r="I225" s="11" t="s">
        <v>691</v>
      </c>
      <c r="J225" s="11" t="s">
        <v>27</v>
      </c>
      <c r="K225" s="11" t="s">
        <v>28</v>
      </c>
      <c r="L225" s="11" t="s">
        <v>29</v>
      </c>
      <c r="M225" s="11"/>
      <c r="N225" s="11" t="s">
        <v>39</v>
      </c>
      <c r="O225" s="11" t="s">
        <v>31</v>
      </c>
      <c r="P225" s="11" t="s">
        <v>32</v>
      </c>
      <c r="Q225" s="13">
        <v>529</v>
      </c>
      <c r="R225" s="13">
        <v>442</v>
      </c>
      <c r="S225" s="13">
        <v>971</v>
      </c>
      <c r="T225" s="13"/>
      <c r="U225" s="13"/>
      <c r="V225" s="13">
        <v>0</v>
      </c>
    </row>
    <row r="226" spans="1:22" ht="15" customHeight="1" x14ac:dyDescent="0.25">
      <c r="A226" s="11" t="s">
        <v>692</v>
      </c>
      <c r="B226" s="12">
        <v>44927</v>
      </c>
      <c r="C226" s="12">
        <v>45658</v>
      </c>
      <c r="D226" s="11" t="s">
        <v>52</v>
      </c>
      <c r="E226" s="11" t="s">
        <v>20</v>
      </c>
      <c r="F226" s="11" t="s">
        <v>53</v>
      </c>
      <c r="G226" s="11" t="s">
        <v>237</v>
      </c>
      <c r="H226" s="11" t="s">
        <v>693</v>
      </c>
      <c r="I226" s="11" t="s">
        <v>694</v>
      </c>
      <c r="J226" s="11" t="s">
        <v>27</v>
      </c>
      <c r="K226" s="11" t="s">
        <v>28</v>
      </c>
      <c r="L226" s="11" t="s">
        <v>29</v>
      </c>
      <c r="M226" s="11"/>
      <c r="N226" s="11" t="s">
        <v>39</v>
      </c>
      <c r="O226" s="11" t="s">
        <v>31</v>
      </c>
      <c r="P226" s="11" t="s">
        <v>32</v>
      </c>
      <c r="Q226" s="13">
        <v>82</v>
      </c>
      <c r="R226" s="13">
        <v>62</v>
      </c>
      <c r="S226" s="13">
        <v>144</v>
      </c>
      <c r="T226" s="13"/>
      <c r="U226" s="13"/>
      <c r="V226" s="13">
        <v>0</v>
      </c>
    </row>
    <row r="227" spans="1:22" ht="15" customHeight="1" x14ac:dyDescent="0.25">
      <c r="A227" s="11" t="s">
        <v>695</v>
      </c>
      <c r="B227" s="12">
        <v>44927</v>
      </c>
      <c r="C227" s="12">
        <v>45658</v>
      </c>
      <c r="D227" s="11" t="s">
        <v>58</v>
      </c>
      <c r="E227" s="11" t="s">
        <v>20</v>
      </c>
      <c r="F227" s="11" t="s">
        <v>59</v>
      </c>
      <c r="G227" s="11" t="s">
        <v>650</v>
      </c>
      <c r="H227" s="11" t="s">
        <v>304</v>
      </c>
      <c r="I227" s="11" t="s">
        <v>651</v>
      </c>
      <c r="J227" s="11" t="s">
        <v>38</v>
      </c>
      <c r="K227" s="11" t="s">
        <v>28</v>
      </c>
      <c r="L227" s="11" t="s">
        <v>29</v>
      </c>
      <c r="M227" s="11"/>
      <c r="N227" s="11" t="s">
        <v>39</v>
      </c>
      <c r="O227" s="11" t="s">
        <v>31</v>
      </c>
      <c r="P227" s="11" t="s">
        <v>32</v>
      </c>
      <c r="Q227" s="13">
        <v>324</v>
      </c>
      <c r="R227" s="13">
        <v>254</v>
      </c>
      <c r="S227" s="13">
        <v>578</v>
      </c>
      <c r="T227" s="13"/>
      <c r="U227" s="13"/>
      <c r="V227" s="13">
        <v>0</v>
      </c>
    </row>
    <row r="228" spans="1:22" ht="15" customHeight="1" x14ac:dyDescent="0.25">
      <c r="A228" s="11" t="s">
        <v>696</v>
      </c>
      <c r="B228" s="12">
        <v>44927</v>
      </c>
      <c r="C228" s="12">
        <v>45658</v>
      </c>
      <c r="D228" s="11" t="s">
        <v>52</v>
      </c>
      <c r="E228" s="11" t="s">
        <v>20</v>
      </c>
      <c r="F228" s="11" t="s">
        <v>53</v>
      </c>
      <c r="G228" s="11" t="s">
        <v>138</v>
      </c>
      <c r="H228" s="11" t="s">
        <v>697</v>
      </c>
      <c r="I228" s="11" t="s">
        <v>140</v>
      </c>
      <c r="J228" s="11" t="s">
        <v>27</v>
      </c>
      <c r="K228" s="11" t="s">
        <v>28</v>
      </c>
      <c r="L228" s="11" t="s">
        <v>29</v>
      </c>
      <c r="M228" s="11"/>
      <c r="N228" s="11" t="s">
        <v>39</v>
      </c>
      <c r="O228" s="11" t="s">
        <v>31</v>
      </c>
      <c r="P228" s="11" t="s">
        <v>32</v>
      </c>
      <c r="Q228" s="13">
        <v>67</v>
      </c>
      <c r="R228" s="13">
        <v>44</v>
      </c>
      <c r="S228" s="13">
        <v>111</v>
      </c>
      <c r="T228" s="13"/>
      <c r="U228" s="13"/>
      <c r="V228" s="13">
        <v>0</v>
      </c>
    </row>
    <row r="229" spans="1:22" ht="15" customHeight="1" x14ac:dyDescent="0.25">
      <c r="A229" s="11" t="s">
        <v>698</v>
      </c>
      <c r="B229" s="12">
        <v>44927</v>
      </c>
      <c r="C229" s="12">
        <v>45658</v>
      </c>
      <c r="D229" s="11" t="s">
        <v>22</v>
      </c>
      <c r="E229" s="11" t="s">
        <v>20</v>
      </c>
      <c r="F229" s="11" t="s">
        <v>23</v>
      </c>
      <c r="G229" s="11" t="s">
        <v>628</v>
      </c>
      <c r="H229" s="11" t="s">
        <v>68</v>
      </c>
      <c r="I229" s="11" t="s">
        <v>629</v>
      </c>
      <c r="J229" s="11" t="s">
        <v>27</v>
      </c>
      <c r="K229" s="11" t="s">
        <v>28</v>
      </c>
      <c r="L229" s="11" t="s">
        <v>29</v>
      </c>
      <c r="M229" s="11"/>
      <c r="N229" s="11" t="s">
        <v>30</v>
      </c>
      <c r="O229" s="11" t="s">
        <v>31</v>
      </c>
      <c r="P229" s="11" t="s">
        <v>32</v>
      </c>
      <c r="Q229" s="13">
        <v>236</v>
      </c>
      <c r="R229" s="13">
        <v>40</v>
      </c>
      <c r="S229" s="13">
        <v>276</v>
      </c>
      <c r="T229" s="13"/>
      <c r="U229" s="13"/>
      <c r="V229" s="13">
        <v>0</v>
      </c>
    </row>
    <row r="230" spans="1:22" ht="15" customHeight="1" x14ac:dyDescent="0.25">
      <c r="A230" s="11" t="s">
        <v>699</v>
      </c>
      <c r="B230" s="12">
        <v>44927</v>
      </c>
      <c r="C230" s="12">
        <v>45658</v>
      </c>
      <c r="D230" s="11" t="s">
        <v>58</v>
      </c>
      <c r="E230" s="11" t="s">
        <v>20</v>
      </c>
      <c r="F230" s="11" t="s">
        <v>59</v>
      </c>
      <c r="G230" s="11" t="s">
        <v>637</v>
      </c>
      <c r="H230" s="11" t="s">
        <v>700</v>
      </c>
      <c r="I230" s="11" t="s">
        <v>638</v>
      </c>
      <c r="J230" s="11" t="s">
        <v>38</v>
      </c>
      <c r="K230" s="11" t="s">
        <v>28</v>
      </c>
      <c r="L230" s="11" t="s">
        <v>29</v>
      </c>
      <c r="M230" s="11"/>
      <c r="N230" s="11" t="s">
        <v>39</v>
      </c>
      <c r="O230" s="11" t="s">
        <v>31</v>
      </c>
      <c r="P230" s="11" t="s">
        <v>32</v>
      </c>
      <c r="Q230" s="13">
        <v>440</v>
      </c>
      <c r="R230" s="13">
        <v>440</v>
      </c>
      <c r="S230" s="13">
        <v>880</v>
      </c>
      <c r="T230" s="13"/>
      <c r="U230" s="13"/>
      <c r="V230" s="13">
        <v>0</v>
      </c>
    </row>
    <row r="231" spans="1:22" ht="15" customHeight="1" x14ac:dyDescent="0.25">
      <c r="A231" s="11" t="s">
        <v>701</v>
      </c>
      <c r="B231" s="12">
        <v>44927</v>
      </c>
      <c r="C231" s="12">
        <v>45658</v>
      </c>
      <c r="D231" s="11" t="s">
        <v>58</v>
      </c>
      <c r="E231" s="11" t="s">
        <v>20</v>
      </c>
      <c r="F231" s="11" t="s">
        <v>59</v>
      </c>
      <c r="G231" s="11" t="s">
        <v>578</v>
      </c>
      <c r="H231" s="11" t="s">
        <v>394</v>
      </c>
      <c r="I231" s="11" t="s">
        <v>702</v>
      </c>
      <c r="J231" s="11" t="s">
        <v>38</v>
      </c>
      <c r="K231" s="11" t="s">
        <v>28</v>
      </c>
      <c r="L231" s="11" t="s">
        <v>29</v>
      </c>
      <c r="M231" s="11"/>
      <c r="N231" s="11" t="s">
        <v>39</v>
      </c>
      <c r="O231" s="11" t="s">
        <v>31</v>
      </c>
      <c r="P231" s="11" t="s">
        <v>32</v>
      </c>
      <c r="Q231" s="13">
        <v>0</v>
      </c>
      <c r="R231" s="13">
        <v>0</v>
      </c>
      <c r="S231" s="13">
        <v>0</v>
      </c>
      <c r="T231" s="13"/>
      <c r="U231" s="13"/>
      <c r="V231" s="13">
        <v>0</v>
      </c>
    </row>
    <row r="232" spans="1:22" ht="15" customHeight="1" x14ac:dyDescent="0.25">
      <c r="A232" s="11" t="s">
        <v>703</v>
      </c>
      <c r="B232" s="12">
        <v>44927</v>
      </c>
      <c r="C232" s="12">
        <v>45658</v>
      </c>
      <c r="D232" s="11" t="s">
        <v>22</v>
      </c>
      <c r="E232" s="11" t="s">
        <v>20</v>
      </c>
      <c r="F232" s="11" t="s">
        <v>23</v>
      </c>
      <c r="G232" s="11" t="s">
        <v>447</v>
      </c>
      <c r="H232" s="11" t="s">
        <v>61</v>
      </c>
      <c r="I232" s="11" t="s">
        <v>448</v>
      </c>
      <c r="J232" s="11" t="s">
        <v>27</v>
      </c>
      <c r="K232" s="11" t="s">
        <v>28</v>
      </c>
      <c r="L232" s="11" t="s">
        <v>29</v>
      </c>
      <c r="M232" s="11"/>
      <c r="N232" s="11" t="s">
        <v>30</v>
      </c>
      <c r="O232" s="11" t="s">
        <v>31</v>
      </c>
      <c r="P232" s="11" t="s">
        <v>32</v>
      </c>
      <c r="Q232" s="13">
        <v>24202</v>
      </c>
      <c r="R232" s="13">
        <v>4008</v>
      </c>
      <c r="S232" s="13">
        <v>28210</v>
      </c>
      <c r="T232" s="13"/>
      <c r="U232" s="13"/>
      <c r="V232" s="13">
        <v>0</v>
      </c>
    </row>
    <row r="233" spans="1:22" ht="15" customHeight="1" x14ac:dyDescent="0.25">
      <c r="A233" s="11" t="s">
        <v>704</v>
      </c>
      <c r="B233" s="12">
        <v>44927</v>
      </c>
      <c r="C233" s="12">
        <v>45658</v>
      </c>
      <c r="D233" s="11" t="s">
        <v>46</v>
      </c>
      <c r="E233" s="11" t="s">
        <v>20</v>
      </c>
      <c r="F233" s="11" t="s">
        <v>47</v>
      </c>
      <c r="G233" s="11" t="s">
        <v>705</v>
      </c>
      <c r="H233" s="11" t="s">
        <v>143</v>
      </c>
      <c r="I233" s="11" t="s">
        <v>706</v>
      </c>
      <c r="J233" s="11" t="s">
        <v>38</v>
      </c>
      <c r="K233" s="11" t="s">
        <v>28</v>
      </c>
      <c r="L233" s="11" t="s">
        <v>29</v>
      </c>
      <c r="M233" s="11"/>
      <c r="N233" s="11" t="s">
        <v>39</v>
      </c>
      <c r="O233" s="11" t="s">
        <v>31</v>
      </c>
      <c r="P233" s="11" t="s">
        <v>32</v>
      </c>
      <c r="Q233" s="13">
        <v>428</v>
      </c>
      <c r="R233" s="13">
        <v>239</v>
      </c>
      <c r="S233" s="13">
        <v>667</v>
      </c>
      <c r="T233" s="13"/>
      <c r="U233" s="13"/>
      <c r="V233" s="13">
        <v>0</v>
      </c>
    </row>
    <row r="234" spans="1:22" ht="15" customHeight="1" x14ac:dyDescent="0.25">
      <c r="A234" s="11" t="s">
        <v>707</v>
      </c>
      <c r="B234" s="12">
        <v>44927</v>
      </c>
      <c r="C234" s="12">
        <v>45658</v>
      </c>
      <c r="D234" s="11" t="s">
        <v>34</v>
      </c>
      <c r="E234" s="11" t="s">
        <v>20</v>
      </c>
      <c r="F234" s="11"/>
      <c r="G234" s="11" t="s">
        <v>708</v>
      </c>
      <c r="H234" s="11" t="s">
        <v>709</v>
      </c>
      <c r="I234" s="11" t="s">
        <v>710</v>
      </c>
      <c r="J234" s="11" t="s">
        <v>38</v>
      </c>
      <c r="K234" s="11" t="s">
        <v>28</v>
      </c>
      <c r="L234" s="11" t="s">
        <v>29</v>
      </c>
      <c r="M234" s="11"/>
      <c r="N234" s="11" t="s">
        <v>39</v>
      </c>
      <c r="O234" s="11" t="s">
        <v>31</v>
      </c>
      <c r="P234" s="11" t="s">
        <v>40</v>
      </c>
      <c r="Q234" s="13">
        <v>2322</v>
      </c>
      <c r="R234" s="13">
        <v>3164</v>
      </c>
      <c r="S234" s="13">
        <v>5486</v>
      </c>
      <c r="T234" s="13"/>
      <c r="U234" s="13"/>
      <c r="V234" s="13">
        <v>0</v>
      </c>
    </row>
    <row r="235" spans="1:22" ht="15" customHeight="1" x14ac:dyDescent="0.25">
      <c r="A235" s="11" t="s">
        <v>711</v>
      </c>
      <c r="B235" s="12">
        <v>44927</v>
      </c>
      <c r="C235" s="12">
        <v>45658</v>
      </c>
      <c r="D235" s="11" t="s">
        <v>52</v>
      </c>
      <c r="E235" s="11" t="s">
        <v>20</v>
      </c>
      <c r="F235" s="11" t="s">
        <v>53</v>
      </c>
      <c r="G235" s="11" t="s">
        <v>213</v>
      </c>
      <c r="H235" s="11" t="s">
        <v>191</v>
      </c>
      <c r="I235" s="11" t="s">
        <v>215</v>
      </c>
      <c r="J235" s="11" t="s">
        <v>27</v>
      </c>
      <c r="K235" s="11" t="s">
        <v>28</v>
      </c>
      <c r="L235" s="11" t="s">
        <v>29</v>
      </c>
      <c r="M235" s="11"/>
      <c r="N235" s="11" t="s">
        <v>39</v>
      </c>
      <c r="O235" s="11" t="s">
        <v>31</v>
      </c>
      <c r="P235" s="11" t="s">
        <v>32</v>
      </c>
      <c r="Q235" s="13">
        <v>475</v>
      </c>
      <c r="R235" s="13">
        <v>333</v>
      </c>
      <c r="S235" s="13">
        <v>808</v>
      </c>
      <c r="T235" s="13"/>
      <c r="U235" s="13"/>
      <c r="V235" s="13">
        <v>0</v>
      </c>
    </row>
    <row r="236" spans="1:22" ht="15" customHeight="1" x14ac:dyDescent="0.25">
      <c r="A236" s="11" t="s">
        <v>712</v>
      </c>
      <c r="B236" s="12">
        <v>44927</v>
      </c>
      <c r="C236" s="12">
        <v>45658</v>
      </c>
      <c r="D236" s="11" t="s">
        <v>52</v>
      </c>
      <c r="E236" s="11" t="s">
        <v>20</v>
      </c>
      <c r="F236" s="11" t="s">
        <v>53</v>
      </c>
      <c r="G236" s="11" t="s">
        <v>284</v>
      </c>
      <c r="H236" s="11" t="s">
        <v>210</v>
      </c>
      <c r="I236" s="11" t="s">
        <v>285</v>
      </c>
      <c r="J236" s="11" t="s">
        <v>38</v>
      </c>
      <c r="K236" s="11" t="s">
        <v>28</v>
      </c>
      <c r="L236" s="11" t="s">
        <v>29</v>
      </c>
      <c r="M236" s="11"/>
      <c r="N236" s="11" t="s">
        <v>56</v>
      </c>
      <c r="O236" s="11" t="s">
        <v>31</v>
      </c>
      <c r="P236" s="11" t="s">
        <v>32</v>
      </c>
      <c r="Q236" s="13">
        <v>370</v>
      </c>
      <c r="R236" s="13">
        <v>262</v>
      </c>
      <c r="S236" s="13">
        <v>632</v>
      </c>
      <c r="T236" s="13"/>
      <c r="U236" s="13"/>
      <c r="V236" s="13">
        <v>0</v>
      </c>
    </row>
    <row r="237" spans="1:22" ht="15" customHeight="1" x14ac:dyDescent="0.25">
      <c r="A237" s="11" t="s">
        <v>713</v>
      </c>
      <c r="B237" s="12">
        <v>44927</v>
      </c>
      <c r="C237" s="12">
        <v>45658</v>
      </c>
      <c r="D237" s="11" t="s">
        <v>46</v>
      </c>
      <c r="E237" s="11" t="s">
        <v>20</v>
      </c>
      <c r="F237" s="11" t="s">
        <v>47</v>
      </c>
      <c r="G237" s="11" t="s">
        <v>103</v>
      </c>
      <c r="H237" s="11" t="s">
        <v>25</v>
      </c>
      <c r="I237" s="11" t="s">
        <v>443</v>
      </c>
      <c r="J237" s="11" t="s">
        <v>38</v>
      </c>
      <c r="K237" s="11" t="s">
        <v>28</v>
      </c>
      <c r="L237" s="11" t="s">
        <v>29</v>
      </c>
      <c r="M237" s="11"/>
      <c r="N237" s="11" t="s">
        <v>39</v>
      </c>
      <c r="O237" s="11" t="s">
        <v>31</v>
      </c>
      <c r="P237" s="11" t="s">
        <v>32</v>
      </c>
      <c r="Q237" s="13">
        <v>4045</v>
      </c>
      <c r="R237" s="13">
        <v>2645</v>
      </c>
      <c r="S237" s="13">
        <v>6690</v>
      </c>
      <c r="T237" s="13"/>
      <c r="U237" s="13"/>
      <c r="V237" s="13">
        <v>0</v>
      </c>
    </row>
    <row r="238" spans="1:22" ht="15" customHeight="1" x14ac:dyDescent="0.25">
      <c r="A238" s="11" t="s">
        <v>714</v>
      </c>
      <c r="B238" s="12">
        <v>44927</v>
      </c>
      <c r="C238" s="12">
        <v>45658</v>
      </c>
      <c r="D238" s="11" t="s">
        <v>22</v>
      </c>
      <c r="E238" s="11" t="s">
        <v>20</v>
      </c>
      <c r="F238" s="11" t="s">
        <v>23</v>
      </c>
      <c r="G238" s="11" t="s">
        <v>715</v>
      </c>
      <c r="H238" s="11" t="s">
        <v>716</v>
      </c>
      <c r="I238" s="11" t="s">
        <v>717</v>
      </c>
      <c r="J238" s="11" t="s">
        <v>38</v>
      </c>
      <c r="K238" s="11" t="s">
        <v>28</v>
      </c>
      <c r="L238" s="11" t="s">
        <v>29</v>
      </c>
      <c r="M238" s="11"/>
      <c r="N238" s="11" t="s">
        <v>30</v>
      </c>
      <c r="O238" s="11" t="s">
        <v>31</v>
      </c>
      <c r="P238" s="11" t="s">
        <v>32</v>
      </c>
      <c r="Q238" s="13">
        <v>5879</v>
      </c>
      <c r="R238" s="13">
        <v>1099</v>
      </c>
      <c r="S238" s="13">
        <v>6978</v>
      </c>
      <c r="T238" s="13"/>
      <c r="U238" s="13"/>
      <c r="V238" s="13">
        <v>0</v>
      </c>
    </row>
    <row r="239" spans="1:22" ht="15" customHeight="1" x14ac:dyDescent="0.25">
      <c r="A239" s="11" t="s">
        <v>718</v>
      </c>
      <c r="B239" s="12">
        <v>44927</v>
      </c>
      <c r="C239" s="12">
        <v>45658</v>
      </c>
      <c r="D239" s="11" t="s">
        <v>52</v>
      </c>
      <c r="E239" s="11" t="s">
        <v>20</v>
      </c>
      <c r="F239" s="11" t="s">
        <v>53</v>
      </c>
      <c r="G239" s="11" t="s">
        <v>464</v>
      </c>
      <c r="H239" s="11" t="s">
        <v>68</v>
      </c>
      <c r="I239" s="11" t="s">
        <v>719</v>
      </c>
      <c r="J239" s="11" t="s">
        <v>27</v>
      </c>
      <c r="K239" s="11" t="s">
        <v>28</v>
      </c>
      <c r="L239" s="11" t="s">
        <v>29</v>
      </c>
      <c r="M239" s="11"/>
      <c r="N239" s="11" t="s">
        <v>39</v>
      </c>
      <c r="O239" s="11" t="s">
        <v>31</v>
      </c>
      <c r="P239" s="11" t="s">
        <v>32</v>
      </c>
      <c r="Q239" s="13">
        <v>550</v>
      </c>
      <c r="R239" s="13">
        <v>422</v>
      </c>
      <c r="S239" s="13">
        <v>972</v>
      </c>
      <c r="T239" s="13"/>
      <c r="U239" s="13"/>
      <c r="V239" s="13">
        <v>0</v>
      </c>
    </row>
    <row r="240" spans="1:22" ht="15" customHeight="1" x14ac:dyDescent="0.25">
      <c r="A240" s="11" t="s">
        <v>720</v>
      </c>
      <c r="B240" s="12">
        <v>44927</v>
      </c>
      <c r="C240" s="12">
        <v>45658</v>
      </c>
      <c r="D240" s="11" t="s">
        <v>46</v>
      </c>
      <c r="E240" s="11" t="s">
        <v>20</v>
      </c>
      <c r="F240" s="11" t="s">
        <v>47</v>
      </c>
      <c r="G240" s="11" t="s">
        <v>410</v>
      </c>
      <c r="H240" s="11" t="s">
        <v>191</v>
      </c>
      <c r="I240" s="11" t="s">
        <v>412</v>
      </c>
      <c r="J240" s="11" t="s">
        <v>27</v>
      </c>
      <c r="K240" s="11" t="s">
        <v>28</v>
      </c>
      <c r="L240" s="11" t="s">
        <v>29</v>
      </c>
      <c r="M240" s="11"/>
      <c r="N240" s="11" t="s">
        <v>39</v>
      </c>
      <c r="O240" s="11" t="s">
        <v>31</v>
      </c>
      <c r="P240" s="11" t="s">
        <v>32</v>
      </c>
      <c r="Q240" s="13">
        <v>372</v>
      </c>
      <c r="R240" s="13">
        <v>276</v>
      </c>
      <c r="S240" s="13">
        <v>648</v>
      </c>
      <c r="T240" s="13"/>
      <c r="U240" s="13"/>
      <c r="V240" s="13">
        <v>0</v>
      </c>
    </row>
    <row r="241" spans="1:22" ht="15" customHeight="1" x14ac:dyDescent="0.25">
      <c r="A241" s="11" t="s">
        <v>721</v>
      </c>
      <c r="B241" s="12">
        <v>44927</v>
      </c>
      <c r="C241" s="12">
        <v>45658</v>
      </c>
      <c r="D241" s="11" t="s">
        <v>155</v>
      </c>
      <c r="E241" s="11" t="s">
        <v>20</v>
      </c>
      <c r="F241" s="11" t="s">
        <v>156</v>
      </c>
      <c r="G241" s="11" t="s">
        <v>722</v>
      </c>
      <c r="H241" s="11" t="s">
        <v>281</v>
      </c>
      <c r="I241" s="11" t="s">
        <v>723</v>
      </c>
      <c r="J241" s="11" t="s">
        <v>38</v>
      </c>
      <c r="K241" s="11" t="s">
        <v>28</v>
      </c>
      <c r="L241" s="11" t="s">
        <v>29</v>
      </c>
      <c r="M241" s="11"/>
      <c r="N241" s="11" t="s">
        <v>56</v>
      </c>
      <c r="O241" s="11" t="s">
        <v>31</v>
      </c>
      <c r="P241" s="11" t="s">
        <v>32</v>
      </c>
      <c r="Q241" s="13">
        <v>0</v>
      </c>
      <c r="R241" s="13">
        <v>1537</v>
      </c>
      <c r="S241" s="13">
        <v>1537</v>
      </c>
      <c r="T241" s="13"/>
      <c r="U241" s="13"/>
      <c r="V241" s="13">
        <v>0</v>
      </c>
    </row>
    <row r="242" spans="1:22" ht="15" customHeight="1" x14ac:dyDescent="0.25">
      <c r="A242" s="11" t="s">
        <v>724</v>
      </c>
      <c r="B242" s="12">
        <v>44927</v>
      </c>
      <c r="C242" s="12">
        <v>45658</v>
      </c>
      <c r="D242" s="11" t="s">
        <v>52</v>
      </c>
      <c r="E242" s="11" t="s">
        <v>20</v>
      </c>
      <c r="F242" s="11" t="s">
        <v>53</v>
      </c>
      <c r="G242" s="11" t="s">
        <v>725</v>
      </c>
      <c r="H242" s="11" t="s">
        <v>25</v>
      </c>
      <c r="I242" s="11" t="s">
        <v>726</v>
      </c>
      <c r="J242" s="11" t="s">
        <v>27</v>
      </c>
      <c r="K242" s="11" t="s">
        <v>28</v>
      </c>
      <c r="L242" s="11" t="s">
        <v>29</v>
      </c>
      <c r="M242" s="11"/>
      <c r="N242" s="11" t="s">
        <v>39</v>
      </c>
      <c r="O242" s="11" t="s">
        <v>31</v>
      </c>
      <c r="P242" s="11" t="s">
        <v>32</v>
      </c>
      <c r="Q242" s="13">
        <v>940</v>
      </c>
      <c r="R242" s="13">
        <v>695</v>
      </c>
      <c r="S242" s="13">
        <v>1635</v>
      </c>
      <c r="T242" s="13"/>
      <c r="U242" s="13"/>
      <c r="V242" s="13">
        <v>0</v>
      </c>
    </row>
    <row r="243" spans="1:22" ht="15" customHeight="1" x14ac:dyDescent="0.25">
      <c r="A243" s="11" t="s">
        <v>727</v>
      </c>
      <c r="B243" s="12">
        <v>44927</v>
      </c>
      <c r="C243" s="12">
        <v>45658</v>
      </c>
      <c r="D243" s="11" t="s">
        <v>22</v>
      </c>
      <c r="E243" s="11" t="s">
        <v>20</v>
      </c>
      <c r="F243" s="11" t="s">
        <v>23</v>
      </c>
      <c r="G243" s="11" t="s">
        <v>349</v>
      </c>
      <c r="H243" s="11" t="s">
        <v>728</v>
      </c>
      <c r="I243" s="11" t="s">
        <v>351</v>
      </c>
      <c r="J243" s="11" t="s">
        <v>38</v>
      </c>
      <c r="K243" s="11" t="s">
        <v>28</v>
      </c>
      <c r="L243" s="11" t="s">
        <v>29</v>
      </c>
      <c r="M243" s="11"/>
      <c r="N243" s="11" t="s">
        <v>30</v>
      </c>
      <c r="O243" s="11" t="s">
        <v>31</v>
      </c>
      <c r="P243" s="11" t="s">
        <v>32</v>
      </c>
      <c r="Q243" s="13">
        <v>1047</v>
      </c>
      <c r="R243" s="13">
        <v>248</v>
      </c>
      <c r="S243" s="13">
        <v>1295</v>
      </c>
      <c r="T243" s="13"/>
      <c r="U243" s="13"/>
      <c r="V243" s="13">
        <v>0</v>
      </c>
    </row>
    <row r="244" spans="1:22" ht="15" customHeight="1" x14ac:dyDescent="0.25">
      <c r="A244" s="11" t="s">
        <v>729</v>
      </c>
      <c r="B244" s="12">
        <v>44927</v>
      </c>
      <c r="C244" s="12">
        <v>45658</v>
      </c>
      <c r="D244" s="11" t="s">
        <v>52</v>
      </c>
      <c r="E244" s="11" t="s">
        <v>20</v>
      </c>
      <c r="F244" s="11" t="s">
        <v>53</v>
      </c>
      <c r="G244" s="11" t="s">
        <v>730</v>
      </c>
      <c r="H244" s="11" t="s">
        <v>191</v>
      </c>
      <c r="I244" s="11" t="s">
        <v>731</v>
      </c>
      <c r="J244" s="11" t="s">
        <v>38</v>
      </c>
      <c r="K244" s="11" t="s">
        <v>28</v>
      </c>
      <c r="L244" s="11" t="s">
        <v>29</v>
      </c>
      <c r="M244" s="11"/>
      <c r="N244" s="11" t="s">
        <v>39</v>
      </c>
      <c r="O244" s="11" t="s">
        <v>31</v>
      </c>
      <c r="P244" s="11" t="s">
        <v>32</v>
      </c>
      <c r="Q244" s="13">
        <v>229</v>
      </c>
      <c r="R244" s="13">
        <v>278</v>
      </c>
      <c r="S244" s="13">
        <v>507</v>
      </c>
      <c r="T244" s="13"/>
      <c r="U244" s="13"/>
      <c r="V244" s="13">
        <v>0</v>
      </c>
    </row>
    <row r="245" spans="1:22" ht="15" customHeight="1" x14ac:dyDescent="0.25">
      <c r="A245" s="11" t="s">
        <v>732</v>
      </c>
      <c r="B245" s="12">
        <v>44927</v>
      </c>
      <c r="C245" s="12">
        <v>45658</v>
      </c>
      <c r="D245" s="11" t="s">
        <v>46</v>
      </c>
      <c r="E245" s="11" t="s">
        <v>20</v>
      </c>
      <c r="F245" s="11" t="s">
        <v>47</v>
      </c>
      <c r="G245" s="11" t="s">
        <v>60</v>
      </c>
      <c r="H245" s="11" t="s">
        <v>49</v>
      </c>
      <c r="I245" s="11" t="s">
        <v>62</v>
      </c>
      <c r="J245" s="11" t="s">
        <v>38</v>
      </c>
      <c r="K245" s="11" t="s">
        <v>28</v>
      </c>
      <c r="L245" s="11" t="s">
        <v>29</v>
      </c>
      <c r="M245" s="11"/>
      <c r="N245" s="11" t="s">
        <v>39</v>
      </c>
      <c r="O245" s="11" t="s">
        <v>31</v>
      </c>
      <c r="P245" s="11" t="s">
        <v>32</v>
      </c>
      <c r="Q245" s="13">
        <v>774</v>
      </c>
      <c r="R245" s="13">
        <v>675</v>
      </c>
      <c r="S245" s="13">
        <v>1449</v>
      </c>
      <c r="T245" s="13"/>
      <c r="U245" s="13"/>
      <c r="V245" s="13">
        <v>0</v>
      </c>
    </row>
    <row r="246" spans="1:22" ht="15" customHeight="1" x14ac:dyDescent="0.25">
      <c r="A246" s="11" t="s">
        <v>169</v>
      </c>
      <c r="B246" s="12">
        <v>45190</v>
      </c>
      <c r="C246" s="12">
        <v>45658</v>
      </c>
      <c r="D246" s="11" t="s">
        <v>101</v>
      </c>
      <c r="E246" s="11" t="s">
        <v>20</v>
      </c>
      <c r="F246" s="11" t="s">
        <v>102</v>
      </c>
      <c r="G246" s="11" t="s">
        <v>63</v>
      </c>
      <c r="H246" s="11" t="s">
        <v>170</v>
      </c>
      <c r="I246" s="11" t="s">
        <v>171</v>
      </c>
      <c r="J246" s="11" t="s">
        <v>38</v>
      </c>
      <c r="K246" s="11" t="s">
        <v>28</v>
      </c>
      <c r="L246" s="11" t="s">
        <v>29</v>
      </c>
      <c r="M246" s="11"/>
      <c r="N246" s="11" t="s">
        <v>106</v>
      </c>
      <c r="O246" s="11" t="s">
        <v>31</v>
      </c>
      <c r="P246" s="11" t="s">
        <v>32</v>
      </c>
      <c r="Q246" s="13">
        <v>0</v>
      </c>
      <c r="R246" s="13">
        <v>550</v>
      </c>
      <c r="S246" s="13">
        <v>550</v>
      </c>
      <c r="T246" s="13"/>
      <c r="U246" s="13"/>
      <c r="V246" s="13">
        <v>0</v>
      </c>
    </row>
    <row r="247" spans="1:22" ht="15" customHeight="1" x14ac:dyDescent="0.25">
      <c r="A247" s="11" t="s">
        <v>733</v>
      </c>
      <c r="B247" s="12">
        <v>45195</v>
      </c>
      <c r="C247" s="12">
        <v>45662</v>
      </c>
      <c r="D247" s="11" t="s">
        <v>58</v>
      </c>
      <c r="E247" s="11" t="s">
        <v>20</v>
      </c>
      <c r="F247" s="11" t="s">
        <v>59</v>
      </c>
      <c r="G247" s="11" t="s">
        <v>545</v>
      </c>
      <c r="H247" s="11" t="s">
        <v>191</v>
      </c>
      <c r="I247" s="11" t="s">
        <v>734</v>
      </c>
      <c r="J247" s="11" t="s">
        <v>38</v>
      </c>
      <c r="K247" s="11" t="s">
        <v>28</v>
      </c>
      <c r="L247" s="11" t="s">
        <v>29</v>
      </c>
      <c r="M247" s="11"/>
      <c r="N247" s="11" t="s">
        <v>39</v>
      </c>
      <c r="O247" s="11" t="s">
        <v>31</v>
      </c>
      <c r="P247" s="11" t="s">
        <v>32</v>
      </c>
      <c r="Q247" s="13">
        <v>622</v>
      </c>
      <c r="R247" s="13">
        <v>500</v>
      </c>
      <c r="S247" s="13">
        <v>1122</v>
      </c>
      <c r="T247" s="13"/>
      <c r="U247" s="13"/>
      <c r="V247" s="13">
        <v>0</v>
      </c>
    </row>
    <row r="248" spans="1:22" ht="15" customHeight="1" x14ac:dyDescent="0.25">
      <c r="A248" s="11" t="s">
        <v>735</v>
      </c>
      <c r="B248" s="12">
        <v>44927</v>
      </c>
      <c r="C248" s="12">
        <v>45658</v>
      </c>
      <c r="D248" s="11" t="s">
        <v>52</v>
      </c>
      <c r="E248" s="11" t="s">
        <v>20</v>
      </c>
      <c r="F248" s="11" t="s">
        <v>53</v>
      </c>
      <c r="G248" s="11" t="s">
        <v>611</v>
      </c>
      <c r="H248" s="11" t="s">
        <v>253</v>
      </c>
      <c r="I248" s="11" t="s">
        <v>612</v>
      </c>
      <c r="J248" s="11" t="s">
        <v>38</v>
      </c>
      <c r="K248" s="11" t="s">
        <v>28</v>
      </c>
      <c r="L248" s="11" t="s">
        <v>29</v>
      </c>
      <c r="M248" s="11"/>
      <c r="N248" s="11" t="s">
        <v>56</v>
      </c>
      <c r="O248" s="11" t="s">
        <v>31</v>
      </c>
      <c r="P248" s="11" t="s">
        <v>32</v>
      </c>
      <c r="Q248" s="13">
        <v>2850</v>
      </c>
      <c r="R248" s="13">
        <v>2156</v>
      </c>
      <c r="S248" s="13">
        <v>5006</v>
      </c>
      <c r="T248" s="13"/>
      <c r="U248" s="13"/>
      <c r="V248" s="13">
        <v>0</v>
      </c>
    </row>
    <row r="249" spans="1:22" ht="15" customHeight="1" x14ac:dyDescent="0.25">
      <c r="A249" s="11" t="s">
        <v>736</v>
      </c>
      <c r="B249" s="12">
        <v>44927</v>
      </c>
      <c r="C249" s="12">
        <v>45658</v>
      </c>
      <c r="D249" s="11" t="s">
        <v>52</v>
      </c>
      <c r="E249" s="11" t="s">
        <v>20</v>
      </c>
      <c r="F249" s="11" t="s">
        <v>53</v>
      </c>
      <c r="G249" s="11" t="s">
        <v>737</v>
      </c>
      <c r="H249" s="11" t="s">
        <v>257</v>
      </c>
      <c r="I249" s="11" t="s">
        <v>738</v>
      </c>
      <c r="J249" s="11" t="s">
        <v>95</v>
      </c>
      <c r="K249" s="11" t="s">
        <v>28</v>
      </c>
      <c r="L249" s="11" t="s">
        <v>29</v>
      </c>
      <c r="M249" s="11"/>
      <c r="N249" s="11" t="s">
        <v>39</v>
      </c>
      <c r="O249" s="11" t="s">
        <v>31</v>
      </c>
      <c r="P249" s="11" t="s">
        <v>32</v>
      </c>
      <c r="Q249" s="13">
        <v>138</v>
      </c>
      <c r="R249" s="13">
        <v>154</v>
      </c>
      <c r="S249" s="13">
        <v>292</v>
      </c>
      <c r="T249" s="13"/>
      <c r="U249" s="13"/>
      <c r="V249" s="13">
        <v>0</v>
      </c>
    </row>
    <row r="250" spans="1:22" ht="15" customHeight="1" x14ac:dyDescent="0.25">
      <c r="A250" s="11" t="s">
        <v>739</v>
      </c>
      <c r="B250" s="12">
        <v>44927</v>
      </c>
      <c r="C250" s="12">
        <v>45658</v>
      </c>
      <c r="D250" s="11" t="s">
        <v>52</v>
      </c>
      <c r="E250" s="11" t="s">
        <v>20</v>
      </c>
      <c r="F250" s="11" t="s">
        <v>53</v>
      </c>
      <c r="G250" s="11" t="s">
        <v>740</v>
      </c>
      <c r="H250" s="11" t="s">
        <v>25</v>
      </c>
      <c r="I250" s="11" t="s">
        <v>741</v>
      </c>
      <c r="J250" s="11" t="s">
        <v>38</v>
      </c>
      <c r="K250" s="11" t="s">
        <v>28</v>
      </c>
      <c r="L250" s="11" t="s">
        <v>29</v>
      </c>
      <c r="M250" s="11"/>
      <c r="N250" s="11" t="s">
        <v>39</v>
      </c>
      <c r="O250" s="11" t="s">
        <v>31</v>
      </c>
      <c r="P250" s="11" t="s">
        <v>32</v>
      </c>
      <c r="Q250" s="13">
        <v>933</v>
      </c>
      <c r="R250" s="13">
        <v>703</v>
      </c>
      <c r="S250" s="13">
        <v>1636</v>
      </c>
      <c r="T250" s="13"/>
      <c r="U250" s="13"/>
      <c r="V250" s="13">
        <v>0</v>
      </c>
    </row>
    <row r="251" spans="1:22" ht="15" customHeight="1" x14ac:dyDescent="0.25">
      <c r="A251" s="11" t="s">
        <v>742</v>
      </c>
      <c r="B251" s="12">
        <v>44927</v>
      </c>
      <c r="C251" s="12">
        <v>45658</v>
      </c>
      <c r="D251" s="11" t="s">
        <v>34</v>
      </c>
      <c r="E251" s="11" t="s">
        <v>20</v>
      </c>
      <c r="F251" s="11"/>
      <c r="G251" s="11" t="s">
        <v>549</v>
      </c>
      <c r="H251" s="11" t="s">
        <v>191</v>
      </c>
      <c r="I251" s="11" t="s">
        <v>639</v>
      </c>
      <c r="J251" s="11" t="s">
        <v>95</v>
      </c>
      <c r="K251" s="11" t="s">
        <v>28</v>
      </c>
      <c r="L251" s="11" t="s">
        <v>29</v>
      </c>
      <c r="M251" s="11"/>
      <c r="N251" s="11" t="s">
        <v>56</v>
      </c>
      <c r="O251" s="11" t="s">
        <v>31</v>
      </c>
      <c r="P251" s="11" t="s">
        <v>40</v>
      </c>
      <c r="Q251" s="13">
        <v>47077</v>
      </c>
      <c r="R251" s="13">
        <v>48970</v>
      </c>
      <c r="S251" s="13">
        <v>96047</v>
      </c>
      <c r="T251" s="13"/>
      <c r="U251" s="13"/>
      <c r="V251" s="13">
        <v>0</v>
      </c>
    </row>
    <row r="252" spans="1:22" ht="15" customHeight="1" x14ac:dyDescent="0.25">
      <c r="A252" s="11" t="s">
        <v>743</v>
      </c>
      <c r="B252" s="12">
        <v>44927</v>
      </c>
      <c r="C252" s="12">
        <v>45658</v>
      </c>
      <c r="D252" s="11" t="s">
        <v>52</v>
      </c>
      <c r="E252" s="11" t="s">
        <v>20</v>
      </c>
      <c r="F252" s="11" t="s">
        <v>53</v>
      </c>
      <c r="G252" s="11" t="s">
        <v>744</v>
      </c>
      <c r="H252" s="11" t="s">
        <v>25</v>
      </c>
      <c r="I252" s="11" t="s">
        <v>745</v>
      </c>
      <c r="J252" s="11" t="s">
        <v>38</v>
      </c>
      <c r="K252" s="11" t="s">
        <v>28</v>
      </c>
      <c r="L252" s="11" t="s">
        <v>29</v>
      </c>
      <c r="M252" s="11"/>
      <c r="N252" s="11" t="s">
        <v>39</v>
      </c>
      <c r="O252" s="11" t="s">
        <v>31</v>
      </c>
      <c r="P252" s="11" t="s">
        <v>32</v>
      </c>
      <c r="Q252" s="13">
        <v>712</v>
      </c>
      <c r="R252" s="13">
        <v>537</v>
      </c>
      <c r="S252" s="13">
        <v>1249</v>
      </c>
      <c r="T252" s="13"/>
      <c r="U252" s="13"/>
      <c r="V252" s="13">
        <v>0</v>
      </c>
    </row>
    <row r="253" spans="1:22" ht="15" customHeight="1" x14ac:dyDescent="0.25">
      <c r="A253" s="11" t="s">
        <v>746</v>
      </c>
      <c r="B253" s="12">
        <v>45191</v>
      </c>
      <c r="C253" s="12">
        <v>45658</v>
      </c>
      <c r="D253" s="11" t="s">
        <v>58</v>
      </c>
      <c r="E253" s="11" t="s">
        <v>20</v>
      </c>
      <c r="F253" s="11" t="s">
        <v>59</v>
      </c>
      <c r="G253" s="11" t="s">
        <v>747</v>
      </c>
      <c r="H253" s="11" t="s">
        <v>25</v>
      </c>
      <c r="I253" s="11" t="s">
        <v>748</v>
      </c>
      <c r="J253" s="11" t="s">
        <v>38</v>
      </c>
      <c r="K253" s="11" t="s">
        <v>28</v>
      </c>
      <c r="L253" s="11" t="s">
        <v>29</v>
      </c>
      <c r="M253" s="11"/>
      <c r="N253" s="11" t="s">
        <v>39</v>
      </c>
      <c r="O253" s="11" t="s">
        <v>31</v>
      </c>
      <c r="P253" s="11" t="s">
        <v>32</v>
      </c>
      <c r="Q253" s="13">
        <v>622</v>
      </c>
      <c r="R253" s="13">
        <v>500</v>
      </c>
      <c r="S253" s="13">
        <v>1122</v>
      </c>
      <c r="T253" s="13"/>
      <c r="U253" s="13"/>
      <c r="V253" s="13">
        <v>0</v>
      </c>
    </row>
    <row r="254" spans="1:22" ht="15" customHeight="1" x14ac:dyDescent="0.25">
      <c r="A254" s="11" t="s">
        <v>749</v>
      </c>
      <c r="B254" s="12">
        <v>44927</v>
      </c>
      <c r="C254" s="12">
        <v>45658</v>
      </c>
      <c r="D254" s="11" t="s">
        <v>155</v>
      </c>
      <c r="E254" s="11" t="s">
        <v>20</v>
      </c>
      <c r="F254" s="11" t="s">
        <v>156</v>
      </c>
      <c r="G254" s="11" t="s">
        <v>573</v>
      </c>
      <c r="H254" s="11" t="s">
        <v>257</v>
      </c>
      <c r="I254" s="11" t="s">
        <v>574</v>
      </c>
      <c r="J254" s="11" t="s">
        <v>38</v>
      </c>
      <c r="K254" s="11" t="s">
        <v>28</v>
      </c>
      <c r="L254" s="11" t="s">
        <v>29</v>
      </c>
      <c r="M254" s="11"/>
      <c r="N254" s="11" t="s">
        <v>39</v>
      </c>
      <c r="O254" s="11" t="s">
        <v>31</v>
      </c>
      <c r="P254" s="11" t="s">
        <v>32</v>
      </c>
      <c r="Q254" s="13">
        <v>1483</v>
      </c>
      <c r="R254" s="13">
        <v>879</v>
      </c>
      <c r="S254" s="13">
        <v>2362</v>
      </c>
      <c r="T254" s="13"/>
      <c r="U254" s="13"/>
      <c r="V254" s="13">
        <v>0</v>
      </c>
    </row>
    <row r="255" spans="1:22" ht="15" customHeight="1" x14ac:dyDescent="0.25">
      <c r="A255" s="11" t="s">
        <v>750</v>
      </c>
      <c r="B255" s="12">
        <v>44927</v>
      </c>
      <c r="C255" s="12">
        <v>45658</v>
      </c>
      <c r="D255" s="11" t="s">
        <v>155</v>
      </c>
      <c r="E255" s="11" t="s">
        <v>20</v>
      </c>
      <c r="F255" s="11" t="s">
        <v>156</v>
      </c>
      <c r="G255" s="11" t="s">
        <v>407</v>
      </c>
      <c r="H255" s="11" t="s">
        <v>394</v>
      </c>
      <c r="I255" s="11" t="s">
        <v>408</v>
      </c>
      <c r="J255" s="11" t="s">
        <v>38</v>
      </c>
      <c r="K255" s="11" t="s">
        <v>28</v>
      </c>
      <c r="L255" s="11" t="s">
        <v>29</v>
      </c>
      <c r="M255" s="11"/>
      <c r="N255" s="11" t="s">
        <v>56</v>
      </c>
      <c r="O255" s="11" t="s">
        <v>31</v>
      </c>
      <c r="P255" s="11" t="s">
        <v>32</v>
      </c>
      <c r="Q255" s="13">
        <v>2094</v>
      </c>
      <c r="R255" s="13">
        <v>1513</v>
      </c>
      <c r="S255" s="13">
        <v>3607</v>
      </c>
      <c r="T255" s="13"/>
      <c r="U255" s="13"/>
      <c r="V255" s="13">
        <v>0</v>
      </c>
    </row>
    <row r="256" spans="1:22" ht="15" customHeight="1" x14ac:dyDescent="0.25">
      <c r="A256" s="11" t="s">
        <v>751</v>
      </c>
      <c r="B256" s="12">
        <v>44927</v>
      </c>
      <c r="C256" s="12">
        <v>45658</v>
      </c>
      <c r="D256" s="11" t="s">
        <v>155</v>
      </c>
      <c r="E256" s="11" t="s">
        <v>20</v>
      </c>
      <c r="F256" s="11" t="s">
        <v>156</v>
      </c>
      <c r="G256" s="11" t="s">
        <v>752</v>
      </c>
      <c r="H256" s="11" t="s">
        <v>753</v>
      </c>
      <c r="I256" s="11" t="s">
        <v>754</v>
      </c>
      <c r="J256" s="11" t="s">
        <v>27</v>
      </c>
      <c r="K256" s="11" t="s">
        <v>28</v>
      </c>
      <c r="L256" s="11" t="s">
        <v>29</v>
      </c>
      <c r="M256" s="11"/>
      <c r="N256" s="11" t="s">
        <v>56</v>
      </c>
      <c r="O256" s="11" t="s">
        <v>31</v>
      </c>
      <c r="P256" s="11" t="s">
        <v>32</v>
      </c>
      <c r="Q256" s="13">
        <v>13243</v>
      </c>
      <c r="R256" s="13">
        <v>10727</v>
      </c>
      <c r="S256" s="13">
        <v>23970</v>
      </c>
      <c r="T256" s="13"/>
      <c r="U256" s="13"/>
      <c r="V256" s="13">
        <v>0</v>
      </c>
    </row>
    <row r="257" spans="1:22" ht="15" customHeight="1" x14ac:dyDescent="0.25">
      <c r="A257" s="11" t="s">
        <v>755</v>
      </c>
      <c r="B257" s="12">
        <v>44927</v>
      </c>
      <c r="C257" s="12">
        <v>45658</v>
      </c>
      <c r="D257" s="11" t="s">
        <v>22</v>
      </c>
      <c r="E257" s="11" t="s">
        <v>20</v>
      </c>
      <c r="F257" s="11" t="s">
        <v>23</v>
      </c>
      <c r="G257" s="11" t="s">
        <v>756</v>
      </c>
      <c r="H257" s="11" t="s">
        <v>25</v>
      </c>
      <c r="I257" s="11" t="s">
        <v>757</v>
      </c>
      <c r="J257" s="11" t="s">
        <v>95</v>
      </c>
      <c r="K257" s="11" t="s">
        <v>28</v>
      </c>
      <c r="L257" s="11" t="s">
        <v>29</v>
      </c>
      <c r="M257" s="11"/>
      <c r="N257" s="11" t="s">
        <v>30</v>
      </c>
      <c r="O257" s="11" t="s">
        <v>31</v>
      </c>
      <c r="P257" s="11" t="s">
        <v>32</v>
      </c>
      <c r="Q257" s="13">
        <v>1518</v>
      </c>
      <c r="R257" s="13">
        <v>253</v>
      </c>
      <c r="S257" s="13">
        <v>1771</v>
      </c>
      <c r="T257" s="13"/>
      <c r="U257" s="13"/>
      <c r="V257" s="13">
        <v>0</v>
      </c>
    </row>
    <row r="258" spans="1:22" ht="15" customHeight="1" x14ac:dyDescent="0.25">
      <c r="A258" s="11" t="s">
        <v>758</v>
      </c>
      <c r="B258" s="12">
        <v>44927</v>
      </c>
      <c r="C258" s="12">
        <v>45658</v>
      </c>
      <c r="D258" s="11" t="s">
        <v>22</v>
      </c>
      <c r="E258" s="11" t="s">
        <v>20</v>
      </c>
      <c r="F258" s="11" t="s">
        <v>23</v>
      </c>
      <c r="G258" s="11" t="s">
        <v>759</v>
      </c>
      <c r="H258" s="11" t="s">
        <v>760</v>
      </c>
      <c r="I258" s="11" t="s">
        <v>761</v>
      </c>
      <c r="J258" s="11" t="s">
        <v>95</v>
      </c>
      <c r="K258" s="11" t="s">
        <v>28</v>
      </c>
      <c r="L258" s="11" t="s">
        <v>29</v>
      </c>
      <c r="M258" s="11"/>
      <c r="N258" s="11" t="s">
        <v>30</v>
      </c>
      <c r="O258" s="11" t="s">
        <v>31</v>
      </c>
      <c r="P258" s="11" t="s">
        <v>32</v>
      </c>
      <c r="Q258" s="13">
        <v>8811</v>
      </c>
      <c r="R258" s="13">
        <v>1564</v>
      </c>
      <c r="S258" s="13">
        <v>10375</v>
      </c>
      <c r="T258" s="13"/>
      <c r="U258" s="13"/>
      <c r="V258" s="13">
        <v>0</v>
      </c>
    </row>
    <row r="259" spans="1:22" ht="15" customHeight="1" x14ac:dyDescent="0.25">
      <c r="A259" s="11" t="s">
        <v>762</v>
      </c>
      <c r="B259" s="12">
        <v>44927</v>
      </c>
      <c r="C259" s="12">
        <v>45658</v>
      </c>
      <c r="D259" s="11" t="s">
        <v>22</v>
      </c>
      <c r="E259" s="11" t="s">
        <v>20</v>
      </c>
      <c r="F259" s="11" t="s">
        <v>23</v>
      </c>
      <c r="G259" s="11" t="s">
        <v>763</v>
      </c>
      <c r="H259" s="11" t="s">
        <v>257</v>
      </c>
      <c r="I259" s="11" t="s">
        <v>764</v>
      </c>
      <c r="J259" s="11" t="s">
        <v>95</v>
      </c>
      <c r="K259" s="11" t="s">
        <v>28</v>
      </c>
      <c r="L259" s="11" t="s">
        <v>29</v>
      </c>
      <c r="M259" s="11"/>
      <c r="N259" s="11" t="s">
        <v>30</v>
      </c>
      <c r="O259" s="11" t="s">
        <v>31</v>
      </c>
      <c r="P259" s="11" t="s">
        <v>32</v>
      </c>
      <c r="Q259" s="13">
        <v>8387</v>
      </c>
      <c r="R259" s="13">
        <v>1904</v>
      </c>
      <c r="S259" s="13">
        <v>10291</v>
      </c>
      <c r="T259" s="13"/>
      <c r="U259" s="13"/>
      <c r="V259" s="13">
        <v>0</v>
      </c>
    </row>
    <row r="260" spans="1:22" ht="15" customHeight="1" x14ac:dyDescent="0.25">
      <c r="A260" s="11" t="s">
        <v>765</v>
      </c>
      <c r="B260" s="12">
        <v>44927</v>
      </c>
      <c r="C260" s="12">
        <v>45658</v>
      </c>
      <c r="D260" s="11" t="s">
        <v>22</v>
      </c>
      <c r="E260" s="11" t="s">
        <v>20</v>
      </c>
      <c r="F260" s="11" t="s">
        <v>23</v>
      </c>
      <c r="G260" s="11" t="s">
        <v>766</v>
      </c>
      <c r="H260" s="11" t="s">
        <v>84</v>
      </c>
      <c r="I260" s="11" t="s">
        <v>767</v>
      </c>
      <c r="J260" s="11" t="s">
        <v>38</v>
      </c>
      <c r="K260" s="11" t="s">
        <v>28</v>
      </c>
      <c r="L260" s="11" t="s">
        <v>29</v>
      </c>
      <c r="M260" s="11"/>
      <c r="N260" s="11" t="s">
        <v>30</v>
      </c>
      <c r="O260" s="11" t="s">
        <v>31</v>
      </c>
      <c r="P260" s="11" t="s">
        <v>32</v>
      </c>
      <c r="Q260" s="13">
        <v>16360</v>
      </c>
      <c r="R260" s="13">
        <v>2523</v>
      </c>
      <c r="S260" s="13">
        <v>18883</v>
      </c>
      <c r="T260" s="13"/>
      <c r="U260" s="13"/>
      <c r="V260" s="13">
        <v>0</v>
      </c>
    </row>
    <row r="261" spans="1:22" ht="15" customHeight="1" x14ac:dyDescent="0.25">
      <c r="A261" s="11" t="s">
        <v>768</v>
      </c>
      <c r="B261" s="12">
        <v>44927</v>
      </c>
      <c r="C261" s="12">
        <v>45658</v>
      </c>
      <c r="D261" s="11" t="s">
        <v>22</v>
      </c>
      <c r="E261" s="11" t="s">
        <v>20</v>
      </c>
      <c r="F261" s="11" t="s">
        <v>23</v>
      </c>
      <c r="G261" s="11" t="s">
        <v>287</v>
      </c>
      <c r="H261" s="11" t="s">
        <v>214</v>
      </c>
      <c r="I261" s="11" t="s">
        <v>288</v>
      </c>
      <c r="J261" s="11" t="s">
        <v>27</v>
      </c>
      <c r="K261" s="11" t="s">
        <v>28</v>
      </c>
      <c r="L261" s="11" t="s">
        <v>29</v>
      </c>
      <c r="M261" s="11"/>
      <c r="N261" s="11" t="s">
        <v>30</v>
      </c>
      <c r="O261" s="11" t="s">
        <v>31</v>
      </c>
      <c r="P261" s="11" t="s">
        <v>32</v>
      </c>
      <c r="Q261" s="13">
        <v>169</v>
      </c>
      <c r="R261" s="13">
        <v>28</v>
      </c>
      <c r="S261" s="13">
        <v>197</v>
      </c>
      <c r="T261" s="13"/>
      <c r="U261" s="13"/>
      <c r="V261" s="13">
        <v>0</v>
      </c>
    </row>
    <row r="262" spans="1:22" ht="15" customHeight="1" x14ac:dyDescent="0.25">
      <c r="A262" s="11" t="s">
        <v>769</v>
      </c>
      <c r="B262" s="12">
        <v>44927</v>
      </c>
      <c r="C262" s="12">
        <v>45658</v>
      </c>
      <c r="D262" s="11" t="s">
        <v>52</v>
      </c>
      <c r="E262" s="11" t="s">
        <v>20</v>
      </c>
      <c r="F262" s="11" t="s">
        <v>53</v>
      </c>
      <c r="G262" s="11" t="s">
        <v>217</v>
      </c>
      <c r="H262" s="11" t="s">
        <v>770</v>
      </c>
      <c r="I262" s="11" t="s">
        <v>218</v>
      </c>
      <c r="J262" s="11" t="s">
        <v>38</v>
      </c>
      <c r="K262" s="11" t="s">
        <v>28</v>
      </c>
      <c r="L262" s="11" t="s">
        <v>29</v>
      </c>
      <c r="M262" s="11"/>
      <c r="N262" s="11" t="s">
        <v>39</v>
      </c>
      <c r="O262" s="11" t="s">
        <v>31</v>
      </c>
      <c r="P262" s="11" t="s">
        <v>32</v>
      </c>
      <c r="Q262" s="13">
        <v>74</v>
      </c>
      <c r="R262" s="13">
        <v>52</v>
      </c>
      <c r="S262" s="13">
        <v>126</v>
      </c>
      <c r="T262" s="13"/>
      <c r="U262" s="13"/>
      <c r="V262" s="13">
        <v>0</v>
      </c>
    </row>
    <row r="263" spans="1:22" ht="15" customHeight="1" x14ac:dyDescent="0.25">
      <c r="A263" s="11" t="s">
        <v>771</v>
      </c>
      <c r="B263" s="12">
        <v>44927</v>
      </c>
      <c r="C263" s="12">
        <v>45658</v>
      </c>
      <c r="D263" s="11" t="s">
        <v>46</v>
      </c>
      <c r="E263" s="11" t="s">
        <v>20</v>
      </c>
      <c r="F263" s="11" t="s">
        <v>47</v>
      </c>
      <c r="G263" s="11" t="s">
        <v>410</v>
      </c>
      <c r="H263" s="11" t="s">
        <v>116</v>
      </c>
      <c r="I263" s="11" t="s">
        <v>593</v>
      </c>
      <c r="J263" s="11" t="s">
        <v>27</v>
      </c>
      <c r="K263" s="11" t="s">
        <v>28</v>
      </c>
      <c r="L263" s="11" t="s">
        <v>29</v>
      </c>
      <c r="M263" s="11"/>
      <c r="N263" s="11" t="s">
        <v>39</v>
      </c>
      <c r="O263" s="11" t="s">
        <v>31</v>
      </c>
      <c r="P263" s="11" t="s">
        <v>32</v>
      </c>
      <c r="Q263" s="13">
        <v>367</v>
      </c>
      <c r="R263" s="13">
        <v>278</v>
      </c>
      <c r="S263" s="13">
        <v>645</v>
      </c>
      <c r="T263" s="13"/>
      <c r="U263" s="13"/>
      <c r="V263" s="13">
        <v>0</v>
      </c>
    </row>
    <row r="264" spans="1:22" ht="15" customHeight="1" x14ac:dyDescent="0.25">
      <c r="A264" s="11" t="s">
        <v>772</v>
      </c>
      <c r="B264" s="12">
        <v>44927</v>
      </c>
      <c r="C264" s="12">
        <v>45658</v>
      </c>
      <c r="D264" s="11" t="s">
        <v>46</v>
      </c>
      <c r="E264" s="11" t="s">
        <v>20</v>
      </c>
      <c r="F264" s="11" t="s">
        <v>47</v>
      </c>
      <c r="G264" s="11" t="s">
        <v>773</v>
      </c>
      <c r="H264" s="11" t="s">
        <v>289</v>
      </c>
      <c r="I264" s="11" t="s">
        <v>774</v>
      </c>
      <c r="J264" s="11" t="s">
        <v>27</v>
      </c>
      <c r="K264" s="11" t="s">
        <v>28</v>
      </c>
      <c r="L264" s="11" t="s">
        <v>29</v>
      </c>
      <c r="M264" s="11"/>
      <c r="N264" s="11" t="s">
        <v>39</v>
      </c>
      <c r="O264" s="11" t="s">
        <v>31</v>
      </c>
      <c r="P264" s="11" t="s">
        <v>32</v>
      </c>
      <c r="Q264" s="13">
        <v>324</v>
      </c>
      <c r="R264" s="13">
        <v>254</v>
      </c>
      <c r="S264" s="13">
        <v>578</v>
      </c>
      <c r="T264" s="13"/>
      <c r="U264" s="13"/>
      <c r="V264" s="13">
        <v>0</v>
      </c>
    </row>
    <row r="265" spans="1:22" ht="15" customHeight="1" x14ac:dyDescent="0.25">
      <c r="A265" s="11" t="s">
        <v>775</v>
      </c>
      <c r="B265" s="12">
        <v>44927</v>
      </c>
      <c r="C265" s="12">
        <v>45658</v>
      </c>
      <c r="D265" s="11" t="s">
        <v>22</v>
      </c>
      <c r="E265" s="11" t="s">
        <v>20</v>
      </c>
      <c r="F265" s="11" t="s">
        <v>23</v>
      </c>
      <c r="G265" s="11" t="s">
        <v>776</v>
      </c>
      <c r="H265" s="11" t="s">
        <v>25</v>
      </c>
      <c r="I265" s="11" t="s">
        <v>777</v>
      </c>
      <c r="J265" s="11" t="s">
        <v>38</v>
      </c>
      <c r="K265" s="11" t="s">
        <v>28</v>
      </c>
      <c r="L265" s="11" t="s">
        <v>29</v>
      </c>
      <c r="M265" s="11"/>
      <c r="N265" s="11" t="s">
        <v>30</v>
      </c>
      <c r="O265" s="11" t="s">
        <v>31</v>
      </c>
      <c r="P265" s="11" t="s">
        <v>32</v>
      </c>
      <c r="Q265" s="13">
        <v>33929</v>
      </c>
      <c r="R265" s="13">
        <v>6555</v>
      </c>
      <c r="S265" s="13">
        <v>40484</v>
      </c>
      <c r="T265" s="13"/>
      <c r="U265" s="13"/>
      <c r="V265" s="13">
        <v>0</v>
      </c>
    </row>
    <row r="266" spans="1:22" ht="15" customHeight="1" x14ac:dyDescent="0.25">
      <c r="A266" s="11" t="s">
        <v>778</v>
      </c>
      <c r="B266" s="12">
        <v>44927</v>
      </c>
      <c r="C266" s="12">
        <v>45658</v>
      </c>
      <c r="D266" s="11" t="s">
        <v>22</v>
      </c>
      <c r="E266" s="11" t="s">
        <v>20</v>
      </c>
      <c r="F266" s="11" t="s">
        <v>23</v>
      </c>
      <c r="G266" s="11" t="s">
        <v>779</v>
      </c>
      <c r="H266" s="11" t="s">
        <v>191</v>
      </c>
      <c r="I266" s="11" t="s">
        <v>780</v>
      </c>
      <c r="J266" s="11" t="s">
        <v>38</v>
      </c>
      <c r="K266" s="11" t="s">
        <v>28</v>
      </c>
      <c r="L266" s="11" t="s">
        <v>29</v>
      </c>
      <c r="M266" s="11"/>
      <c r="N266" s="11" t="s">
        <v>30</v>
      </c>
      <c r="O266" s="11" t="s">
        <v>31</v>
      </c>
      <c r="P266" s="11" t="s">
        <v>32</v>
      </c>
      <c r="Q266" s="13">
        <v>15627</v>
      </c>
      <c r="R266" s="13">
        <v>2723</v>
      </c>
      <c r="S266" s="13">
        <v>18350</v>
      </c>
      <c r="T266" s="13"/>
      <c r="U266" s="13"/>
      <c r="V266" s="13">
        <v>0</v>
      </c>
    </row>
    <row r="267" spans="1:22" ht="15" customHeight="1" x14ac:dyDescent="0.25">
      <c r="A267" s="11" t="s">
        <v>781</v>
      </c>
      <c r="B267" s="12">
        <v>44927</v>
      </c>
      <c r="C267" s="12">
        <v>45658</v>
      </c>
      <c r="D267" s="11" t="s">
        <v>58</v>
      </c>
      <c r="E267" s="11" t="s">
        <v>20</v>
      </c>
      <c r="F267" s="11" t="s">
        <v>59</v>
      </c>
      <c r="G267" s="11" t="s">
        <v>782</v>
      </c>
      <c r="H267" s="11" t="s">
        <v>783</v>
      </c>
      <c r="I267" s="11" t="s">
        <v>784</v>
      </c>
      <c r="J267" s="11" t="s">
        <v>38</v>
      </c>
      <c r="K267" s="11" t="s">
        <v>28</v>
      </c>
      <c r="L267" s="11" t="s">
        <v>29</v>
      </c>
      <c r="M267" s="11"/>
      <c r="N267" s="11" t="s">
        <v>39</v>
      </c>
      <c r="O267" s="11" t="s">
        <v>31</v>
      </c>
      <c r="P267" s="11" t="s">
        <v>32</v>
      </c>
      <c r="Q267" s="13">
        <v>440</v>
      </c>
      <c r="R267" s="13">
        <v>440</v>
      </c>
      <c r="S267" s="13">
        <v>880</v>
      </c>
      <c r="T267" s="13"/>
      <c r="U267" s="13"/>
      <c r="V267" s="13">
        <v>0</v>
      </c>
    </row>
    <row r="268" spans="1:22" ht="15" customHeight="1" x14ac:dyDescent="0.25">
      <c r="A268" s="11" t="s">
        <v>785</v>
      </c>
      <c r="B268" s="12">
        <v>44927</v>
      </c>
      <c r="C268" s="12">
        <v>45658</v>
      </c>
      <c r="D268" s="11" t="s">
        <v>22</v>
      </c>
      <c r="E268" s="11" t="s">
        <v>20</v>
      </c>
      <c r="F268" s="11" t="s">
        <v>23</v>
      </c>
      <c r="G268" s="11" t="s">
        <v>606</v>
      </c>
      <c r="H268" s="11" t="s">
        <v>518</v>
      </c>
      <c r="I268" s="11" t="s">
        <v>786</v>
      </c>
      <c r="J268" s="11" t="s">
        <v>38</v>
      </c>
      <c r="K268" s="11" t="s">
        <v>28</v>
      </c>
      <c r="L268" s="11" t="s">
        <v>29</v>
      </c>
      <c r="M268" s="11"/>
      <c r="N268" s="11" t="s">
        <v>30</v>
      </c>
      <c r="O268" s="11" t="s">
        <v>31</v>
      </c>
      <c r="P268" s="11" t="s">
        <v>32</v>
      </c>
      <c r="Q268" s="13">
        <v>10290</v>
      </c>
      <c r="R268" s="13">
        <v>2159</v>
      </c>
      <c r="S268" s="13">
        <v>12449</v>
      </c>
      <c r="T268" s="13"/>
      <c r="U268" s="13"/>
      <c r="V268" s="13">
        <v>0</v>
      </c>
    </row>
    <row r="269" spans="1:22" ht="15" customHeight="1" x14ac:dyDescent="0.25">
      <c r="A269" s="11" t="s">
        <v>787</v>
      </c>
      <c r="B269" s="12">
        <v>44927</v>
      </c>
      <c r="C269" s="12">
        <v>45658</v>
      </c>
      <c r="D269" s="11" t="s">
        <v>308</v>
      </c>
      <c r="E269" s="11" t="s">
        <v>20</v>
      </c>
      <c r="F269" s="11"/>
      <c r="G269" s="11" t="s">
        <v>142</v>
      </c>
      <c r="H269" s="11" t="s">
        <v>191</v>
      </c>
      <c r="I269" s="11" t="s">
        <v>144</v>
      </c>
      <c r="J269" s="11" t="s">
        <v>38</v>
      </c>
      <c r="K269" s="11" t="s">
        <v>28</v>
      </c>
      <c r="L269" s="11" t="s">
        <v>183</v>
      </c>
      <c r="M269" s="11" t="s">
        <v>339</v>
      </c>
      <c r="N269" s="11" t="s">
        <v>185</v>
      </c>
      <c r="O269" s="11" t="s">
        <v>31</v>
      </c>
      <c r="P269" s="11" t="s">
        <v>40</v>
      </c>
      <c r="Q269" s="13">
        <v>10738</v>
      </c>
      <c r="R269" s="13">
        <v>24818</v>
      </c>
      <c r="S269" s="13">
        <v>35556</v>
      </c>
      <c r="T269" s="13"/>
      <c r="U269" s="13"/>
      <c r="V269" s="13">
        <v>0</v>
      </c>
    </row>
    <row r="270" spans="1:22" ht="15" customHeight="1" x14ac:dyDescent="0.25">
      <c r="A270" s="11" t="s">
        <v>788</v>
      </c>
      <c r="B270" s="12">
        <v>44927</v>
      </c>
      <c r="C270" s="12">
        <v>45658</v>
      </c>
      <c r="D270" s="11" t="s">
        <v>22</v>
      </c>
      <c r="E270" s="11" t="s">
        <v>20</v>
      </c>
      <c r="F270" s="11" t="s">
        <v>23</v>
      </c>
      <c r="G270" s="11" t="s">
        <v>789</v>
      </c>
      <c r="H270" s="11" t="s">
        <v>790</v>
      </c>
      <c r="I270" s="11" t="s">
        <v>791</v>
      </c>
      <c r="J270" s="11" t="s">
        <v>38</v>
      </c>
      <c r="K270" s="11" t="s">
        <v>28</v>
      </c>
      <c r="L270" s="11" t="s">
        <v>29</v>
      </c>
      <c r="M270" s="11"/>
      <c r="N270" s="11" t="s">
        <v>30</v>
      </c>
      <c r="O270" s="11" t="s">
        <v>31</v>
      </c>
      <c r="P270" s="11" t="s">
        <v>32</v>
      </c>
      <c r="Q270" s="13">
        <v>7992</v>
      </c>
      <c r="R270" s="13">
        <v>1813</v>
      </c>
      <c r="S270" s="13">
        <v>9805</v>
      </c>
      <c r="T270" s="13"/>
      <c r="U270" s="13"/>
      <c r="V270" s="13">
        <v>0</v>
      </c>
    </row>
    <row r="271" spans="1:22" ht="15" customHeight="1" x14ac:dyDescent="0.25">
      <c r="A271" s="11" t="s">
        <v>792</v>
      </c>
      <c r="B271" s="12">
        <v>44927</v>
      </c>
      <c r="C271" s="12">
        <v>45658</v>
      </c>
      <c r="D271" s="11" t="s">
        <v>52</v>
      </c>
      <c r="E271" s="11" t="s">
        <v>20</v>
      </c>
      <c r="F271" s="11" t="s">
        <v>53</v>
      </c>
      <c r="G271" s="11" t="s">
        <v>793</v>
      </c>
      <c r="H271" s="11" t="s">
        <v>182</v>
      </c>
      <c r="I271" s="11" t="s">
        <v>794</v>
      </c>
      <c r="J271" s="11" t="s">
        <v>38</v>
      </c>
      <c r="K271" s="11" t="s">
        <v>28</v>
      </c>
      <c r="L271" s="11" t="s">
        <v>29</v>
      </c>
      <c r="M271" s="11"/>
      <c r="N271" s="11" t="s">
        <v>39</v>
      </c>
      <c r="O271" s="11" t="s">
        <v>31</v>
      </c>
      <c r="P271" s="11" t="s">
        <v>32</v>
      </c>
      <c r="Q271" s="13">
        <v>698</v>
      </c>
      <c r="R271" s="13">
        <v>313</v>
      </c>
      <c r="S271" s="13">
        <v>1011</v>
      </c>
      <c r="T271" s="13"/>
      <c r="U271" s="13"/>
      <c r="V271" s="13">
        <v>0</v>
      </c>
    </row>
    <row r="272" spans="1:22" ht="15" customHeight="1" x14ac:dyDescent="0.25">
      <c r="A272" s="11" t="s">
        <v>795</v>
      </c>
      <c r="B272" s="12">
        <v>44927</v>
      </c>
      <c r="C272" s="12">
        <v>45658</v>
      </c>
      <c r="D272" s="11" t="s">
        <v>22</v>
      </c>
      <c r="E272" s="11" t="s">
        <v>20</v>
      </c>
      <c r="F272" s="11" t="s">
        <v>23</v>
      </c>
      <c r="G272" s="11" t="s">
        <v>796</v>
      </c>
      <c r="H272" s="11" t="s">
        <v>116</v>
      </c>
      <c r="I272" s="11" t="s">
        <v>797</v>
      </c>
      <c r="J272" s="11" t="s">
        <v>27</v>
      </c>
      <c r="K272" s="11" t="s">
        <v>28</v>
      </c>
      <c r="L272" s="11" t="s">
        <v>29</v>
      </c>
      <c r="M272" s="11"/>
      <c r="N272" s="11" t="s">
        <v>30</v>
      </c>
      <c r="O272" s="11" t="s">
        <v>31</v>
      </c>
      <c r="P272" s="11" t="s">
        <v>32</v>
      </c>
      <c r="Q272" s="13">
        <v>6099</v>
      </c>
      <c r="R272" s="13">
        <v>1193</v>
      </c>
      <c r="S272" s="13">
        <v>7292</v>
      </c>
      <c r="T272" s="13"/>
      <c r="U272" s="13"/>
      <c r="V272" s="13">
        <v>0</v>
      </c>
    </row>
    <row r="273" spans="1:22" ht="15" customHeight="1" x14ac:dyDescent="0.25">
      <c r="A273" s="11" t="s">
        <v>798</v>
      </c>
      <c r="B273" s="12">
        <v>45127</v>
      </c>
      <c r="C273" s="12">
        <v>45675</v>
      </c>
      <c r="D273" s="11" t="s">
        <v>155</v>
      </c>
      <c r="E273" s="11" t="s">
        <v>20</v>
      </c>
      <c r="F273" s="11" t="s">
        <v>156</v>
      </c>
      <c r="G273" s="11" t="s">
        <v>581</v>
      </c>
      <c r="H273" s="11" t="s">
        <v>119</v>
      </c>
      <c r="I273" s="11" t="s">
        <v>799</v>
      </c>
      <c r="J273" s="11" t="s">
        <v>27</v>
      </c>
      <c r="K273" s="11" t="s">
        <v>28</v>
      </c>
      <c r="L273" s="11" t="s">
        <v>29</v>
      </c>
      <c r="M273" s="11"/>
      <c r="N273" s="11" t="s">
        <v>56</v>
      </c>
      <c r="O273" s="11" t="s">
        <v>31</v>
      </c>
      <c r="P273" s="11" t="s">
        <v>32</v>
      </c>
      <c r="Q273" s="13">
        <v>17292</v>
      </c>
      <c r="R273" s="13">
        <v>24376</v>
      </c>
      <c r="S273" s="13">
        <v>41668</v>
      </c>
      <c r="T273" s="13"/>
      <c r="U273" s="13"/>
      <c r="V273" s="13">
        <v>0</v>
      </c>
    </row>
    <row r="274" spans="1:22" ht="15" customHeight="1" x14ac:dyDescent="0.25">
      <c r="A274" s="11" t="s">
        <v>800</v>
      </c>
      <c r="B274" s="12">
        <v>45191</v>
      </c>
      <c r="C274" s="12">
        <v>45658</v>
      </c>
      <c r="D274" s="11" t="s">
        <v>58</v>
      </c>
      <c r="E274" s="11" t="s">
        <v>20</v>
      </c>
      <c r="F274" s="11" t="s">
        <v>59</v>
      </c>
      <c r="G274" s="11" t="s">
        <v>506</v>
      </c>
      <c r="H274" s="11" t="s">
        <v>25</v>
      </c>
      <c r="I274" s="11" t="s">
        <v>507</v>
      </c>
      <c r="J274" s="11" t="s">
        <v>38</v>
      </c>
      <c r="K274" s="11" t="s">
        <v>28</v>
      </c>
      <c r="L274" s="11" t="s">
        <v>29</v>
      </c>
      <c r="M274" s="11"/>
      <c r="N274" s="11" t="s">
        <v>39</v>
      </c>
      <c r="O274" s="11" t="s">
        <v>31</v>
      </c>
      <c r="P274" s="11" t="s">
        <v>32</v>
      </c>
      <c r="Q274" s="13">
        <v>622</v>
      </c>
      <c r="R274" s="13">
        <v>500</v>
      </c>
      <c r="S274" s="13">
        <v>1122</v>
      </c>
      <c r="T274" s="13"/>
      <c r="U274" s="13"/>
      <c r="V274" s="13">
        <v>0</v>
      </c>
    </row>
    <row r="275" spans="1:22" ht="15" customHeight="1" x14ac:dyDescent="0.25">
      <c r="A275" s="11" t="s">
        <v>801</v>
      </c>
      <c r="B275" s="12">
        <v>44927</v>
      </c>
      <c r="C275" s="12">
        <v>45658</v>
      </c>
      <c r="D275" s="11" t="s">
        <v>22</v>
      </c>
      <c r="E275" s="11" t="s">
        <v>20</v>
      </c>
      <c r="F275" s="11" t="s">
        <v>23</v>
      </c>
      <c r="G275" s="11" t="s">
        <v>476</v>
      </c>
      <c r="H275" s="11" t="s">
        <v>802</v>
      </c>
      <c r="I275" s="11" t="s">
        <v>803</v>
      </c>
      <c r="J275" s="11" t="s">
        <v>38</v>
      </c>
      <c r="K275" s="11" t="s">
        <v>28</v>
      </c>
      <c r="L275" s="11" t="s">
        <v>29</v>
      </c>
      <c r="M275" s="11"/>
      <c r="N275" s="11" t="s">
        <v>30</v>
      </c>
      <c r="O275" s="11" t="s">
        <v>31</v>
      </c>
      <c r="P275" s="11" t="s">
        <v>32</v>
      </c>
      <c r="Q275" s="13">
        <v>7142</v>
      </c>
      <c r="R275" s="13">
        <v>1370</v>
      </c>
      <c r="S275" s="13">
        <v>8512</v>
      </c>
      <c r="T275" s="13"/>
      <c r="U275" s="13"/>
      <c r="V275" s="13">
        <v>0</v>
      </c>
    </row>
    <row r="276" spans="1:22" ht="15" customHeight="1" x14ac:dyDescent="0.25">
      <c r="A276" s="11" t="s">
        <v>804</v>
      </c>
      <c r="B276" s="12">
        <v>44927</v>
      </c>
      <c r="C276" s="12">
        <v>45658</v>
      </c>
      <c r="D276" s="11" t="s">
        <v>22</v>
      </c>
      <c r="E276" s="11" t="s">
        <v>20</v>
      </c>
      <c r="F276" s="11" t="s">
        <v>23</v>
      </c>
      <c r="G276" s="11" t="s">
        <v>287</v>
      </c>
      <c r="H276" s="11" t="s">
        <v>289</v>
      </c>
      <c r="I276" s="11" t="s">
        <v>288</v>
      </c>
      <c r="J276" s="11" t="s">
        <v>27</v>
      </c>
      <c r="K276" s="11" t="s">
        <v>28</v>
      </c>
      <c r="L276" s="11" t="s">
        <v>29</v>
      </c>
      <c r="M276" s="11"/>
      <c r="N276" s="11" t="s">
        <v>30</v>
      </c>
      <c r="O276" s="11" t="s">
        <v>31</v>
      </c>
      <c r="P276" s="11" t="s">
        <v>32</v>
      </c>
      <c r="Q276" s="13">
        <v>144</v>
      </c>
      <c r="R276" s="13">
        <v>24</v>
      </c>
      <c r="S276" s="13">
        <v>168</v>
      </c>
      <c r="T276" s="13"/>
      <c r="U276" s="13"/>
      <c r="V276" s="13">
        <v>0</v>
      </c>
    </row>
    <row r="277" spans="1:22" ht="15" customHeight="1" x14ac:dyDescent="0.25">
      <c r="A277" s="11" t="s">
        <v>805</v>
      </c>
      <c r="B277" s="12">
        <v>44927</v>
      </c>
      <c r="C277" s="12">
        <v>45658</v>
      </c>
      <c r="D277" s="11" t="s">
        <v>52</v>
      </c>
      <c r="E277" s="11" t="s">
        <v>20</v>
      </c>
      <c r="F277" s="11" t="s">
        <v>53</v>
      </c>
      <c r="G277" s="11" t="s">
        <v>333</v>
      </c>
      <c r="H277" s="11" t="s">
        <v>404</v>
      </c>
      <c r="I277" s="11" t="s">
        <v>335</v>
      </c>
      <c r="J277" s="11" t="s">
        <v>38</v>
      </c>
      <c r="K277" s="11" t="s">
        <v>28</v>
      </c>
      <c r="L277" s="11" t="s">
        <v>29</v>
      </c>
      <c r="M277" s="11"/>
      <c r="N277" s="11" t="s">
        <v>39</v>
      </c>
      <c r="O277" s="11" t="s">
        <v>31</v>
      </c>
      <c r="P277" s="11" t="s">
        <v>32</v>
      </c>
      <c r="Q277" s="13">
        <v>77</v>
      </c>
      <c r="R277" s="13">
        <v>53</v>
      </c>
      <c r="S277" s="13">
        <v>130</v>
      </c>
      <c r="T277" s="13">
        <v>0</v>
      </c>
      <c r="U277" s="13">
        <v>0</v>
      </c>
      <c r="V277" s="13">
        <v>0</v>
      </c>
    </row>
    <row r="278" spans="1:22" ht="15" customHeight="1" x14ac:dyDescent="0.25">
      <c r="A278" s="11" t="s">
        <v>806</v>
      </c>
      <c r="B278" s="12">
        <v>44927</v>
      </c>
      <c r="C278" s="12">
        <v>45658</v>
      </c>
      <c r="D278" s="11" t="s">
        <v>52</v>
      </c>
      <c r="E278" s="11" t="s">
        <v>20</v>
      </c>
      <c r="F278" s="11" t="s">
        <v>53</v>
      </c>
      <c r="G278" s="11" t="s">
        <v>562</v>
      </c>
      <c r="H278" s="11" t="s">
        <v>807</v>
      </c>
      <c r="I278" s="11" t="s">
        <v>563</v>
      </c>
      <c r="J278" s="11" t="s">
        <v>27</v>
      </c>
      <c r="K278" s="11" t="s">
        <v>28</v>
      </c>
      <c r="L278" s="11" t="s">
        <v>29</v>
      </c>
      <c r="M278" s="11"/>
      <c r="N278" s="11" t="s">
        <v>39</v>
      </c>
      <c r="O278" s="11" t="s">
        <v>31</v>
      </c>
      <c r="P278" s="11" t="s">
        <v>32</v>
      </c>
      <c r="Q278" s="13">
        <v>122</v>
      </c>
      <c r="R278" s="13">
        <v>95</v>
      </c>
      <c r="S278" s="13">
        <v>217</v>
      </c>
      <c r="T278" s="13">
        <v>0</v>
      </c>
      <c r="U278" s="13">
        <v>0</v>
      </c>
      <c r="V278" s="13">
        <v>0</v>
      </c>
    </row>
    <row r="279" spans="1:22" ht="15" customHeight="1" x14ac:dyDescent="0.25">
      <c r="A279" s="11" t="s">
        <v>808</v>
      </c>
      <c r="B279" s="12">
        <v>44927</v>
      </c>
      <c r="C279" s="12">
        <v>45658</v>
      </c>
      <c r="D279" s="11" t="s">
        <v>22</v>
      </c>
      <c r="E279" s="11" t="s">
        <v>20</v>
      </c>
      <c r="F279" s="11" t="s">
        <v>23</v>
      </c>
      <c r="G279" s="11" t="s">
        <v>809</v>
      </c>
      <c r="H279" s="11" t="s">
        <v>810</v>
      </c>
      <c r="I279" s="11" t="s">
        <v>811</v>
      </c>
      <c r="J279" s="11" t="s">
        <v>95</v>
      </c>
      <c r="K279" s="11" t="s">
        <v>28</v>
      </c>
      <c r="L279" s="11" t="s">
        <v>29</v>
      </c>
      <c r="M279" s="11"/>
      <c r="N279" s="11" t="s">
        <v>30</v>
      </c>
      <c r="O279" s="11" t="s">
        <v>31</v>
      </c>
      <c r="P279" s="11" t="s">
        <v>32</v>
      </c>
      <c r="Q279" s="13">
        <v>4971</v>
      </c>
      <c r="R279" s="13">
        <v>1281</v>
      </c>
      <c r="S279" s="13">
        <v>6252</v>
      </c>
      <c r="T279" s="13"/>
      <c r="U279" s="13"/>
      <c r="V279" s="13">
        <v>0</v>
      </c>
    </row>
    <row r="280" spans="1:22" ht="15" customHeight="1" x14ac:dyDescent="0.25">
      <c r="A280" s="11" t="s">
        <v>812</v>
      </c>
      <c r="B280" s="12">
        <v>44927</v>
      </c>
      <c r="C280" s="12">
        <v>45658</v>
      </c>
      <c r="D280" s="11" t="s">
        <v>131</v>
      </c>
      <c r="E280" s="11" t="s">
        <v>20</v>
      </c>
      <c r="F280" s="11"/>
      <c r="G280" s="11" t="s">
        <v>813</v>
      </c>
      <c r="H280" s="11" t="s">
        <v>25</v>
      </c>
      <c r="I280" s="11" t="s">
        <v>814</v>
      </c>
      <c r="J280" s="11" t="s">
        <v>38</v>
      </c>
      <c r="K280" s="11" t="s">
        <v>134</v>
      </c>
      <c r="L280" s="11" t="s">
        <v>29</v>
      </c>
      <c r="M280" s="11"/>
      <c r="N280" s="11" t="s">
        <v>106</v>
      </c>
      <c r="O280" s="11" t="s">
        <v>31</v>
      </c>
      <c r="P280" s="11" t="s">
        <v>32</v>
      </c>
      <c r="Q280" s="13">
        <v>0</v>
      </c>
      <c r="R280" s="13">
        <v>20647</v>
      </c>
      <c r="S280" s="13">
        <v>20647</v>
      </c>
      <c r="T280" s="13"/>
      <c r="U280" s="13"/>
      <c r="V280" s="13">
        <v>0</v>
      </c>
    </row>
    <row r="281" spans="1:22" ht="15" customHeight="1" x14ac:dyDescent="0.25">
      <c r="A281" s="11" t="s">
        <v>815</v>
      </c>
      <c r="B281" s="12">
        <v>44927</v>
      </c>
      <c r="C281" s="12">
        <v>45658</v>
      </c>
      <c r="D281" s="11" t="s">
        <v>46</v>
      </c>
      <c r="E281" s="11" t="s">
        <v>20</v>
      </c>
      <c r="F281" s="11" t="s">
        <v>47</v>
      </c>
      <c r="G281" s="11" t="s">
        <v>280</v>
      </c>
      <c r="H281" s="11" t="s">
        <v>206</v>
      </c>
      <c r="I281" s="11" t="s">
        <v>282</v>
      </c>
      <c r="J281" s="11" t="s">
        <v>38</v>
      </c>
      <c r="K281" s="11" t="s">
        <v>28</v>
      </c>
      <c r="L281" s="11" t="s">
        <v>29</v>
      </c>
      <c r="M281" s="11"/>
      <c r="N281" s="11" t="s">
        <v>39</v>
      </c>
      <c r="O281" s="11" t="s">
        <v>31</v>
      </c>
      <c r="P281" s="11" t="s">
        <v>32</v>
      </c>
      <c r="Q281" s="13">
        <v>1170</v>
      </c>
      <c r="R281" s="13">
        <v>789</v>
      </c>
      <c r="S281" s="13">
        <v>1959</v>
      </c>
      <c r="T281" s="13"/>
      <c r="U281" s="13"/>
      <c r="V281" s="13">
        <v>0</v>
      </c>
    </row>
    <row r="282" spans="1:22" ht="15" customHeight="1" x14ac:dyDescent="0.25">
      <c r="A282" s="11" t="s">
        <v>816</v>
      </c>
      <c r="B282" s="12">
        <v>44927</v>
      </c>
      <c r="C282" s="12">
        <v>45658</v>
      </c>
      <c r="D282" s="11" t="s">
        <v>52</v>
      </c>
      <c r="E282" s="11" t="s">
        <v>20</v>
      </c>
      <c r="F282" s="11" t="s">
        <v>53</v>
      </c>
      <c r="G282" s="11" t="s">
        <v>817</v>
      </c>
      <c r="H282" s="11" t="s">
        <v>354</v>
      </c>
      <c r="I282" s="11" t="s">
        <v>818</v>
      </c>
      <c r="J282" s="11" t="s">
        <v>38</v>
      </c>
      <c r="K282" s="11" t="s">
        <v>28</v>
      </c>
      <c r="L282" s="11" t="s">
        <v>29</v>
      </c>
      <c r="M282" s="11"/>
      <c r="N282" s="11" t="s">
        <v>39</v>
      </c>
      <c r="O282" s="11" t="s">
        <v>31</v>
      </c>
      <c r="P282" s="11" t="s">
        <v>32</v>
      </c>
      <c r="Q282" s="13">
        <v>6208</v>
      </c>
      <c r="R282" s="13">
        <v>4330</v>
      </c>
      <c r="S282" s="13">
        <v>10538</v>
      </c>
      <c r="T282" s="13"/>
      <c r="U282" s="13"/>
      <c r="V282" s="13">
        <v>0</v>
      </c>
    </row>
    <row r="283" spans="1:22" ht="15" customHeight="1" x14ac:dyDescent="0.25">
      <c r="A283" s="11" t="s">
        <v>819</v>
      </c>
      <c r="B283" s="12">
        <v>44927</v>
      </c>
      <c r="C283" s="12">
        <v>45658</v>
      </c>
      <c r="D283" s="11" t="s">
        <v>52</v>
      </c>
      <c r="E283" s="11" t="s">
        <v>20</v>
      </c>
      <c r="F283" s="11" t="s">
        <v>53</v>
      </c>
      <c r="G283" s="11" t="s">
        <v>820</v>
      </c>
      <c r="H283" s="11" t="s">
        <v>25</v>
      </c>
      <c r="I283" s="11" t="s">
        <v>821</v>
      </c>
      <c r="J283" s="11" t="s">
        <v>27</v>
      </c>
      <c r="K283" s="11" t="s">
        <v>28</v>
      </c>
      <c r="L283" s="11" t="s">
        <v>29</v>
      </c>
      <c r="M283" s="11"/>
      <c r="N283" s="11" t="s">
        <v>39</v>
      </c>
      <c r="O283" s="11" t="s">
        <v>31</v>
      </c>
      <c r="P283" s="11" t="s">
        <v>32</v>
      </c>
      <c r="Q283" s="13">
        <v>2796</v>
      </c>
      <c r="R283" s="13">
        <v>1095</v>
      </c>
      <c r="S283" s="13">
        <v>3891</v>
      </c>
      <c r="T283" s="13"/>
      <c r="U283" s="13"/>
      <c r="V283" s="13">
        <v>0</v>
      </c>
    </row>
    <row r="284" spans="1:22" ht="15" customHeight="1" x14ac:dyDescent="0.25">
      <c r="A284" s="11" t="s">
        <v>822</v>
      </c>
      <c r="B284" s="12">
        <v>44927</v>
      </c>
      <c r="C284" s="12">
        <v>45658</v>
      </c>
      <c r="D284" s="11" t="s">
        <v>22</v>
      </c>
      <c r="E284" s="11" t="s">
        <v>20</v>
      </c>
      <c r="F284" s="11" t="s">
        <v>23</v>
      </c>
      <c r="G284" s="11" t="s">
        <v>63</v>
      </c>
      <c r="H284" s="11" t="s">
        <v>823</v>
      </c>
      <c r="I284" s="11" t="s">
        <v>824</v>
      </c>
      <c r="J284" s="11" t="s">
        <v>38</v>
      </c>
      <c r="K284" s="11" t="s">
        <v>28</v>
      </c>
      <c r="L284" s="11" t="s">
        <v>29</v>
      </c>
      <c r="M284" s="11"/>
      <c r="N284" s="11" t="s">
        <v>30</v>
      </c>
      <c r="O284" s="11" t="s">
        <v>31</v>
      </c>
      <c r="P284" s="11" t="s">
        <v>32</v>
      </c>
      <c r="Q284" s="13">
        <v>7154</v>
      </c>
      <c r="R284" s="13">
        <v>1637</v>
      </c>
      <c r="S284" s="13">
        <v>8791</v>
      </c>
      <c r="T284" s="13"/>
      <c r="U284" s="13"/>
      <c r="V284" s="13">
        <v>0</v>
      </c>
    </row>
    <row r="285" spans="1:22" ht="15" customHeight="1" x14ac:dyDescent="0.25">
      <c r="A285" s="11" t="s">
        <v>825</v>
      </c>
      <c r="B285" s="12">
        <v>44927</v>
      </c>
      <c r="C285" s="12">
        <v>45658</v>
      </c>
      <c r="D285" s="11" t="s">
        <v>52</v>
      </c>
      <c r="E285" s="11" t="s">
        <v>20</v>
      </c>
      <c r="F285" s="11" t="s">
        <v>53</v>
      </c>
      <c r="G285" s="11" t="s">
        <v>826</v>
      </c>
      <c r="H285" s="11" t="s">
        <v>191</v>
      </c>
      <c r="I285" s="11" t="s">
        <v>827</v>
      </c>
      <c r="J285" s="11" t="s">
        <v>38</v>
      </c>
      <c r="K285" s="11" t="s">
        <v>28</v>
      </c>
      <c r="L285" s="11" t="s">
        <v>29</v>
      </c>
      <c r="M285" s="11"/>
      <c r="N285" s="11" t="s">
        <v>56</v>
      </c>
      <c r="O285" s="11" t="s">
        <v>31</v>
      </c>
      <c r="P285" s="11" t="s">
        <v>32</v>
      </c>
      <c r="Q285" s="13">
        <v>216</v>
      </c>
      <c r="R285" s="13">
        <v>144</v>
      </c>
      <c r="S285" s="13">
        <v>360</v>
      </c>
      <c r="T285" s="13"/>
      <c r="U285" s="13"/>
      <c r="V285" s="13">
        <v>0</v>
      </c>
    </row>
    <row r="286" spans="1:22" ht="15" customHeight="1" x14ac:dyDescent="0.25">
      <c r="A286" s="11" t="s">
        <v>828</v>
      </c>
      <c r="B286" s="12">
        <v>44927</v>
      </c>
      <c r="C286" s="12">
        <v>45658</v>
      </c>
      <c r="D286" s="11" t="s">
        <v>22</v>
      </c>
      <c r="E286" s="11" t="s">
        <v>20</v>
      </c>
      <c r="F286" s="11" t="s">
        <v>23</v>
      </c>
      <c r="G286" s="11" t="s">
        <v>829</v>
      </c>
      <c r="H286" s="11" t="s">
        <v>84</v>
      </c>
      <c r="I286" s="11" t="s">
        <v>830</v>
      </c>
      <c r="J286" s="11" t="s">
        <v>38</v>
      </c>
      <c r="K286" s="11" t="s">
        <v>28</v>
      </c>
      <c r="L286" s="11" t="s">
        <v>29</v>
      </c>
      <c r="M286" s="11"/>
      <c r="N286" s="11" t="s">
        <v>30</v>
      </c>
      <c r="O286" s="11" t="s">
        <v>31</v>
      </c>
      <c r="P286" s="11" t="s">
        <v>32</v>
      </c>
      <c r="Q286" s="13">
        <v>5453</v>
      </c>
      <c r="R286" s="13">
        <v>1227</v>
      </c>
      <c r="S286" s="13">
        <v>6680</v>
      </c>
      <c r="T286" s="13"/>
      <c r="U286" s="13"/>
      <c r="V286" s="13">
        <v>0</v>
      </c>
    </row>
    <row r="287" spans="1:22" ht="15" customHeight="1" x14ac:dyDescent="0.25">
      <c r="A287" s="11" t="s">
        <v>831</v>
      </c>
      <c r="B287" s="12">
        <v>44927</v>
      </c>
      <c r="C287" s="12">
        <v>45658</v>
      </c>
      <c r="D287" s="11" t="s">
        <v>52</v>
      </c>
      <c r="E287" s="11" t="s">
        <v>20</v>
      </c>
      <c r="F287" s="11" t="s">
        <v>53</v>
      </c>
      <c r="G287" s="11" t="s">
        <v>832</v>
      </c>
      <c r="H287" s="11" t="s">
        <v>700</v>
      </c>
      <c r="I287" s="11" t="s">
        <v>833</v>
      </c>
      <c r="J287" s="11" t="s">
        <v>38</v>
      </c>
      <c r="K287" s="11" t="s">
        <v>28</v>
      </c>
      <c r="L287" s="11" t="s">
        <v>29</v>
      </c>
      <c r="M287" s="11"/>
      <c r="N287" s="11" t="s">
        <v>39</v>
      </c>
      <c r="O287" s="11" t="s">
        <v>31</v>
      </c>
      <c r="P287" s="11" t="s">
        <v>32</v>
      </c>
      <c r="Q287" s="13">
        <v>336</v>
      </c>
      <c r="R287" s="13">
        <v>187</v>
      </c>
      <c r="S287" s="13">
        <v>523</v>
      </c>
      <c r="T287" s="13"/>
      <c r="U287" s="13"/>
      <c r="V287" s="13">
        <v>0</v>
      </c>
    </row>
    <row r="288" spans="1:22" ht="15" customHeight="1" x14ac:dyDescent="0.25">
      <c r="A288" s="11" t="s">
        <v>834</v>
      </c>
      <c r="B288" s="12">
        <v>44927</v>
      </c>
      <c r="C288" s="12">
        <v>45658</v>
      </c>
      <c r="D288" s="11" t="s">
        <v>22</v>
      </c>
      <c r="E288" s="11" t="s">
        <v>20</v>
      </c>
      <c r="F288" s="11" t="s">
        <v>23</v>
      </c>
      <c r="G288" s="11" t="s">
        <v>835</v>
      </c>
      <c r="H288" s="11" t="s">
        <v>191</v>
      </c>
      <c r="I288" s="11" t="s">
        <v>836</v>
      </c>
      <c r="J288" s="11" t="s">
        <v>38</v>
      </c>
      <c r="K288" s="11" t="s">
        <v>28</v>
      </c>
      <c r="L288" s="11" t="s">
        <v>29</v>
      </c>
      <c r="M288" s="11"/>
      <c r="N288" s="11" t="s">
        <v>30</v>
      </c>
      <c r="O288" s="11" t="s">
        <v>31</v>
      </c>
      <c r="P288" s="11" t="s">
        <v>32</v>
      </c>
      <c r="Q288" s="13">
        <v>8401</v>
      </c>
      <c r="R288" s="13">
        <v>1837</v>
      </c>
      <c r="S288" s="13">
        <v>10238</v>
      </c>
      <c r="T288" s="13"/>
      <c r="U288" s="13"/>
      <c r="V288" s="13">
        <v>0</v>
      </c>
    </row>
    <row r="289" spans="1:22" ht="15" customHeight="1" x14ac:dyDescent="0.25">
      <c r="A289" s="11" t="s">
        <v>839</v>
      </c>
      <c r="B289" s="12">
        <v>44927</v>
      </c>
      <c r="C289" s="12">
        <v>45658</v>
      </c>
      <c r="D289" s="11" t="s">
        <v>46</v>
      </c>
      <c r="E289" s="11" t="s">
        <v>20</v>
      </c>
      <c r="F289" s="11" t="s">
        <v>47</v>
      </c>
      <c r="G289" s="11" t="s">
        <v>840</v>
      </c>
      <c r="H289" s="11" t="s">
        <v>257</v>
      </c>
      <c r="I289" s="11" t="s">
        <v>841</v>
      </c>
      <c r="J289" s="11" t="s">
        <v>38</v>
      </c>
      <c r="K289" s="11" t="s">
        <v>28</v>
      </c>
      <c r="L289" s="11" t="s">
        <v>29</v>
      </c>
      <c r="M289" s="11"/>
      <c r="N289" s="11" t="s">
        <v>39</v>
      </c>
      <c r="O289" s="11" t="s">
        <v>31</v>
      </c>
      <c r="P289" s="11" t="s">
        <v>32</v>
      </c>
      <c r="Q289" s="13">
        <v>2454</v>
      </c>
      <c r="R289" s="13">
        <v>2322</v>
      </c>
      <c r="S289" s="13">
        <v>4776</v>
      </c>
      <c r="T289" s="13"/>
      <c r="U289" s="13"/>
      <c r="V289" s="13">
        <v>0</v>
      </c>
    </row>
    <row r="290" spans="1:22" ht="15" customHeight="1" x14ac:dyDescent="0.25">
      <c r="A290" s="11" t="s">
        <v>842</v>
      </c>
      <c r="B290" s="12">
        <v>44927</v>
      </c>
      <c r="C290" s="12">
        <v>45658</v>
      </c>
      <c r="D290" s="11" t="s">
        <v>22</v>
      </c>
      <c r="E290" s="11" t="s">
        <v>20</v>
      </c>
      <c r="F290" s="11" t="s">
        <v>23</v>
      </c>
      <c r="G290" s="11" t="s">
        <v>486</v>
      </c>
      <c r="H290" s="11" t="s">
        <v>167</v>
      </c>
      <c r="I290" s="11" t="s">
        <v>487</v>
      </c>
      <c r="J290" s="11" t="s">
        <v>38</v>
      </c>
      <c r="K290" s="11" t="s">
        <v>28</v>
      </c>
      <c r="L290" s="11" t="s">
        <v>29</v>
      </c>
      <c r="M290" s="11"/>
      <c r="N290" s="11" t="s">
        <v>30</v>
      </c>
      <c r="O290" s="11" t="s">
        <v>31</v>
      </c>
      <c r="P290" s="11" t="s">
        <v>32</v>
      </c>
      <c r="Q290" s="13">
        <v>1375</v>
      </c>
      <c r="R290" s="13">
        <v>300</v>
      </c>
      <c r="S290" s="13">
        <v>1675</v>
      </c>
      <c r="T290" s="13"/>
      <c r="U290" s="13"/>
      <c r="V290" s="13">
        <v>0</v>
      </c>
    </row>
    <row r="291" spans="1:22" ht="15" customHeight="1" x14ac:dyDescent="0.25">
      <c r="A291" s="11" t="s">
        <v>843</v>
      </c>
      <c r="B291" s="12">
        <v>44927</v>
      </c>
      <c r="C291" s="12">
        <v>45658</v>
      </c>
      <c r="D291" s="11" t="s">
        <v>52</v>
      </c>
      <c r="E291" s="11" t="s">
        <v>20</v>
      </c>
      <c r="F291" s="11" t="s">
        <v>53</v>
      </c>
      <c r="G291" s="11" t="s">
        <v>280</v>
      </c>
      <c r="H291" s="11" t="s">
        <v>109</v>
      </c>
      <c r="I291" s="11" t="s">
        <v>844</v>
      </c>
      <c r="J291" s="11" t="s">
        <v>27</v>
      </c>
      <c r="K291" s="11" t="s">
        <v>28</v>
      </c>
      <c r="L291" s="11" t="s">
        <v>29</v>
      </c>
      <c r="M291" s="11"/>
      <c r="N291" s="11" t="s">
        <v>56</v>
      </c>
      <c r="O291" s="11" t="s">
        <v>31</v>
      </c>
      <c r="P291" s="11" t="s">
        <v>32</v>
      </c>
      <c r="Q291" s="13">
        <v>1087</v>
      </c>
      <c r="R291" s="13">
        <v>585</v>
      </c>
      <c r="S291" s="13">
        <v>1672</v>
      </c>
      <c r="T291" s="13"/>
      <c r="U291" s="13"/>
      <c r="V291" s="13">
        <v>0</v>
      </c>
    </row>
    <row r="292" spans="1:22" ht="15" customHeight="1" x14ac:dyDescent="0.25">
      <c r="A292" s="11" t="s">
        <v>845</v>
      </c>
      <c r="B292" s="12">
        <v>44927</v>
      </c>
      <c r="C292" s="12">
        <v>45658</v>
      </c>
      <c r="D292" s="11" t="s">
        <v>52</v>
      </c>
      <c r="E292" s="11" t="s">
        <v>20</v>
      </c>
      <c r="F292" s="11" t="s">
        <v>53</v>
      </c>
      <c r="G292" s="11" t="s">
        <v>291</v>
      </c>
      <c r="H292" s="11" t="s">
        <v>191</v>
      </c>
      <c r="I292" s="11" t="s">
        <v>292</v>
      </c>
      <c r="J292" s="11" t="s">
        <v>38</v>
      </c>
      <c r="K292" s="11" t="s">
        <v>28</v>
      </c>
      <c r="L292" s="11" t="s">
        <v>29</v>
      </c>
      <c r="M292" s="11"/>
      <c r="N292" s="11" t="s">
        <v>39</v>
      </c>
      <c r="O292" s="11" t="s">
        <v>31</v>
      </c>
      <c r="P292" s="11" t="s">
        <v>32</v>
      </c>
      <c r="Q292" s="13">
        <v>290</v>
      </c>
      <c r="R292" s="13">
        <v>221</v>
      </c>
      <c r="S292" s="13">
        <v>511</v>
      </c>
      <c r="T292" s="13"/>
      <c r="U292" s="13"/>
      <c r="V292" s="13">
        <v>0</v>
      </c>
    </row>
    <row r="293" spans="1:22" ht="15" customHeight="1" x14ac:dyDescent="0.25">
      <c r="A293" s="11" t="s">
        <v>846</v>
      </c>
      <c r="B293" s="12">
        <v>44927</v>
      </c>
      <c r="C293" s="12">
        <v>45658</v>
      </c>
      <c r="D293" s="11" t="s">
        <v>52</v>
      </c>
      <c r="E293" s="11" t="s">
        <v>20</v>
      </c>
      <c r="F293" s="11" t="s">
        <v>53</v>
      </c>
      <c r="G293" s="11" t="s">
        <v>847</v>
      </c>
      <c r="H293" s="11" t="s">
        <v>848</v>
      </c>
      <c r="I293" s="11" t="s">
        <v>849</v>
      </c>
      <c r="J293" s="11" t="s">
        <v>38</v>
      </c>
      <c r="K293" s="11" t="s">
        <v>28</v>
      </c>
      <c r="L293" s="11" t="s">
        <v>29</v>
      </c>
      <c r="M293" s="11"/>
      <c r="N293" s="11" t="s">
        <v>39</v>
      </c>
      <c r="O293" s="11" t="s">
        <v>31</v>
      </c>
      <c r="P293" s="11" t="s">
        <v>32</v>
      </c>
      <c r="Q293" s="13">
        <v>2248</v>
      </c>
      <c r="R293" s="13">
        <v>1451</v>
      </c>
      <c r="S293" s="13">
        <v>3699</v>
      </c>
      <c r="T293" s="13"/>
      <c r="U293" s="13"/>
      <c r="V293" s="13">
        <v>0</v>
      </c>
    </row>
    <row r="294" spans="1:22" ht="15" customHeight="1" x14ac:dyDescent="0.25">
      <c r="A294" s="11" t="s">
        <v>850</v>
      </c>
      <c r="B294" s="12">
        <v>44927</v>
      </c>
      <c r="C294" s="12">
        <v>45658</v>
      </c>
      <c r="D294" s="11" t="s">
        <v>52</v>
      </c>
      <c r="E294" s="11" t="s">
        <v>20</v>
      </c>
      <c r="F294" s="11" t="s">
        <v>53</v>
      </c>
      <c r="G294" s="11" t="s">
        <v>851</v>
      </c>
      <c r="H294" s="11" t="s">
        <v>852</v>
      </c>
      <c r="I294" s="11" t="s">
        <v>853</v>
      </c>
      <c r="J294" s="11" t="s">
        <v>38</v>
      </c>
      <c r="K294" s="11" t="s">
        <v>28</v>
      </c>
      <c r="L294" s="11" t="s">
        <v>29</v>
      </c>
      <c r="M294" s="11"/>
      <c r="N294" s="11" t="s">
        <v>39</v>
      </c>
      <c r="O294" s="11" t="s">
        <v>31</v>
      </c>
      <c r="P294" s="11" t="s">
        <v>32</v>
      </c>
      <c r="Q294" s="13">
        <v>40</v>
      </c>
      <c r="R294" s="13">
        <v>27</v>
      </c>
      <c r="S294" s="13">
        <v>67</v>
      </c>
      <c r="T294" s="13"/>
      <c r="U294" s="13"/>
      <c r="V294" s="13">
        <v>0</v>
      </c>
    </row>
    <row r="295" spans="1:22" ht="15" customHeight="1" x14ac:dyDescent="0.25">
      <c r="A295" s="11" t="s">
        <v>854</v>
      </c>
      <c r="B295" s="12">
        <v>44927</v>
      </c>
      <c r="C295" s="12">
        <v>45658</v>
      </c>
      <c r="D295" s="11" t="s">
        <v>52</v>
      </c>
      <c r="E295" s="11" t="s">
        <v>20</v>
      </c>
      <c r="F295" s="11" t="s">
        <v>53</v>
      </c>
      <c r="G295" s="11" t="s">
        <v>855</v>
      </c>
      <c r="H295" s="11" t="s">
        <v>25</v>
      </c>
      <c r="I295" s="11" t="s">
        <v>856</v>
      </c>
      <c r="J295" s="11" t="s">
        <v>38</v>
      </c>
      <c r="K295" s="11" t="s">
        <v>28</v>
      </c>
      <c r="L295" s="11" t="s">
        <v>29</v>
      </c>
      <c r="M295" s="11"/>
      <c r="N295" s="11" t="s">
        <v>39</v>
      </c>
      <c r="O295" s="11" t="s">
        <v>31</v>
      </c>
      <c r="P295" s="11" t="s">
        <v>32</v>
      </c>
      <c r="Q295" s="13">
        <v>10417</v>
      </c>
      <c r="R295" s="13">
        <v>7475</v>
      </c>
      <c r="S295" s="13">
        <v>17892</v>
      </c>
      <c r="T295" s="13"/>
      <c r="U295" s="13"/>
      <c r="V295" s="13">
        <v>0</v>
      </c>
    </row>
    <row r="296" spans="1:22" ht="15" customHeight="1" x14ac:dyDescent="0.25">
      <c r="A296" s="11" t="s">
        <v>857</v>
      </c>
      <c r="B296" s="12">
        <v>44927</v>
      </c>
      <c r="C296" s="12">
        <v>45658</v>
      </c>
      <c r="D296" s="11" t="s">
        <v>308</v>
      </c>
      <c r="E296" s="11" t="s">
        <v>20</v>
      </c>
      <c r="F296" s="11"/>
      <c r="G296" s="11" t="s">
        <v>333</v>
      </c>
      <c r="H296" s="11" t="s">
        <v>334</v>
      </c>
      <c r="I296" s="11" t="s">
        <v>335</v>
      </c>
      <c r="J296" s="11" t="s">
        <v>38</v>
      </c>
      <c r="K296" s="11" t="s">
        <v>28</v>
      </c>
      <c r="L296" s="11" t="s">
        <v>183</v>
      </c>
      <c r="M296" s="11" t="s">
        <v>309</v>
      </c>
      <c r="N296" s="11" t="s">
        <v>858</v>
      </c>
      <c r="O296" s="11" t="s">
        <v>310</v>
      </c>
      <c r="P296" s="11" t="s">
        <v>40</v>
      </c>
      <c r="Q296" s="13">
        <v>42962</v>
      </c>
      <c r="R296" s="13">
        <v>56801</v>
      </c>
      <c r="S296" s="13">
        <v>99763</v>
      </c>
      <c r="T296" s="13">
        <v>11914</v>
      </c>
      <c r="U296" s="13">
        <v>31855</v>
      </c>
      <c r="V296" s="13">
        <v>43769</v>
      </c>
    </row>
    <row r="297" spans="1:22" ht="15" customHeight="1" x14ac:dyDescent="0.25">
      <c r="A297" s="11" t="s">
        <v>859</v>
      </c>
      <c r="B297" s="12">
        <v>44927</v>
      </c>
      <c r="C297" s="12">
        <v>45658</v>
      </c>
      <c r="D297" s="11" t="s">
        <v>155</v>
      </c>
      <c r="E297" s="11" t="s">
        <v>20</v>
      </c>
      <c r="F297" s="11" t="s">
        <v>156</v>
      </c>
      <c r="G297" s="11" t="s">
        <v>860</v>
      </c>
      <c r="H297" s="11" t="s">
        <v>25</v>
      </c>
      <c r="I297" s="11" t="s">
        <v>861</v>
      </c>
      <c r="J297" s="11" t="s">
        <v>95</v>
      </c>
      <c r="K297" s="11" t="s">
        <v>28</v>
      </c>
      <c r="L297" s="11" t="s">
        <v>29</v>
      </c>
      <c r="M297" s="11"/>
      <c r="N297" s="11" t="s">
        <v>56</v>
      </c>
      <c r="O297" s="11" t="s">
        <v>31</v>
      </c>
      <c r="P297" s="11" t="s">
        <v>32</v>
      </c>
      <c r="Q297" s="13">
        <v>14976</v>
      </c>
      <c r="R297" s="13">
        <v>13712</v>
      </c>
      <c r="S297" s="13">
        <v>28688</v>
      </c>
      <c r="T297" s="13"/>
      <c r="U297" s="13"/>
      <c r="V297" s="13">
        <v>0</v>
      </c>
    </row>
    <row r="298" spans="1:22" ht="15" customHeight="1" x14ac:dyDescent="0.25">
      <c r="A298" s="11" t="s">
        <v>862</v>
      </c>
      <c r="B298" s="12">
        <v>44927</v>
      </c>
      <c r="C298" s="12">
        <v>45658</v>
      </c>
      <c r="D298" s="11" t="s">
        <v>52</v>
      </c>
      <c r="E298" s="11" t="s">
        <v>20</v>
      </c>
      <c r="F298" s="11" t="s">
        <v>53</v>
      </c>
      <c r="G298" s="11" t="s">
        <v>863</v>
      </c>
      <c r="H298" s="11" t="s">
        <v>404</v>
      </c>
      <c r="I298" s="11" t="s">
        <v>864</v>
      </c>
      <c r="J298" s="11" t="s">
        <v>95</v>
      </c>
      <c r="K298" s="11" t="s">
        <v>28</v>
      </c>
      <c r="L298" s="11" t="s">
        <v>29</v>
      </c>
      <c r="M298" s="11"/>
      <c r="N298" s="11" t="s">
        <v>39</v>
      </c>
      <c r="O298" s="11" t="s">
        <v>31</v>
      </c>
      <c r="P298" s="11" t="s">
        <v>32</v>
      </c>
      <c r="Q298" s="13">
        <v>2295</v>
      </c>
      <c r="R298" s="13">
        <v>1877</v>
      </c>
      <c r="S298" s="13">
        <v>4172</v>
      </c>
      <c r="T298" s="13"/>
      <c r="U298" s="13"/>
      <c r="V298" s="13">
        <v>0</v>
      </c>
    </row>
    <row r="299" spans="1:22" ht="15" customHeight="1" x14ac:dyDescent="0.25">
      <c r="A299" s="11" t="s">
        <v>865</v>
      </c>
      <c r="B299" s="12">
        <v>44927</v>
      </c>
      <c r="C299" s="12">
        <v>45658</v>
      </c>
      <c r="D299" s="11" t="s">
        <v>22</v>
      </c>
      <c r="E299" s="11" t="s">
        <v>20</v>
      </c>
      <c r="F299" s="11" t="s">
        <v>23</v>
      </c>
      <c r="G299" s="11" t="s">
        <v>866</v>
      </c>
      <c r="H299" s="11" t="s">
        <v>98</v>
      </c>
      <c r="I299" s="11" t="s">
        <v>867</v>
      </c>
      <c r="J299" s="11" t="s">
        <v>38</v>
      </c>
      <c r="K299" s="11" t="s">
        <v>28</v>
      </c>
      <c r="L299" s="11" t="s">
        <v>29</v>
      </c>
      <c r="M299" s="11"/>
      <c r="N299" s="11" t="s">
        <v>30</v>
      </c>
      <c r="O299" s="11" t="s">
        <v>31</v>
      </c>
      <c r="P299" s="11" t="s">
        <v>32</v>
      </c>
      <c r="Q299" s="13">
        <v>3538</v>
      </c>
      <c r="R299" s="13">
        <v>683</v>
      </c>
      <c r="S299" s="13">
        <v>4221</v>
      </c>
      <c r="T299" s="13"/>
      <c r="U299" s="13"/>
      <c r="V299" s="13">
        <v>0</v>
      </c>
    </row>
    <row r="300" spans="1:22" ht="15" customHeight="1" x14ac:dyDescent="0.25">
      <c r="A300" s="11" t="s">
        <v>868</v>
      </c>
      <c r="B300" s="12">
        <v>44927</v>
      </c>
      <c r="C300" s="12">
        <v>45658</v>
      </c>
      <c r="D300" s="11" t="s">
        <v>22</v>
      </c>
      <c r="E300" s="11" t="s">
        <v>20</v>
      </c>
      <c r="F300" s="11" t="s">
        <v>23</v>
      </c>
      <c r="G300" s="11" t="s">
        <v>869</v>
      </c>
      <c r="H300" s="11" t="s">
        <v>61</v>
      </c>
      <c r="I300" s="11" t="s">
        <v>870</v>
      </c>
      <c r="J300" s="11" t="s">
        <v>27</v>
      </c>
      <c r="K300" s="11" t="s">
        <v>28</v>
      </c>
      <c r="L300" s="11" t="s">
        <v>29</v>
      </c>
      <c r="M300" s="11"/>
      <c r="N300" s="11" t="s">
        <v>30</v>
      </c>
      <c r="O300" s="11" t="s">
        <v>31</v>
      </c>
      <c r="P300" s="11" t="s">
        <v>32</v>
      </c>
      <c r="Q300" s="13">
        <v>14407</v>
      </c>
      <c r="R300" s="13">
        <v>2700</v>
      </c>
      <c r="S300" s="13">
        <v>17107</v>
      </c>
      <c r="T300" s="13"/>
      <c r="U300" s="13"/>
      <c r="V300" s="13">
        <v>0</v>
      </c>
    </row>
    <row r="301" spans="1:22" ht="15" customHeight="1" x14ac:dyDescent="0.25">
      <c r="A301" s="11" t="s">
        <v>871</v>
      </c>
      <c r="B301" s="12">
        <v>44927</v>
      </c>
      <c r="C301" s="12">
        <v>45658</v>
      </c>
      <c r="D301" s="11" t="s">
        <v>155</v>
      </c>
      <c r="E301" s="11" t="s">
        <v>20</v>
      </c>
      <c r="F301" s="11" t="s">
        <v>156</v>
      </c>
      <c r="G301" s="11" t="s">
        <v>872</v>
      </c>
      <c r="H301" s="11" t="s">
        <v>25</v>
      </c>
      <c r="I301" s="11" t="s">
        <v>873</v>
      </c>
      <c r="J301" s="11" t="s">
        <v>38</v>
      </c>
      <c r="K301" s="11" t="s">
        <v>28</v>
      </c>
      <c r="L301" s="11" t="s">
        <v>29</v>
      </c>
      <c r="M301" s="11"/>
      <c r="N301" s="11" t="s">
        <v>56</v>
      </c>
      <c r="O301" s="11" t="s">
        <v>31</v>
      </c>
      <c r="P301" s="11" t="s">
        <v>32</v>
      </c>
      <c r="Q301" s="13">
        <v>486</v>
      </c>
      <c r="R301" s="13">
        <v>96</v>
      </c>
      <c r="S301" s="13">
        <v>582</v>
      </c>
      <c r="T301" s="13"/>
      <c r="U301" s="13"/>
      <c r="V301" s="13">
        <v>0</v>
      </c>
    </row>
    <row r="302" spans="1:22" ht="15" customHeight="1" x14ac:dyDescent="0.25">
      <c r="A302" s="11" t="s">
        <v>874</v>
      </c>
      <c r="B302" s="12">
        <v>45017</v>
      </c>
      <c r="C302" s="12">
        <v>45658</v>
      </c>
      <c r="D302" s="11" t="s">
        <v>34</v>
      </c>
      <c r="E302" s="11" t="s">
        <v>20</v>
      </c>
      <c r="F302" s="11"/>
      <c r="G302" s="11" t="s">
        <v>837</v>
      </c>
      <c r="H302" s="11" t="s">
        <v>152</v>
      </c>
      <c r="I302" s="11" t="s">
        <v>838</v>
      </c>
      <c r="J302" s="11" t="s">
        <v>38</v>
      </c>
      <c r="K302" s="11" t="s">
        <v>28</v>
      </c>
      <c r="L302" s="11" t="s">
        <v>29</v>
      </c>
      <c r="M302" s="11"/>
      <c r="N302" s="11" t="s">
        <v>106</v>
      </c>
      <c r="O302" s="11" t="s">
        <v>31</v>
      </c>
      <c r="P302" s="11" t="s">
        <v>40</v>
      </c>
      <c r="Q302" s="13">
        <v>0</v>
      </c>
      <c r="R302" s="13">
        <v>2243</v>
      </c>
      <c r="S302" s="13">
        <v>2243</v>
      </c>
      <c r="T302" s="13"/>
      <c r="U302" s="13"/>
      <c r="V302" s="13">
        <v>0</v>
      </c>
    </row>
    <row r="303" spans="1:22" ht="15" customHeight="1" x14ac:dyDescent="0.25">
      <c r="A303" s="11" t="s">
        <v>875</v>
      </c>
      <c r="B303" s="12">
        <v>44927</v>
      </c>
      <c r="C303" s="12">
        <v>45658</v>
      </c>
      <c r="D303" s="11" t="s">
        <v>22</v>
      </c>
      <c r="E303" s="11" t="s">
        <v>20</v>
      </c>
      <c r="F303" s="11" t="s">
        <v>23</v>
      </c>
      <c r="G303" s="11" t="s">
        <v>876</v>
      </c>
      <c r="H303" s="11" t="s">
        <v>877</v>
      </c>
      <c r="I303" s="11" t="s">
        <v>878</v>
      </c>
      <c r="J303" s="11" t="s">
        <v>38</v>
      </c>
      <c r="K303" s="11" t="s">
        <v>28</v>
      </c>
      <c r="L303" s="11" t="s">
        <v>29</v>
      </c>
      <c r="M303" s="11"/>
      <c r="N303" s="11" t="s">
        <v>30</v>
      </c>
      <c r="O303" s="11" t="s">
        <v>31</v>
      </c>
      <c r="P303" s="11" t="s">
        <v>32</v>
      </c>
      <c r="Q303" s="13">
        <v>10161</v>
      </c>
      <c r="R303" s="13">
        <v>1987</v>
      </c>
      <c r="S303" s="13">
        <v>12148</v>
      </c>
      <c r="T303" s="13"/>
      <c r="U303" s="13"/>
      <c r="V303" s="13">
        <v>0</v>
      </c>
    </row>
    <row r="304" spans="1:22" ht="15" customHeight="1" x14ac:dyDescent="0.25">
      <c r="A304" s="11" t="s">
        <v>879</v>
      </c>
      <c r="B304" s="12">
        <v>44927</v>
      </c>
      <c r="C304" s="12">
        <v>45658</v>
      </c>
      <c r="D304" s="11" t="s">
        <v>22</v>
      </c>
      <c r="E304" s="11" t="s">
        <v>20</v>
      </c>
      <c r="F304" s="11" t="s">
        <v>23</v>
      </c>
      <c r="G304" s="11" t="s">
        <v>880</v>
      </c>
      <c r="H304" s="11" t="s">
        <v>881</v>
      </c>
      <c r="I304" s="11" t="s">
        <v>882</v>
      </c>
      <c r="J304" s="11" t="s">
        <v>27</v>
      </c>
      <c r="K304" s="11" t="s">
        <v>28</v>
      </c>
      <c r="L304" s="11" t="s">
        <v>29</v>
      </c>
      <c r="M304" s="11"/>
      <c r="N304" s="11" t="s">
        <v>30</v>
      </c>
      <c r="O304" s="11" t="s">
        <v>31</v>
      </c>
      <c r="P304" s="11" t="s">
        <v>32</v>
      </c>
      <c r="Q304" s="13">
        <v>5307</v>
      </c>
      <c r="R304" s="13">
        <v>1111</v>
      </c>
      <c r="S304" s="13">
        <v>6418</v>
      </c>
      <c r="T304" s="13"/>
      <c r="U304" s="13"/>
      <c r="V304" s="13">
        <v>0</v>
      </c>
    </row>
    <row r="305" spans="1:22" ht="15" customHeight="1" x14ac:dyDescent="0.25">
      <c r="A305" s="11" t="s">
        <v>883</v>
      </c>
      <c r="B305" s="12">
        <v>44927</v>
      </c>
      <c r="C305" s="12">
        <v>45658</v>
      </c>
      <c r="D305" s="11" t="s">
        <v>101</v>
      </c>
      <c r="E305" s="11" t="s">
        <v>20</v>
      </c>
      <c r="F305" s="11" t="s">
        <v>102</v>
      </c>
      <c r="G305" s="11" t="s">
        <v>884</v>
      </c>
      <c r="H305" s="11" t="s">
        <v>191</v>
      </c>
      <c r="I305" s="11" t="s">
        <v>885</v>
      </c>
      <c r="J305" s="11" t="s">
        <v>38</v>
      </c>
      <c r="K305" s="11" t="s">
        <v>28</v>
      </c>
      <c r="L305" s="11" t="s">
        <v>29</v>
      </c>
      <c r="M305" s="11"/>
      <c r="N305" s="11" t="s">
        <v>39</v>
      </c>
      <c r="O305" s="11" t="s">
        <v>31</v>
      </c>
      <c r="P305" s="11" t="s">
        <v>32</v>
      </c>
      <c r="Q305" s="13">
        <v>897</v>
      </c>
      <c r="R305" s="13">
        <v>320</v>
      </c>
      <c r="S305" s="13">
        <v>1217</v>
      </c>
      <c r="T305" s="13"/>
      <c r="U305" s="13"/>
      <c r="V305" s="13">
        <v>0</v>
      </c>
    </row>
    <row r="306" spans="1:22" ht="15" customHeight="1" x14ac:dyDescent="0.25">
      <c r="A306" s="11" t="s">
        <v>886</v>
      </c>
      <c r="B306" s="12">
        <v>44927</v>
      </c>
      <c r="C306" s="12">
        <v>45658</v>
      </c>
      <c r="D306" s="11" t="s">
        <v>52</v>
      </c>
      <c r="E306" s="11" t="s">
        <v>20</v>
      </c>
      <c r="F306" s="11" t="s">
        <v>53</v>
      </c>
      <c r="G306" s="11" t="s">
        <v>887</v>
      </c>
      <c r="H306" s="11" t="s">
        <v>191</v>
      </c>
      <c r="I306" s="11" t="s">
        <v>888</v>
      </c>
      <c r="J306" s="11" t="s">
        <v>27</v>
      </c>
      <c r="K306" s="11" t="s">
        <v>28</v>
      </c>
      <c r="L306" s="11" t="s">
        <v>29</v>
      </c>
      <c r="M306" s="11"/>
      <c r="N306" s="11" t="s">
        <v>56</v>
      </c>
      <c r="O306" s="11" t="s">
        <v>31</v>
      </c>
      <c r="P306" s="11" t="s">
        <v>32</v>
      </c>
      <c r="Q306" s="13">
        <v>5750</v>
      </c>
      <c r="R306" s="13">
        <v>3916</v>
      </c>
      <c r="S306" s="13">
        <v>9666</v>
      </c>
      <c r="T306" s="13"/>
      <c r="U306" s="13"/>
      <c r="V306" s="13">
        <v>0</v>
      </c>
    </row>
    <row r="307" spans="1:22" ht="15" customHeight="1" x14ac:dyDescent="0.25">
      <c r="A307" s="11" t="s">
        <v>889</v>
      </c>
      <c r="B307" s="12">
        <v>44927</v>
      </c>
      <c r="C307" s="12">
        <v>45658</v>
      </c>
      <c r="D307" s="11" t="s">
        <v>52</v>
      </c>
      <c r="E307" s="11" t="s">
        <v>20</v>
      </c>
      <c r="F307" s="11" t="s">
        <v>53</v>
      </c>
      <c r="G307" s="11" t="s">
        <v>890</v>
      </c>
      <c r="H307" s="11" t="s">
        <v>277</v>
      </c>
      <c r="I307" s="11" t="s">
        <v>891</v>
      </c>
      <c r="J307" s="11" t="s">
        <v>27</v>
      </c>
      <c r="K307" s="11" t="s">
        <v>28</v>
      </c>
      <c r="L307" s="11" t="s">
        <v>29</v>
      </c>
      <c r="M307" s="11"/>
      <c r="N307" s="11" t="s">
        <v>39</v>
      </c>
      <c r="O307" s="11" t="s">
        <v>31</v>
      </c>
      <c r="P307" s="11" t="s">
        <v>32</v>
      </c>
      <c r="Q307" s="13">
        <v>2768</v>
      </c>
      <c r="R307" s="13">
        <v>2275</v>
      </c>
      <c r="S307" s="13">
        <v>5043</v>
      </c>
      <c r="T307" s="13"/>
      <c r="U307" s="13"/>
      <c r="V307" s="13">
        <v>0</v>
      </c>
    </row>
    <row r="308" spans="1:22" ht="15" customHeight="1" x14ac:dyDescent="0.25">
      <c r="A308" s="11" t="s">
        <v>892</v>
      </c>
      <c r="B308" s="12">
        <v>44927</v>
      </c>
      <c r="C308" s="12">
        <v>45658</v>
      </c>
      <c r="D308" s="11" t="s">
        <v>46</v>
      </c>
      <c r="E308" s="11" t="s">
        <v>20</v>
      </c>
      <c r="F308" s="11" t="s">
        <v>47</v>
      </c>
      <c r="G308" s="11" t="s">
        <v>209</v>
      </c>
      <c r="H308" s="11" t="s">
        <v>191</v>
      </c>
      <c r="I308" s="11" t="s">
        <v>893</v>
      </c>
      <c r="J308" s="11" t="s">
        <v>38</v>
      </c>
      <c r="K308" s="11" t="s">
        <v>28</v>
      </c>
      <c r="L308" s="11" t="s">
        <v>29</v>
      </c>
      <c r="M308" s="11"/>
      <c r="N308" s="11" t="s">
        <v>39</v>
      </c>
      <c r="O308" s="11" t="s">
        <v>31</v>
      </c>
      <c r="P308" s="11" t="s">
        <v>32</v>
      </c>
      <c r="Q308" s="13">
        <v>1862</v>
      </c>
      <c r="R308" s="13">
        <v>1447</v>
      </c>
      <c r="S308" s="13">
        <v>3309</v>
      </c>
      <c r="T308" s="13"/>
      <c r="U308" s="13"/>
      <c r="V308" s="13">
        <v>0</v>
      </c>
    </row>
    <row r="309" spans="1:22" ht="15" customHeight="1" x14ac:dyDescent="0.25">
      <c r="A309" s="11" t="s">
        <v>894</v>
      </c>
      <c r="B309" s="12">
        <v>44927</v>
      </c>
      <c r="C309" s="12">
        <v>45658</v>
      </c>
      <c r="D309" s="11" t="s">
        <v>52</v>
      </c>
      <c r="E309" s="11" t="s">
        <v>20</v>
      </c>
      <c r="F309" s="11" t="s">
        <v>53</v>
      </c>
      <c r="G309" s="11" t="s">
        <v>895</v>
      </c>
      <c r="H309" s="11" t="s">
        <v>277</v>
      </c>
      <c r="I309" s="11" t="s">
        <v>896</v>
      </c>
      <c r="J309" s="11" t="s">
        <v>95</v>
      </c>
      <c r="K309" s="11" t="s">
        <v>28</v>
      </c>
      <c r="L309" s="11" t="s">
        <v>29</v>
      </c>
      <c r="M309" s="11"/>
      <c r="N309" s="11" t="s">
        <v>56</v>
      </c>
      <c r="O309" s="11" t="s">
        <v>31</v>
      </c>
      <c r="P309" s="11" t="s">
        <v>32</v>
      </c>
      <c r="Q309" s="13">
        <v>4442</v>
      </c>
      <c r="R309" s="13">
        <v>3448</v>
      </c>
      <c r="S309" s="13">
        <v>7890</v>
      </c>
      <c r="T309" s="13"/>
      <c r="U309" s="13"/>
      <c r="V309" s="13">
        <v>0</v>
      </c>
    </row>
    <row r="310" spans="1:22" ht="15" customHeight="1" x14ac:dyDescent="0.25">
      <c r="A310" s="11" t="s">
        <v>897</v>
      </c>
      <c r="B310" s="12">
        <v>44927</v>
      </c>
      <c r="C310" s="12">
        <v>45658</v>
      </c>
      <c r="D310" s="11" t="s">
        <v>22</v>
      </c>
      <c r="E310" s="11" t="s">
        <v>20</v>
      </c>
      <c r="F310" s="11" t="s">
        <v>23</v>
      </c>
      <c r="G310" s="11" t="s">
        <v>898</v>
      </c>
      <c r="H310" s="11" t="s">
        <v>191</v>
      </c>
      <c r="I310" s="11" t="s">
        <v>899</v>
      </c>
      <c r="J310" s="11" t="s">
        <v>38</v>
      </c>
      <c r="K310" s="11" t="s">
        <v>28</v>
      </c>
      <c r="L310" s="11" t="s">
        <v>29</v>
      </c>
      <c r="M310" s="11"/>
      <c r="N310" s="11" t="s">
        <v>30</v>
      </c>
      <c r="O310" s="11" t="s">
        <v>31</v>
      </c>
      <c r="P310" s="11" t="s">
        <v>32</v>
      </c>
      <c r="Q310" s="13">
        <v>20710</v>
      </c>
      <c r="R310" s="13">
        <v>4245</v>
      </c>
      <c r="S310" s="13">
        <v>24955</v>
      </c>
      <c r="T310" s="13"/>
      <c r="U310" s="13"/>
      <c r="V310" s="13">
        <v>0</v>
      </c>
    </row>
    <row r="311" spans="1:22" ht="15" customHeight="1" x14ac:dyDescent="0.25">
      <c r="A311" s="11" t="s">
        <v>900</v>
      </c>
      <c r="B311" s="12">
        <v>44927</v>
      </c>
      <c r="C311" s="12">
        <v>45658</v>
      </c>
      <c r="D311" s="11" t="s">
        <v>52</v>
      </c>
      <c r="E311" s="11" t="s">
        <v>20</v>
      </c>
      <c r="F311" s="11" t="s">
        <v>53</v>
      </c>
      <c r="G311" s="11" t="s">
        <v>901</v>
      </c>
      <c r="H311" s="11" t="s">
        <v>440</v>
      </c>
      <c r="I311" s="11" t="s">
        <v>902</v>
      </c>
      <c r="J311" s="11" t="s">
        <v>27</v>
      </c>
      <c r="K311" s="11" t="s">
        <v>28</v>
      </c>
      <c r="L311" s="11" t="s">
        <v>29</v>
      </c>
      <c r="M311" s="11"/>
      <c r="N311" s="11" t="s">
        <v>39</v>
      </c>
      <c r="O311" s="11" t="s">
        <v>31</v>
      </c>
      <c r="P311" s="11" t="s">
        <v>32</v>
      </c>
      <c r="Q311" s="13">
        <v>348</v>
      </c>
      <c r="R311" s="13">
        <v>240</v>
      </c>
      <c r="S311" s="13">
        <v>588</v>
      </c>
      <c r="T311" s="13"/>
      <c r="U311" s="13"/>
      <c r="V311" s="13">
        <v>0</v>
      </c>
    </row>
    <row r="312" spans="1:22" ht="15" customHeight="1" x14ac:dyDescent="0.25">
      <c r="A312" s="11" t="s">
        <v>903</v>
      </c>
      <c r="B312" s="12">
        <v>44927</v>
      </c>
      <c r="C312" s="12">
        <v>45658</v>
      </c>
      <c r="D312" s="11" t="s">
        <v>52</v>
      </c>
      <c r="E312" s="11" t="s">
        <v>20</v>
      </c>
      <c r="F312" s="11" t="s">
        <v>53</v>
      </c>
      <c r="G312" s="11" t="s">
        <v>904</v>
      </c>
      <c r="H312" s="11" t="s">
        <v>273</v>
      </c>
      <c r="I312" s="11" t="s">
        <v>905</v>
      </c>
      <c r="J312" s="11" t="s">
        <v>27</v>
      </c>
      <c r="K312" s="11" t="s">
        <v>28</v>
      </c>
      <c r="L312" s="11" t="s">
        <v>29</v>
      </c>
      <c r="M312" s="11"/>
      <c r="N312" s="11" t="s">
        <v>39</v>
      </c>
      <c r="O312" s="11" t="s">
        <v>31</v>
      </c>
      <c r="P312" s="11" t="s">
        <v>32</v>
      </c>
      <c r="Q312" s="13">
        <v>141</v>
      </c>
      <c r="R312" s="13">
        <v>97</v>
      </c>
      <c r="S312" s="13">
        <v>238</v>
      </c>
      <c r="T312" s="13"/>
      <c r="U312" s="13"/>
      <c r="V312" s="13">
        <v>0</v>
      </c>
    </row>
    <row r="313" spans="1:22" ht="15" customHeight="1" x14ac:dyDescent="0.25">
      <c r="A313" s="11" t="s">
        <v>906</v>
      </c>
      <c r="B313" s="12">
        <v>44927</v>
      </c>
      <c r="C313" s="12">
        <v>45658</v>
      </c>
      <c r="D313" s="11" t="s">
        <v>46</v>
      </c>
      <c r="E313" s="11" t="s">
        <v>20</v>
      </c>
      <c r="F313" s="11" t="s">
        <v>47</v>
      </c>
      <c r="G313" s="11" t="s">
        <v>779</v>
      </c>
      <c r="H313" s="11" t="s">
        <v>152</v>
      </c>
      <c r="I313" s="11" t="s">
        <v>780</v>
      </c>
      <c r="J313" s="11" t="s">
        <v>38</v>
      </c>
      <c r="K313" s="11" t="s">
        <v>28</v>
      </c>
      <c r="L313" s="11" t="s">
        <v>29</v>
      </c>
      <c r="M313" s="11"/>
      <c r="N313" s="11" t="s">
        <v>39</v>
      </c>
      <c r="O313" s="11" t="s">
        <v>31</v>
      </c>
      <c r="P313" s="11" t="s">
        <v>32</v>
      </c>
      <c r="Q313" s="13">
        <v>527</v>
      </c>
      <c r="R313" s="13">
        <v>245</v>
      </c>
      <c r="S313" s="13">
        <v>772</v>
      </c>
      <c r="T313" s="13"/>
      <c r="U313" s="13"/>
      <c r="V313" s="13">
        <v>0</v>
      </c>
    </row>
    <row r="314" spans="1:22" ht="15" customHeight="1" x14ac:dyDescent="0.25">
      <c r="A314" s="11" t="s">
        <v>907</v>
      </c>
      <c r="B314" s="12">
        <v>44927</v>
      </c>
      <c r="C314" s="12">
        <v>45658</v>
      </c>
      <c r="D314" s="11" t="s">
        <v>22</v>
      </c>
      <c r="E314" s="11" t="s">
        <v>20</v>
      </c>
      <c r="F314" s="11" t="s">
        <v>23</v>
      </c>
      <c r="G314" s="11" t="s">
        <v>124</v>
      </c>
      <c r="H314" s="11" t="s">
        <v>249</v>
      </c>
      <c r="I314" s="11" t="s">
        <v>250</v>
      </c>
      <c r="J314" s="11" t="s">
        <v>27</v>
      </c>
      <c r="K314" s="11" t="s">
        <v>28</v>
      </c>
      <c r="L314" s="11" t="s">
        <v>29</v>
      </c>
      <c r="M314" s="11"/>
      <c r="N314" s="11" t="s">
        <v>30</v>
      </c>
      <c r="O314" s="11" t="s">
        <v>31</v>
      </c>
      <c r="P314" s="11" t="s">
        <v>32</v>
      </c>
      <c r="Q314" s="13">
        <v>10796</v>
      </c>
      <c r="R314" s="13">
        <v>2203</v>
      </c>
      <c r="S314" s="13">
        <v>12999</v>
      </c>
      <c r="T314" s="13"/>
      <c r="U314" s="13"/>
      <c r="V314" s="13">
        <v>0</v>
      </c>
    </row>
    <row r="315" spans="1:22" ht="15" customHeight="1" x14ac:dyDescent="0.25">
      <c r="A315" s="11" t="s">
        <v>908</v>
      </c>
      <c r="B315" s="12">
        <v>44927</v>
      </c>
      <c r="C315" s="12">
        <v>45658</v>
      </c>
      <c r="D315" s="11" t="s">
        <v>46</v>
      </c>
      <c r="E315" s="11" t="s">
        <v>20</v>
      </c>
      <c r="F315" s="11" t="s">
        <v>47</v>
      </c>
      <c r="G315" s="11" t="s">
        <v>817</v>
      </c>
      <c r="H315" s="11" t="s">
        <v>354</v>
      </c>
      <c r="I315" s="11" t="s">
        <v>818</v>
      </c>
      <c r="J315" s="11" t="s">
        <v>38</v>
      </c>
      <c r="K315" s="11" t="s">
        <v>28</v>
      </c>
      <c r="L315" s="11" t="s">
        <v>29</v>
      </c>
      <c r="M315" s="11"/>
      <c r="N315" s="11" t="s">
        <v>39</v>
      </c>
      <c r="O315" s="11" t="s">
        <v>31</v>
      </c>
      <c r="P315" s="11" t="s">
        <v>32</v>
      </c>
      <c r="Q315" s="13">
        <v>1636</v>
      </c>
      <c r="R315" s="13">
        <v>1389</v>
      </c>
      <c r="S315" s="13">
        <v>3025</v>
      </c>
      <c r="T315" s="13"/>
      <c r="U315" s="13"/>
      <c r="V315" s="13">
        <v>0</v>
      </c>
    </row>
    <row r="316" spans="1:22" ht="15" customHeight="1" x14ac:dyDescent="0.25">
      <c r="A316" s="11" t="s">
        <v>909</v>
      </c>
      <c r="B316" s="12">
        <v>44927</v>
      </c>
      <c r="C316" s="12">
        <v>45658</v>
      </c>
      <c r="D316" s="11" t="s">
        <v>22</v>
      </c>
      <c r="E316" s="11" t="s">
        <v>20</v>
      </c>
      <c r="F316" s="11" t="s">
        <v>23</v>
      </c>
      <c r="G316" s="11" t="s">
        <v>407</v>
      </c>
      <c r="H316" s="11" t="s">
        <v>394</v>
      </c>
      <c r="I316" s="11" t="s">
        <v>408</v>
      </c>
      <c r="J316" s="11" t="s">
        <v>38</v>
      </c>
      <c r="K316" s="11" t="s">
        <v>28</v>
      </c>
      <c r="L316" s="11" t="s">
        <v>29</v>
      </c>
      <c r="M316" s="11"/>
      <c r="N316" s="11" t="s">
        <v>39</v>
      </c>
      <c r="O316" s="11" t="s">
        <v>31</v>
      </c>
      <c r="P316" s="11" t="s">
        <v>32</v>
      </c>
      <c r="Q316" s="13">
        <v>3895</v>
      </c>
      <c r="R316" s="13">
        <v>635</v>
      </c>
      <c r="S316" s="13">
        <v>4530</v>
      </c>
      <c r="T316" s="13"/>
      <c r="U316" s="13"/>
      <c r="V316" s="13">
        <v>0</v>
      </c>
    </row>
    <row r="317" spans="1:22" ht="15" customHeight="1" x14ac:dyDescent="0.25">
      <c r="A317" s="11" t="s">
        <v>910</v>
      </c>
      <c r="B317" s="12">
        <v>44927</v>
      </c>
      <c r="C317" s="12">
        <v>45658</v>
      </c>
      <c r="D317" s="11" t="s">
        <v>155</v>
      </c>
      <c r="E317" s="11" t="s">
        <v>20</v>
      </c>
      <c r="F317" s="11" t="s">
        <v>156</v>
      </c>
      <c r="G317" s="11" t="s">
        <v>911</v>
      </c>
      <c r="H317" s="11" t="s">
        <v>191</v>
      </c>
      <c r="I317" s="11" t="s">
        <v>912</v>
      </c>
      <c r="J317" s="11" t="s">
        <v>38</v>
      </c>
      <c r="K317" s="11" t="s">
        <v>28</v>
      </c>
      <c r="L317" s="11" t="s">
        <v>29</v>
      </c>
      <c r="M317" s="11"/>
      <c r="N317" s="11" t="s">
        <v>56</v>
      </c>
      <c r="O317" s="11" t="s">
        <v>31</v>
      </c>
      <c r="P317" s="11" t="s">
        <v>32</v>
      </c>
      <c r="Q317" s="13">
        <v>10575</v>
      </c>
      <c r="R317" s="13">
        <v>9486</v>
      </c>
      <c r="S317" s="13">
        <v>20061</v>
      </c>
      <c r="T317" s="13"/>
      <c r="U317" s="13"/>
      <c r="V317" s="13">
        <v>0</v>
      </c>
    </row>
    <row r="318" spans="1:22" ht="15" customHeight="1" x14ac:dyDescent="0.25">
      <c r="A318" s="11" t="s">
        <v>913</v>
      </c>
      <c r="B318" s="12">
        <v>44927</v>
      </c>
      <c r="C318" s="12">
        <v>45658</v>
      </c>
      <c r="D318" s="11" t="s">
        <v>101</v>
      </c>
      <c r="E318" s="11" t="s">
        <v>20</v>
      </c>
      <c r="F318" s="11" t="s">
        <v>102</v>
      </c>
      <c r="G318" s="11" t="s">
        <v>482</v>
      </c>
      <c r="H318" s="11" t="s">
        <v>914</v>
      </c>
      <c r="I318" s="11" t="s">
        <v>483</v>
      </c>
      <c r="J318" s="11" t="s">
        <v>38</v>
      </c>
      <c r="K318" s="11" t="s">
        <v>28</v>
      </c>
      <c r="L318" s="11" t="s">
        <v>29</v>
      </c>
      <c r="M318" s="11"/>
      <c r="N318" s="11" t="s">
        <v>39</v>
      </c>
      <c r="O318" s="11" t="s">
        <v>31</v>
      </c>
      <c r="P318" s="11" t="s">
        <v>32</v>
      </c>
      <c r="Q318" s="13">
        <v>324</v>
      </c>
      <c r="R318" s="13">
        <v>254</v>
      </c>
      <c r="S318" s="13">
        <v>578</v>
      </c>
      <c r="T318" s="13"/>
      <c r="U318" s="13"/>
      <c r="V318" s="13">
        <v>0</v>
      </c>
    </row>
    <row r="319" spans="1:22" ht="15" customHeight="1" x14ac:dyDescent="0.25">
      <c r="A319" s="11" t="s">
        <v>915</v>
      </c>
      <c r="B319" s="12">
        <v>44927</v>
      </c>
      <c r="C319" s="12">
        <v>45658</v>
      </c>
      <c r="D319" s="11" t="s">
        <v>52</v>
      </c>
      <c r="E319" s="11" t="s">
        <v>20</v>
      </c>
      <c r="F319" s="11" t="s">
        <v>53</v>
      </c>
      <c r="G319" s="11" t="s">
        <v>916</v>
      </c>
      <c r="H319" s="11" t="s">
        <v>152</v>
      </c>
      <c r="I319" s="11" t="s">
        <v>917</v>
      </c>
      <c r="J319" s="11" t="s">
        <v>38</v>
      </c>
      <c r="K319" s="11" t="s">
        <v>28</v>
      </c>
      <c r="L319" s="11" t="s">
        <v>29</v>
      </c>
      <c r="M319" s="11"/>
      <c r="N319" s="11" t="s">
        <v>56</v>
      </c>
      <c r="O319" s="11" t="s">
        <v>31</v>
      </c>
      <c r="P319" s="11" t="s">
        <v>32</v>
      </c>
      <c r="Q319" s="13">
        <v>5213</v>
      </c>
      <c r="R319" s="13">
        <v>5789</v>
      </c>
      <c r="S319" s="13">
        <v>11002</v>
      </c>
      <c r="T319" s="13"/>
      <c r="U319" s="13"/>
      <c r="V319" s="13">
        <v>0</v>
      </c>
    </row>
    <row r="320" spans="1:22" ht="15" customHeight="1" x14ac:dyDescent="0.25">
      <c r="A320" s="11" t="s">
        <v>918</v>
      </c>
      <c r="B320" s="12">
        <v>44927</v>
      </c>
      <c r="C320" s="12">
        <v>45658</v>
      </c>
      <c r="D320" s="11" t="s">
        <v>52</v>
      </c>
      <c r="E320" s="11" t="s">
        <v>20</v>
      </c>
      <c r="F320" s="11" t="s">
        <v>53</v>
      </c>
      <c r="G320" s="11" t="s">
        <v>919</v>
      </c>
      <c r="H320" s="11" t="s">
        <v>25</v>
      </c>
      <c r="I320" s="11" t="s">
        <v>920</v>
      </c>
      <c r="J320" s="11" t="s">
        <v>38</v>
      </c>
      <c r="K320" s="11" t="s">
        <v>28</v>
      </c>
      <c r="L320" s="11" t="s">
        <v>29</v>
      </c>
      <c r="M320" s="11"/>
      <c r="N320" s="11" t="s">
        <v>39</v>
      </c>
      <c r="O320" s="11" t="s">
        <v>31</v>
      </c>
      <c r="P320" s="11" t="s">
        <v>32</v>
      </c>
      <c r="Q320" s="13">
        <v>1911</v>
      </c>
      <c r="R320" s="13">
        <v>1363</v>
      </c>
      <c r="S320" s="13">
        <v>3274</v>
      </c>
      <c r="T320" s="13"/>
      <c r="U320" s="13"/>
      <c r="V320" s="13">
        <v>0</v>
      </c>
    </row>
    <row r="321" spans="1:22" ht="15" customHeight="1" x14ac:dyDescent="0.25">
      <c r="A321" s="11" t="s">
        <v>921</v>
      </c>
      <c r="B321" s="12">
        <v>44927</v>
      </c>
      <c r="C321" s="12">
        <v>45658</v>
      </c>
      <c r="D321" s="11" t="s">
        <v>52</v>
      </c>
      <c r="E321" s="11" t="s">
        <v>20</v>
      </c>
      <c r="F321" s="11" t="s">
        <v>53</v>
      </c>
      <c r="G321" s="11" t="s">
        <v>213</v>
      </c>
      <c r="H321" s="11" t="s">
        <v>214</v>
      </c>
      <c r="I321" s="11" t="s">
        <v>215</v>
      </c>
      <c r="J321" s="11" t="s">
        <v>27</v>
      </c>
      <c r="K321" s="11" t="s">
        <v>28</v>
      </c>
      <c r="L321" s="11" t="s">
        <v>29</v>
      </c>
      <c r="M321" s="11"/>
      <c r="N321" s="11" t="s">
        <v>39</v>
      </c>
      <c r="O321" s="11" t="s">
        <v>31</v>
      </c>
      <c r="P321" s="11" t="s">
        <v>32</v>
      </c>
      <c r="Q321" s="13">
        <v>48</v>
      </c>
      <c r="R321" s="13">
        <v>31</v>
      </c>
      <c r="S321" s="13">
        <v>79</v>
      </c>
      <c r="T321" s="13"/>
      <c r="U321" s="13"/>
      <c r="V321" s="13">
        <v>0</v>
      </c>
    </row>
    <row r="322" spans="1:22" ht="15" customHeight="1" x14ac:dyDescent="0.25">
      <c r="A322" s="11" t="s">
        <v>922</v>
      </c>
      <c r="B322" s="12">
        <v>44927</v>
      </c>
      <c r="C322" s="12">
        <v>45658</v>
      </c>
      <c r="D322" s="11" t="s">
        <v>22</v>
      </c>
      <c r="E322" s="11" t="s">
        <v>20</v>
      </c>
      <c r="F322" s="11" t="s">
        <v>23</v>
      </c>
      <c r="G322" s="11" t="s">
        <v>398</v>
      </c>
      <c r="H322" s="11" t="s">
        <v>253</v>
      </c>
      <c r="I322" s="11" t="s">
        <v>923</v>
      </c>
      <c r="J322" s="11" t="s">
        <v>95</v>
      </c>
      <c r="K322" s="11" t="s">
        <v>28</v>
      </c>
      <c r="L322" s="11" t="s">
        <v>29</v>
      </c>
      <c r="M322" s="11"/>
      <c r="N322" s="11" t="s">
        <v>30</v>
      </c>
      <c r="O322" s="11" t="s">
        <v>31</v>
      </c>
      <c r="P322" s="11" t="s">
        <v>32</v>
      </c>
      <c r="Q322" s="13">
        <v>4149</v>
      </c>
      <c r="R322" s="13">
        <v>925</v>
      </c>
      <c r="S322" s="13">
        <v>5074</v>
      </c>
      <c r="T322" s="13"/>
      <c r="U322" s="13"/>
      <c r="V322" s="13">
        <v>0</v>
      </c>
    </row>
    <row r="323" spans="1:22" ht="15" customHeight="1" x14ac:dyDescent="0.25">
      <c r="A323" s="11" t="s">
        <v>924</v>
      </c>
      <c r="B323" s="12">
        <v>44927</v>
      </c>
      <c r="C323" s="12">
        <v>45658</v>
      </c>
      <c r="D323" s="11" t="s">
        <v>22</v>
      </c>
      <c r="E323" s="11" t="s">
        <v>20</v>
      </c>
      <c r="F323" s="11" t="s">
        <v>23</v>
      </c>
      <c r="G323" s="11" t="s">
        <v>925</v>
      </c>
      <c r="H323" s="11" t="s">
        <v>98</v>
      </c>
      <c r="I323" s="11" t="s">
        <v>926</v>
      </c>
      <c r="J323" s="11" t="s">
        <v>38</v>
      </c>
      <c r="K323" s="11" t="s">
        <v>28</v>
      </c>
      <c r="L323" s="11" t="s">
        <v>29</v>
      </c>
      <c r="M323" s="11"/>
      <c r="N323" s="11" t="s">
        <v>30</v>
      </c>
      <c r="O323" s="11" t="s">
        <v>31</v>
      </c>
      <c r="P323" s="11" t="s">
        <v>32</v>
      </c>
      <c r="Q323" s="13">
        <v>5809</v>
      </c>
      <c r="R323" s="13">
        <v>1216</v>
      </c>
      <c r="S323" s="13">
        <v>7025</v>
      </c>
      <c r="T323" s="13"/>
      <c r="U323" s="13"/>
      <c r="V323" s="13">
        <v>0</v>
      </c>
    </row>
    <row r="324" spans="1:22" ht="15" customHeight="1" x14ac:dyDescent="0.25">
      <c r="A324" s="11" t="s">
        <v>927</v>
      </c>
      <c r="B324" s="12">
        <v>44927</v>
      </c>
      <c r="C324" s="12">
        <v>45658</v>
      </c>
      <c r="D324" s="11" t="s">
        <v>22</v>
      </c>
      <c r="E324" s="11" t="s">
        <v>20</v>
      </c>
      <c r="F324" s="11" t="s">
        <v>23</v>
      </c>
      <c r="G324" s="11" t="s">
        <v>928</v>
      </c>
      <c r="H324" s="11" t="s">
        <v>304</v>
      </c>
      <c r="I324" s="11" t="s">
        <v>929</v>
      </c>
      <c r="J324" s="11" t="s">
        <v>27</v>
      </c>
      <c r="K324" s="11" t="s">
        <v>28</v>
      </c>
      <c r="L324" s="11" t="s">
        <v>29</v>
      </c>
      <c r="M324" s="11"/>
      <c r="N324" s="11" t="s">
        <v>30</v>
      </c>
      <c r="O324" s="11" t="s">
        <v>31</v>
      </c>
      <c r="P324" s="11" t="s">
        <v>32</v>
      </c>
      <c r="Q324" s="13">
        <v>7118</v>
      </c>
      <c r="R324" s="13">
        <v>1169</v>
      </c>
      <c r="S324" s="13">
        <v>8287</v>
      </c>
      <c r="T324" s="13">
        <v>0</v>
      </c>
      <c r="U324" s="13">
        <v>0</v>
      </c>
      <c r="V324" s="13">
        <v>0</v>
      </c>
    </row>
    <row r="325" spans="1:22" ht="15" customHeight="1" x14ac:dyDescent="0.25">
      <c r="A325" s="11" t="s">
        <v>930</v>
      </c>
      <c r="B325" s="12">
        <v>44927</v>
      </c>
      <c r="C325" s="12">
        <v>45658</v>
      </c>
      <c r="D325" s="11" t="s">
        <v>308</v>
      </c>
      <c r="E325" s="11" t="s">
        <v>20</v>
      </c>
      <c r="F325" s="11"/>
      <c r="G325" s="11" t="s">
        <v>217</v>
      </c>
      <c r="H325" s="11" t="s">
        <v>68</v>
      </c>
      <c r="I325" s="11" t="s">
        <v>218</v>
      </c>
      <c r="J325" s="11" t="s">
        <v>38</v>
      </c>
      <c r="K325" s="11" t="s">
        <v>28</v>
      </c>
      <c r="L325" s="11" t="s">
        <v>183</v>
      </c>
      <c r="M325" s="11" t="s">
        <v>309</v>
      </c>
      <c r="N325" s="11" t="s">
        <v>858</v>
      </c>
      <c r="O325" s="11" t="s">
        <v>310</v>
      </c>
      <c r="P325" s="11" t="s">
        <v>40</v>
      </c>
      <c r="Q325" s="13">
        <v>232015</v>
      </c>
      <c r="R325" s="13">
        <v>290214</v>
      </c>
      <c r="S325" s="13">
        <v>522229</v>
      </c>
      <c r="T325" s="13">
        <v>3178</v>
      </c>
      <c r="U325" s="13">
        <v>3217</v>
      </c>
      <c r="V325" s="13">
        <v>6395</v>
      </c>
    </row>
    <row r="326" spans="1:22" ht="15" customHeight="1" x14ac:dyDescent="0.25">
      <c r="A326" s="11" t="s">
        <v>931</v>
      </c>
      <c r="B326" s="12">
        <v>44927</v>
      </c>
      <c r="C326" s="12">
        <v>45658</v>
      </c>
      <c r="D326" s="11" t="s">
        <v>22</v>
      </c>
      <c r="E326" s="11" t="s">
        <v>20</v>
      </c>
      <c r="F326" s="11" t="s">
        <v>23</v>
      </c>
      <c r="G326" s="11" t="s">
        <v>932</v>
      </c>
      <c r="H326" s="11" t="s">
        <v>933</v>
      </c>
      <c r="I326" s="11" t="s">
        <v>934</v>
      </c>
      <c r="J326" s="11" t="s">
        <v>27</v>
      </c>
      <c r="K326" s="11" t="s">
        <v>28</v>
      </c>
      <c r="L326" s="11" t="s">
        <v>29</v>
      </c>
      <c r="M326" s="11"/>
      <c r="N326" s="11" t="s">
        <v>30</v>
      </c>
      <c r="O326" s="11" t="s">
        <v>31</v>
      </c>
      <c r="P326" s="11" t="s">
        <v>32</v>
      </c>
      <c r="Q326" s="13">
        <v>9173</v>
      </c>
      <c r="R326" s="13">
        <v>1967</v>
      </c>
      <c r="S326" s="13">
        <v>11140</v>
      </c>
      <c r="T326" s="13"/>
      <c r="U326" s="13"/>
      <c r="V326" s="13">
        <v>0</v>
      </c>
    </row>
    <row r="327" spans="1:22" ht="15" customHeight="1" x14ac:dyDescent="0.25">
      <c r="A327" s="11" t="s">
        <v>935</v>
      </c>
      <c r="B327" s="12">
        <v>44927</v>
      </c>
      <c r="C327" s="12">
        <v>45658</v>
      </c>
      <c r="D327" s="11" t="s">
        <v>46</v>
      </c>
      <c r="E327" s="11" t="s">
        <v>20</v>
      </c>
      <c r="F327" s="11" t="s">
        <v>47</v>
      </c>
      <c r="G327" s="11" t="s">
        <v>936</v>
      </c>
      <c r="H327" s="11" t="s">
        <v>191</v>
      </c>
      <c r="I327" s="11" t="s">
        <v>937</v>
      </c>
      <c r="J327" s="11" t="s">
        <v>38</v>
      </c>
      <c r="K327" s="11" t="s">
        <v>28</v>
      </c>
      <c r="L327" s="11" t="s">
        <v>29</v>
      </c>
      <c r="M327" s="11"/>
      <c r="N327" s="11" t="s">
        <v>56</v>
      </c>
      <c r="O327" s="11" t="s">
        <v>31</v>
      </c>
      <c r="P327" s="11" t="s">
        <v>32</v>
      </c>
      <c r="Q327" s="13">
        <v>5157</v>
      </c>
      <c r="R327" s="13">
        <v>5274</v>
      </c>
      <c r="S327" s="13">
        <v>10431</v>
      </c>
      <c r="T327" s="13"/>
      <c r="U327" s="13"/>
      <c r="V327" s="13">
        <v>0</v>
      </c>
    </row>
    <row r="328" spans="1:22" ht="15" customHeight="1" x14ac:dyDescent="0.25">
      <c r="A328" s="11" t="s">
        <v>938</v>
      </c>
      <c r="B328" s="12">
        <v>44927</v>
      </c>
      <c r="C328" s="12">
        <v>45658</v>
      </c>
      <c r="D328" s="11" t="s">
        <v>22</v>
      </c>
      <c r="E328" s="11" t="s">
        <v>20</v>
      </c>
      <c r="F328" s="11" t="s">
        <v>23</v>
      </c>
      <c r="G328" s="11" t="s">
        <v>782</v>
      </c>
      <c r="H328" s="11" t="s">
        <v>191</v>
      </c>
      <c r="I328" s="11" t="s">
        <v>784</v>
      </c>
      <c r="J328" s="11" t="s">
        <v>38</v>
      </c>
      <c r="K328" s="11" t="s">
        <v>28</v>
      </c>
      <c r="L328" s="11" t="s">
        <v>29</v>
      </c>
      <c r="M328" s="11"/>
      <c r="N328" s="11" t="s">
        <v>30</v>
      </c>
      <c r="O328" s="11" t="s">
        <v>31</v>
      </c>
      <c r="P328" s="11" t="s">
        <v>32</v>
      </c>
      <c r="Q328" s="13">
        <v>3796</v>
      </c>
      <c r="R328" s="13">
        <v>701</v>
      </c>
      <c r="S328" s="13">
        <v>4497</v>
      </c>
      <c r="T328" s="13"/>
      <c r="U328" s="13"/>
      <c r="V328" s="13">
        <v>0</v>
      </c>
    </row>
    <row r="329" spans="1:22" ht="15" customHeight="1" x14ac:dyDescent="0.25">
      <c r="A329" s="11" t="s">
        <v>939</v>
      </c>
      <c r="B329" s="12">
        <v>44927</v>
      </c>
      <c r="C329" s="12">
        <v>45658</v>
      </c>
      <c r="D329" s="11" t="s">
        <v>22</v>
      </c>
      <c r="E329" s="11" t="s">
        <v>20</v>
      </c>
      <c r="F329" s="11" t="s">
        <v>23</v>
      </c>
      <c r="G329" s="11" t="s">
        <v>637</v>
      </c>
      <c r="H329" s="11" t="s">
        <v>178</v>
      </c>
      <c r="I329" s="11" t="s">
        <v>638</v>
      </c>
      <c r="J329" s="11" t="s">
        <v>38</v>
      </c>
      <c r="K329" s="11" t="s">
        <v>28</v>
      </c>
      <c r="L329" s="11" t="s">
        <v>29</v>
      </c>
      <c r="M329" s="11"/>
      <c r="N329" s="11" t="s">
        <v>56</v>
      </c>
      <c r="O329" s="11" t="s">
        <v>31</v>
      </c>
      <c r="P329" s="11" t="s">
        <v>32</v>
      </c>
      <c r="Q329" s="13">
        <v>4774</v>
      </c>
      <c r="R329" s="13">
        <v>781</v>
      </c>
      <c r="S329" s="13">
        <v>5555</v>
      </c>
      <c r="T329" s="13"/>
      <c r="U329" s="13"/>
      <c r="V329" s="13">
        <v>0</v>
      </c>
    </row>
    <row r="330" spans="1:22" ht="15" customHeight="1" x14ac:dyDescent="0.25">
      <c r="A330" s="11" t="s">
        <v>940</v>
      </c>
      <c r="B330" s="12">
        <v>44927</v>
      </c>
      <c r="C330" s="12">
        <v>45658</v>
      </c>
      <c r="D330" s="11" t="s">
        <v>22</v>
      </c>
      <c r="E330" s="11" t="s">
        <v>20</v>
      </c>
      <c r="F330" s="11" t="s">
        <v>23</v>
      </c>
      <c r="G330" s="11" t="s">
        <v>941</v>
      </c>
      <c r="H330" s="11" t="s">
        <v>942</v>
      </c>
      <c r="I330" s="11" t="s">
        <v>943</v>
      </c>
      <c r="J330" s="11" t="s">
        <v>38</v>
      </c>
      <c r="K330" s="11" t="s">
        <v>28</v>
      </c>
      <c r="L330" s="11" t="s">
        <v>29</v>
      </c>
      <c r="M330" s="11"/>
      <c r="N330" s="11" t="s">
        <v>30</v>
      </c>
      <c r="O330" s="11" t="s">
        <v>31</v>
      </c>
      <c r="P330" s="11" t="s">
        <v>32</v>
      </c>
      <c r="Q330" s="13">
        <v>5740</v>
      </c>
      <c r="R330" s="13">
        <v>1080</v>
      </c>
      <c r="S330" s="13">
        <v>6820</v>
      </c>
      <c r="T330" s="13"/>
      <c r="U330" s="13"/>
      <c r="V330" s="13">
        <v>0</v>
      </c>
    </row>
    <row r="331" spans="1:22" ht="15" customHeight="1" x14ac:dyDescent="0.25">
      <c r="A331" s="11" t="s">
        <v>944</v>
      </c>
      <c r="B331" s="12">
        <v>44927</v>
      </c>
      <c r="C331" s="12">
        <v>45658</v>
      </c>
      <c r="D331" s="11" t="s">
        <v>46</v>
      </c>
      <c r="E331" s="11" t="s">
        <v>20</v>
      </c>
      <c r="F331" s="11" t="s">
        <v>47</v>
      </c>
      <c r="G331" s="11" t="s">
        <v>151</v>
      </c>
      <c r="H331" s="11" t="s">
        <v>84</v>
      </c>
      <c r="I331" s="11" t="s">
        <v>153</v>
      </c>
      <c r="J331" s="11" t="s">
        <v>38</v>
      </c>
      <c r="K331" s="11" t="s">
        <v>28</v>
      </c>
      <c r="L331" s="11" t="s">
        <v>29</v>
      </c>
      <c r="M331" s="11"/>
      <c r="N331" s="11" t="s">
        <v>39</v>
      </c>
      <c r="O331" s="11" t="s">
        <v>31</v>
      </c>
      <c r="P331" s="11" t="s">
        <v>32</v>
      </c>
      <c r="Q331" s="13">
        <v>1168</v>
      </c>
      <c r="R331" s="13">
        <v>2336</v>
      </c>
      <c r="S331" s="13">
        <v>3504</v>
      </c>
      <c r="T331" s="13"/>
      <c r="U331" s="13"/>
      <c r="V331" s="13">
        <v>0</v>
      </c>
    </row>
    <row r="332" spans="1:22" ht="15" customHeight="1" x14ac:dyDescent="0.25">
      <c r="A332" s="11" t="s">
        <v>945</v>
      </c>
      <c r="B332" s="12">
        <v>44927</v>
      </c>
      <c r="C332" s="12">
        <v>45658</v>
      </c>
      <c r="D332" s="11" t="s">
        <v>22</v>
      </c>
      <c r="E332" s="11" t="s">
        <v>20</v>
      </c>
      <c r="F332" s="11" t="s">
        <v>23</v>
      </c>
      <c r="G332" s="11" t="s">
        <v>92</v>
      </c>
      <c r="H332" s="11" t="s">
        <v>946</v>
      </c>
      <c r="I332" s="11" t="s">
        <v>94</v>
      </c>
      <c r="J332" s="11" t="s">
        <v>95</v>
      </c>
      <c r="K332" s="11" t="s">
        <v>28</v>
      </c>
      <c r="L332" s="11" t="s">
        <v>29</v>
      </c>
      <c r="M332" s="11"/>
      <c r="N332" s="11" t="s">
        <v>30</v>
      </c>
      <c r="O332" s="11" t="s">
        <v>31</v>
      </c>
      <c r="P332" s="11" t="s">
        <v>32</v>
      </c>
      <c r="Q332" s="13">
        <v>1668</v>
      </c>
      <c r="R332" s="13">
        <v>263</v>
      </c>
      <c r="S332" s="13">
        <v>1931</v>
      </c>
      <c r="T332" s="13"/>
      <c r="U332" s="13"/>
      <c r="V332" s="13">
        <v>0</v>
      </c>
    </row>
    <row r="333" spans="1:22" ht="15" customHeight="1" x14ac:dyDescent="0.25">
      <c r="A333" s="11" t="s">
        <v>947</v>
      </c>
      <c r="B333" s="12">
        <v>44927</v>
      </c>
      <c r="C333" s="12">
        <v>45658</v>
      </c>
      <c r="D333" s="11" t="s">
        <v>58</v>
      </c>
      <c r="E333" s="11" t="s">
        <v>20</v>
      </c>
      <c r="F333" s="11" t="s">
        <v>59</v>
      </c>
      <c r="G333" s="11" t="s">
        <v>240</v>
      </c>
      <c r="H333" s="11" t="s">
        <v>948</v>
      </c>
      <c r="I333" s="11" t="s">
        <v>241</v>
      </c>
      <c r="J333" s="11" t="s">
        <v>38</v>
      </c>
      <c r="K333" s="11" t="s">
        <v>28</v>
      </c>
      <c r="L333" s="11" t="s">
        <v>29</v>
      </c>
      <c r="M333" s="11"/>
      <c r="N333" s="11" t="s">
        <v>39</v>
      </c>
      <c r="O333" s="11" t="s">
        <v>31</v>
      </c>
      <c r="P333" s="11" t="s">
        <v>32</v>
      </c>
      <c r="Q333" s="13">
        <v>440</v>
      </c>
      <c r="R333" s="13">
        <v>440</v>
      </c>
      <c r="S333" s="13">
        <v>880</v>
      </c>
      <c r="T333" s="13"/>
      <c r="U333" s="13"/>
      <c r="V333" s="13">
        <v>0</v>
      </c>
    </row>
    <row r="334" spans="1:22" ht="15" customHeight="1" x14ac:dyDescent="0.25">
      <c r="A334" s="11" t="s">
        <v>949</v>
      </c>
      <c r="B334" s="12">
        <v>44927</v>
      </c>
      <c r="C334" s="12">
        <v>45658</v>
      </c>
      <c r="D334" s="11" t="s">
        <v>22</v>
      </c>
      <c r="E334" s="11" t="s">
        <v>20</v>
      </c>
      <c r="F334" s="11" t="s">
        <v>23</v>
      </c>
      <c r="G334" s="11" t="s">
        <v>601</v>
      </c>
      <c r="H334" s="11" t="s">
        <v>823</v>
      </c>
      <c r="I334" s="11" t="s">
        <v>602</v>
      </c>
      <c r="J334" s="11" t="s">
        <v>413</v>
      </c>
      <c r="K334" s="11" t="s">
        <v>28</v>
      </c>
      <c r="L334" s="11" t="s">
        <v>29</v>
      </c>
      <c r="M334" s="11"/>
      <c r="N334" s="11" t="s">
        <v>30</v>
      </c>
      <c r="O334" s="11" t="s">
        <v>31</v>
      </c>
      <c r="P334" s="11" t="s">
        <v>32</v>
      </c>
      <c r="Q334" s="13">
        <v>3009</v>
      </c>
      <c r="R334" s="13">
        <v>717</v>
      </c>
      <c r="S334" s="13">
        <v>3726</v>
      </c>
      <c r="T334" s="13"/>
      <c r="U334" s="13"/>
      <c r="V334" s="13">
        <v>0</v>
      </c>
    </row>
    <row r="335" spans="1:22" ht="15" customHeight="1" x14ac:dyDescent="0.25">
      <c r="A335" s="11" t="s">
        <v>950</v>
      </c>
      <c r="B335" s="12">
        <v>44927</v>
      </c>
      <c r="C335" s="12">
        <v>45658</v>
      </c>
      <c r="D335" s="11" t="s">
        <v>308</v>
      </c>
      <c r="E335" s="11" t="s">
        <v>20</v>
      </c>
      <c r="F335" s="11"/>
      <c r="G335" s="11" t="s">
        <v>541</v>
      </c>
      <c r="H335" s="11" t="s">
        <v>281</v>
      </c>
      <c r="I335" s="11" t="s">
        <v>542</v>
      </c>
      <c r="J335" s="11" t="s">
        <v>38</v>
      </c>
      <c r="K335" s="11" t="s">
        <v>28</v>
      </c>
      <c r="L335" s="11" t="s">
        <v>183</v>
      </c>
      <c r="M335" s="11" t="s">
        <v>184</v>
      </c>
      <c r="N335" s="11" t="s">
        <v>185</v>
      </c>
      <c r="O335" s="11" t="s">
        <v>310</v>
      </c>
      <c r="P335" s="11" t="s">
        <v>40</v>
      </c>
      <c r="Q335" s="13">
        <v>16136</v>
      </c>
      <c r="R335" s="13">
        <v>15228</v>
      </c>
      <c r="S335" s="13">
        <v>31364</v>
      </c>
      <c r="T335" s="13">
        <v>46413</v>
      </c>
      <c r="U335" s="13">
        <v>92658</v>
      </c>
      <c r="V335" s="13">
        <v>139071</v>
      </c>
    </row>
    <row r="336" spans="1:22" ht="15" customHeight="1" x14ac:dyDescent="0.25">
      <c r="A336" s="11" t="s">
        <v>951</v>
      </c>
      <c r="B336" s="12">
        <v>44927</v>
      </c>
      <c r="C336" s="12">
        <v>45658</v>
      </c>
      <c r="D336" s="11" t="s">
        <v>22</v>
      </c>
      <c r="E336" s="11" t="s">
        <v>20</v>
      </c>
      <c r="F336" s="11" t="s">
        <v>23</v>
      </c>
      <c r="G336" s="11" t="s">
        <v>952</v>
      </c>
      <c r="H336" s="11" t="s">
        <v>953</v>
      </c>
      <c r="I336" s="11" t="s">
        <v>954</v>
      </c>
      <c r="J336" s="11" t="s">
        <v>38</v>
      </c>
      <c r="K336" s="11" t="s">
        <v>28</v>
      </c>
      <c r="L336" s="11" t="s">
        <v>29</v>
      </c>
      <c r="M336" s="11"/>
      <c r="N336" s="11" t="s">
        <v>30</v>
      </c>
      <c r="O336" s="11" t="s">
        <v>31</v>
      </c>
      <c r="P336" s="11" t="s">
        <v>32</v>
      </c>
      <c r="Q336" s="13">
        <v>6558</v>
      </c>
      <c r="R336" s="13">
        <v>1341</v>
      </c>
      <c r="S336" s="13">
        <v>7899</v>
      </c>
      <c r="T336" s="13"/>
      <c r="U336" s="13"/>
      <c r="V336" s="13">
        <v>0</v>
      </c>
    </row>
    <row r="337" spans="1:22" ht="15" customHeight="1" x14ac:dyDescent="0.25">
      <c r="A337" s="11" t="s">
        <v>955</v>
      </c>
      <c r="B337" s="12">
        <v>44927</v>
      </c>
      <c r="C337" s="12">
        <v>45658</v>
      </c>
      <c r="D337" s="11" t="s">
        <v>52</v>
      </c>
      <c r="E337" s="11" t="s">
        <v>20</v>
      </c>
      <c r="F337" s="11" t="s">
        <v>53</v>
      </c>
      <c r="G337" s="11" t="s">
        <v>325</v>
      </c>
      <c r="H337" s="11" t="s">
        <v>956</v>
      </c>
      <c r="I337" s="11" t="s">
        <v>957</v>
      </c>
      <c r="J337" s="11" t="s">
        <v>38</v>
      </c>
      <c r="K337" s="11" t="s">
        <v>28</v>
      </c>
      <c r="L337" s="11" t="s">
        <v>29</v>
      </c>
      <c r="M337" s="11"/>
      <c r="N337" s="11" t="s">
        <v>56</v>
      </c>
      <c r="O337" s="11" t="s">
        <v>31</v>
      </c>
      <c r="P337" s="11" t="s">
        <v>32</v>
      </c>
      <c r="Q337" s="13">
        <v>474</v>
      </c>
      <c r="R337" s="13">
        <v>222</v>
      </c>
      <c r="S337" s="13">
        <v>696</v>
      </c>
      <c r="T337" s="13"/>
      <c r="U337" s="13"/>
      <c r="V337" s="13">
        <v>0</v>
      </c>
    </row>
    <row r="338" spans="1:22" ht="15" customHeight="1" x14ac:dyDescent="0.25">
      <c r="A338" s="11" t="s">
        <v>958</v>
      </c>
      <c r="B338" s="12">
        <v>44927</v>
      </c>
      <c r="C338" s="12">
        <v>45658</v>
      </c>
      <c r="D338" s="11" t="s">
        <v>52</v>
      </c>
      <c r="E338" s="11" t="s">
        <v>20</v>
      </c>
      <c r="F338" s="11" t="s">
        <v>53</v>
      </c>
      <c r="G338" s="11" t="s">
        <v>959</v>
      </c>
      <c r="H338" s="11" t="s">
        <v>770</v>
      </c>
      <c r="I338" s="11" t="s">
        <v>960</v>
      </c>
      <c r="J338" s="11" t="s">
        <v>95</v>
      </c>
      <c r="K338" s="11" t="s">
        <v>28</v>
      </c>
      <c r="L338" s="11" t="s">
        <v>29</v>
      </c>
      <c r="M338" s="11"/>
      <c r="N338" s="11" t="s">
        <v>39</v>
      </c>
      <c r="O338" s="11" t="s">
        <v>31</v>
      </c>
      <c r="P338" s="11" t="s">
        <v>32</v>
      </c>
      <c r="Q338" s="13">
        <v>364</v>
      </c>
      <c r="R338" s="13">
        <v>317</v>
      </c>
      <c r="S338" s="13">
        <v>681</v>
      </c>
      <c r="T338" s="13"/>
      <c r="U338" s="13"/>
      <c r="V338" s="13">
        <v>0</v>
      </c>
    </row>
    <row r="339" spans="1:22" ht="15" customHeight="1" x14ac:dyDescent="0.25">
      <c r="A339" s="11" t="s">
        <v>961</v>
      </c>
      <c r="B339" s="12">
        <v>44927</v>
      </c>
      <c r="C339" s="12">
        <v>45658</v>
      </c>
      <c r="D339" s="11" t="s">
        <v>22</v>
      </c>
      <c r="E339" s="11" t="s">
        <v>20</v>
      </c>
      <c r="F339" s="11" t="s">
        <v>23</v>
      </c>
      <c r="G339" s="11" t="s">
        <v>486</v>
      </c>
      <c r="H339" s="11" t="s">
        <v>465</v>
      </c>
      <c r="I339" s="11" t="s">
        <v>487</v>
      </c>
      <c r="J339" s="11" t="s">
        <v>38</v>
      </c>
      <c r="K339" s="11" t="s">
        <v>28</v>
      </c>
      <c r="L339" s="11" t="s">
        <v>29</v>
      </c>
      <c r="M339" s="11"/>
      <c r="N339" s="11" t="s">
        <v>30</v>
      </c>
      <c r="O339" s="11" t="s">
        <v>31</v>
      </c>
      <c r="P339" s="11" t="s">
        <v>32</v>
      </c>
      <c r="Q339" s="13">
        <v>1084</v>
      </c>
      <c r="R339" s="13">
        <v>229</v>
      </c>
      <c r="S339" s="13">
        <v>1313</v>
      </c>
      <c r="T339" s="13"/>
      <c r="U339" s="13"/>
      <c r="V339" s="13">
        <v>0</v>
      </c>
    </row>
    <row r="340" spans="1:22" ht="15" customHeight="1" x14ac:dyDescent="0.25">
      <c r="A340" s="11" t="s">
        <v>962</v>
      </c>
      <c r="B340" s="12">
        <v>44927</v>
      </c>
      <c r="C340" s="12">
        <v>45658</v>
      </c>
      <c r="D340" s="11" t="s">
        <v>22</v>
      </c>
      <c r="E340" s="11" t="s">
        <v>20</v>
      </c>
      <c r="F340" s="11" t="s">
        <v>23</v>
      </c>
      <c r="G340" s="11" t="s">
        <v>895</v>
      </c>
      <c r="H340" s="11" t="s">
        <v>143</v>
      </c>
      <c r="I340" s="11" t="s">
        <v>963</v>
      </c>
      <c r="J340" s="11" t="s">
        <v>95</v>
      </c>
      <c r="K340" s="11" t="s">
        <v>28</v>
      </c>
      <c r="L340" s="11" t="s">
        <v>29</v>
      </c>
      <c r="M340" s="11"/>
      <c r="N340" s="11" t="s">
        <v>30</v>
      </c>
      <c r="O340" s="11" t="s">
        <v>31</v>
      </c>
      <c r="P340" s="11" t="s">
        <v>32</v>
      </c>
      <c r="Q340" s="13">
        <v>10505</v>
      </c>
      <c r="R340" s="13">
        <v>1992</v>
      </c>
      <c r="S340" s="13">
        <v>12497</v>
      </c>
      <c r="T340" s="13"/>
      <c r="U340" s="13"/>
      <c r="V340" s="13">
        <v>0</v>
      </c>
    </row>
    <row r="341" spans="1:22" ht="15" customHeight="1" x14ac:dyDescent="0.25">
      <c r="A341" s="11" t="s">
        <v>964</v>
      </c>
      <c r="B341" s="12">
        <v>44927</v>
      </c>
      <c r="C341" s="12">
        <v>45658</v>
      </c>
      <c r="D341" s="11" t="s">
        <v>58</v>
      </c>
      <c r="E341" s="11" t="s">
        <v>20</v>
      </c>
      <c r="F341" s="11" t="s">
        <v>59</v>
      </c>
      <c r="G341" s="11" t="s">
        <v>637</v>
      </c>
      <c r="H341" s="11" t="s">
        <v>770</v>
      </c>
      <c r="I341" s="11" t="s">
        <v>638</v>
      </c>
      <c r="J341" s="11" t="s">
        <v>38</v>
      </c>
      <c r="K341" s="11" t="s">
        <v>28</v>
      </c>
      <c r="L341" s="11" t="s">
        <v>29</v>
      </c>
      <c r="M341" s="11"/>
      <c r="N341" s="11" t="s">
        <v>39</v>
      </c>
      <c r="O341" s="11" t="s">
        <v>31</v>
      </c>
      <c r="P341" s="11" t="s">
        <v>32</v>
      </c>
      <c r="Q341" s="13">
        <v>440</v>
      </c>
      <c r="R341" s="13">
        <v>440</v>
      </c>
      <c r="S341" s="13">
        <v>880</v>
      </c>
      <c r="T341" s="13"/>
      <c r="U341" s="13"/>
      <c r="V341" s="13">
        <v>0</v>
      </c>
    </row>
    <row r="342" spans="1:22" ht="15" customHeight="1" x14ac:dyDescent="0.25">
      <c r="A342" s="11" t="s">
        <v>965</v>
      </c>
      <c r="B342" s="12">
        <v>44927</v>
      </c>
      <c r="C342" s="12">
        <v>45658</v>
      </c>
      <c r="D342" s="11" t="s">
        <v>22</v>
      </c>
      <c r="E342" s="11" t="s">
        <v>20</v>
      </c>
      <c r="F342" s="11" t="s">
        <v>23</v>
      </c>
      <c r="G342" s="11" t="s">
        <v>60</v>
      </c>
      <c r="H342" s="11" t="s">
        <v>445</v>
      </c>
      <c r="I342" s="11" t="s">
        <v>62</v>
      </c>
      <c r="J342" s="11" t="s">
        <v>38</v>
      </c>
      <c r="K342" s="11" t="s">
        <v>28</v>
      </c>
      <c r="L342" s="11" t="s">
        <v>29</v>
      </c>
      <c r="M342" s="11"/>
      <c r="N342" s="11" t="s">
        <v>30</v>
      </c>
      <c r="O342" s="11" t="s">
        <v>31</v>
      </c>
      <c r="P342" s="11" t="s">
        <v>32</v>
      </c>
      <c r="Q342" s="13">
        <v>2214</v>
      </c>
      <c r="R342" s="13">
        <v>368</v>
      </c>
      <c r="S342" s="13">
        <v>2582</v>
      </c>
      <c r="T342" s="13"/>
      <c r="U342" s="13"/>
      <c r="V342" s="13">
        <v>0</v>
      </c>
    </row>
    <row r="343" spans="1:22" ht="15" customHeight="1" x14ac:dyDescent="0.25">
      <c r="A343" s="11" t="s">
        <v>966</v>
      </c>
      <c r="B343" s="12">
        <v>44927</v>
      </c>
      <c r="C343" s="12">
        <v>45658</v>
      </c>
      <c r="D343" s="11" t="s">
        <v>101</v>
      </c>
      <c r="E343" s="11" t="s">
        <v>20</v>
      </c>
      <c r="F343" s="11" t="s">
        <v>102</v>
      </c>
      <c r="G343" s="11" t="s">
        <v>650</v>
      </c>
      <c r="H343" s="11" t="s">
        <v>546</v>
      </c>
      <c r="I343" s="11" t="s">
        <v>967</v>
      </c>
      <c r="J343" s="11" t="s">
        <v>38</v>
      </c>
      <c r="K343" s="11" t="s">
        <v>28</v>
      </c>
      <c r="L343" s="11" t="s">
        <v>29</v>
      </c>
      <c r="M343" s="11"/>
      <c r="N343" s="11" t="s">
        <v>39</v>
      </c>
      <c r="O343" s="11" t="s">
        <v>31</v>
      </c>
      <c r="P343" s="11" t="s">
        <v>32</v>
      </c>
      <c r="Q343" s="13">
        <v>324</v>
      </c>
      <c r="R343" s="13">
        <v>254</v>
      </c>
      <c r="S343" s="13">
        <v>578</v>
      </c>
      <c r="T343" s="13"/>
      <c r="U343" s="13"/>
      <c r="V343" s="13">
        <v>0</v>
      </c>
    </row>
    <row r="344" spans="1:22" ht="15" customHeight="1" x14ac:dyDescent="0.25">
      <c r="A344" s="11" t="s">
        <v>968</v>
      </c>
      <c r="B344" s="12">
        <v>44927</v>
      </c>
      <c r="C344" s="12">
        <v>45658</v>
      </c>
      <c r="D344" s="11" t="s">
        <v>52</v>
      </c>
      <c r="E344" s="11" t="s">
        <v>20</v>
      </c>
      <c r="F344" s="11" t="s">
        <v>53</v>
      </c>
      <c r="G344" s="11" t="s">
        <v>486</v>
      </c>
      <c r="H344" s="11" t="s">
        <v>465</v>
      </c>
      <c r="I344" s="11" t="s">
        <v>487</v>
      </c>
      <c r="J344" s="11" t="s">
        <v>38</v>
      </c>
      <c r="K344" s="11" t="s">
        <v>28</v>
      </c>
      <c r="L344" s="11" t="s">
        <v>29</v>
      </c>
      <c r="M344" s="11"/>
      <c r="N344" s="11" t="s">
        <v>39</v>
      </c>
      <c r="O344" s="11" t="s">
        <v>31</v>
      </c>
      <c r="P344" s="11" t="s">
        <v>32</v>
      </c>
      <c r="Q344" s="13">
        <v>1116</v>
      </c>
      <c r="R344" s="13">
        <v>936</v>
      </c>
      <c r="S344" s="13">
        <v>2052</v>
      </c>
      <c r="T344" s="13"/>
      <c r="U344" s="13"/>
      <c r="V344" s="13">
        <v>0</v>
      </c>
    </row>
    <row r="345" spans="1:22" ht="15" customHeight="1" x14ac:dyDescent="0.25">
      <c r="A345" s="11" t="s">
        <v>969</v>
      </c>
      <c r="B345" s="12">
        <v>44927</v>
      </c>
      <c r="C345" s="12">
        <v>45658</v>
      </c>
      <c r="D345" s="11" t="s">
        <v>52</v>
      </c>
      <c r="E345" s="11" t="s">
        <v>20</v>
      </c>
      <c r="F345" s="11" t="s">
        <v>53</v>
      </c>
      <c r="G345" s="11" t="s">
        <v>880</v>
      </c>
      <c r="H345" s="11" t="s">
        <v>210</v>
      </c>
      <c r="I345" s="11" t="s">
        <v>970</v>
      </c>
      <c r="J345" s="11" t="s">
        <v>27</v>
      </c>
      <c r="K345" s="11" t="s">
        <v>28</v>
      </c>
      <c r="L345" s="11" t="s">
        <v>29</v>
      </c>
      <c r="M345" s="11"/>
      <c r="N345" s="11" t="s">
        <v>39</v>
      </c>
      <c r="O345" s="11" t="s">
        <v>31</v>
      </c>
      <c r="P345" s="11" t="s">
        <v>32</v>
      </c>
      <c r="Q345" s="13">
        <v>63</v>
      </c>
      <c r="R345" s="13">
        <v>52</v>
      </c>
      <c r="S345" s="13">
        <v>115</v>
      </c>
      <c r="T345" s="13"/>
      <c r="U345" s="13"/>
      <c r="V345" s="13">
        <v>0</v>
      </c>
    </row>
    <row r="346" spans="1:22" ht="15" customHeight="1" x14ac:dyDescent="0.25">
      <c r="A346" s="11" t="s">
        <v>971</v>
      </c>
      <c r="B346" s="12">
        <v>44927</v>
      </c>
      <c r="C346" s="12">
        <v>45658</v>
      </c>
      <c r="D346" s="11" t="s">
        <v>52</v>
      </c>
      <c r="E346" s="11" t="s">
        <v>20</v>
      </c>
      <c r="F346" s="11" t="s">
        <v>53</v>
      </c>
      <c r="G346" s="11" t="s">
        <v>83</v>
      </c>
      <c r="H346" s="11" t="s">
        <v>214</v>
      </c>
      <c r="I346" s="11" t="s">
        <v>85</v>
      </c>
      <c r="J346" s="11" t="s">
        <v>38</v>
      </c>
      <c r="K346" s="11" t="s">
        <v>28</v>
      </c>
      <c r="L346" s="11" t="s">
        <v>29</v>
      </c>
      <c r="M346" s="11"/>
      <c r="N346" s="11" t="s">
        <v>39</v>
      </c>
      <c r="O346" s="11" t="s">
        <v>31</v>
      </c>
      <c r="P346" s="11" t="s">
        <v>32</v>
      </c>
      <c r="Q346" s="13">
        <v>8476</v>
      </c>
      <c r="R346" s="13">
        <v>7547</v>
      </c>
      <c r="S346" s="13">
        <v>16023</v>
      </c>
      <c r="T346" s="13"/>
      <c r="U346" s="13"/>
      <c r="V346" s="13">
        <v>0</v>
      </c>
    </row>
    <row r="347" spans="1:22" ht="15" customHeight="1" x14ac:dyDescent="0.25">
      <c r="A347" s="11" t="s">
        <v>972</v>
      </c>
      <c r="B347" s="12">
        <v>44927</v>
      </c>
      <c r="C347" s="12">
        <v>45658</v>
      </c>
      <c r="D347" s="11" t="s">
        <v>34</v>
      </c>
      <c r="E347" s="11" t="s">
        <v>20</v>
      </c>
      <c r="F347" s="11"/>
      <c r="G347" s="11" t="s">
        <v>291</v>
      </c>
      <c r="H347" s="11" t="s">
        <v>973</v>
      </c>
      <c r="I347" s="11" t="s">
        <v>292</v>
      </c>
      <c r="J347" s="11" t="s">
        <v>38</v>
      </c>
      <c r="K347" s="11" t="s">
        <v>28</v>
      </c>
      <c r="L347" s="11" t="s">
        <v>29</v>
      </c>
      <c r="M347" s="11"/>
      <c r="N347" s="11" t="s">
        <v>39</v>
      </c>
      <c r="O347" s="11" t="s">
        <v>31</v>
      </c>
      <c r="P347" s="11" t="s">
        <v>32</v>
      </c>
      <c r="Q347" s="13">
        <v>5037</v>
      </c>
      <c r="R347" s="13">
        <v>3719</v>
      </c>
      <c r="S347" s="13">
        <v>8756</v>
      </c>
      <c r="T347" s="13"/>
      <c r="U347" s="13"/>
      <c r="V347" s="13">
        <v>0</v>
      </c>
    </row>
    <row r="348" spans="1:22" ht="15" customHeight="1" x14ac:dyDescent="0.25">
      <c r="A348" s="11" t="s">
        <v>974</v>
      </c>
      <c r="B348" s="12">
        <v>44927</v>
      </c>
      <c r="C348" s="12">
        <v>45012</v>
      </c>
      <c r="D348" s="11" t="s">
        <v>34</v>
      </c>
      <c r="E348" s="11" t="s">
        <v>20</v>
      </c>
      <c r="F348" s="11"/>
      <c r="G348" s="11" t="s">
        <v>63</v>
      </c>
      <c r="H348" s="11" t="s">
        <v>159</v>
      </c>
      <c r="I348" s="11" t="s">
        <v>160</v>
      </c>
      <c r="J348" s="11" t="s">
        <v>38</v>
      </c>
      <c r="K348" s="11" t="s">
        <v>28</v>
      </c>
      <c r="L348" s="11" t="s">
        <v>29</v>
      </c>
      <c r="M348" s="11"/>
      <c r="N348" s="11" t="s">
        <v>39</v>
      </c>
      <c r="O348" s="11" t="s">
        <v>31</v>
      </c>
      <c r="P348" s="11" t="s">
        <v>40</v>
      </c>
      <c r="Q348" s="13">
        <v>1161</v>
      </c>
      <c r="R348" s="13">
        <v>953</v>
      </c>
      <c r="S348" s="13">
        <v>2114</v>
      </c>
      <c r="T348" s="13"/>
      <c r="U348" s="13"/>
      <c r="V348" s="13">
        <v>0</v>
      </c>
    </row>
    <row r="349" spans="1:22" ht="15" customHeight="1" x14ac:dyDescent="0.25">
      <c r="A349" s="11" t="s">
        <v>975</v>
      </c>
      <c r="B349" s="12">
        <v>44927</v>
      </c>
      <c r="C349" s="12">
        <v>45658</v>
      </c>
      <c r="D349" s="11" t="s">
        <v>58</v>
      </c>
      <c r="E349" s="11" t="s">
        <v>20</v>
      </c>
      <c r="F349" s="11" t="s">
        <v>59</v>
      </c>
      <c r="G349" s="11" t="s">
        <v>151</v>
      </c>
      <c r="H349" s="11" t="s">
        <v>25</v>
      </c>
      <c r="I349" s="11" t="s">
        <v>153</v>
      </c>
      <c r="J349" s="11" t="s">
        <v>38</v>
      </c>
      <c r="K349" s="11" t="s">
        <v>28</v>
      </c>
      <c r="L349" s="11" t="s">
        <v>29</v>
      </c>
      <c r="M349" s="11"/>
      <c r="N349" s="11" t="s">
        <v>39</v>
      </c>
      <c r="O349" s="11" t="s">
        <v>31</v>
      </c>
      <c r="P349" s="11" t="s">
        <v>32</v>
      </c>
      <c r="Q349" s="13">
        <v>739</v>
      </c>
      <c r="R349" s="13">
        <v>595</v>
      </c>
      <c r="S349" s="13">
        <v>1334</v>
      </c>
      <c r="T349" s="13"/>
      <c r="U349" s="13"/>
      <c r="V349" s="13">
        <v>0</v>
      </c>
    </row>
    <row r="350" spans="1:22" ht="15" customHeight="1" x14ac:dyDescent="0.25">
      <c r="A350" s="11" t="s">
        <v>976</v>
      </c>
      <c r="B350" s="12">
        <v>44927</v>
      </c>
      <c r="C350" s="12">
        <v>45658</v>
      </c>
      <c r="D350" s="11" t="s">
        <v>52</v>
      </c>
      <c r="E350" s="11" t="s">
        <v>20</v>
      </c>
      <c r="F350" s="11" t="s">
        <v>53</v>
      </c>
      <c r="G350" s="11" t="s">
        <v>562</v>
      </c>
      <c r="H350" s="11" t="s">
        <v>269</v>
      </c>
      <c r="I350" s="11" t="s">
        <v>977</v>
      </c>
      <c r="J350" s="11" t="s">
        <v>27</v>
      </c>
      <c r="K350" s="11" t="s">
        <v>28</v>
      </c>
      <c r="L350" s="11" t="s">
        <v>29</v>
      </c>
      <c r="M350" s="11"/>
      <c r="N350" s="11" t="s">
        <v>39</v>
      </c>
      <c r="O350" s="11" t="s">
        <v>31</v>
      </c>
      <c r="P350" s="11" t="s">
        <v>32</v>
      </c>
      <c r="Q350" s="13">
        <v>195</v>
      </c>
      <c r="R350" s="13">
        <v>173</v>
      </c>
      <c r="S350" s="13">
        <v>368</v>
      </c>
      <c r="T350" s="13"/>
      <c r="U350" s="13"/>
      <c r="V350" s="13">
        <v>0</v>
      </c>
    </row>
    <row r="351" spans="1:22" ht="15" customHeight="1" x14ac:dyDescent="0.25">
      <c r="A351" s="11" t="s">
        <v>978</v>
      </c>
      <c r="B351" s="12">
        <v>44927</v>
      </c>
      <c r="C351" s="12">
        <v>45658</v>
      </c>
      <c r="D351" s="11" t="s">
        <v>22</v>
      </c>
      <c r="E351" s="11" t="s">
        <v>20</v>
      </c>
      <c r="F351" s="11" t="s">
        <v>23</v>
      </c>
      <c r="G351" s="11" t="s">
        <v>511</v>
      </c>
      <c r="H351" s="11" t="s">
        <v>979</v>
      </c>
      <c r="I351" s="11" t="s">
        <v>512</v>
      </c>
      <c r="J351" s="11" t="s">
        <v>38</v>
      </c>
      <c r="K351" s="11" t="s">
        <v>28</v>
      </c>
      <c r="L351" s="11" t="s">
        <v>29</v>
      </c>
      <c r="M351" s="11"/>
      <c r="N351" s="11" t="s">
        <v>39</v>
      </c>
      <c r="O351" s="11" t="s">
        <v>31</v>
      </c>
      <c r="P351" s="11" t="s">
        <v>32</v>
      </c>
      <c r="Q351" s="13">
        <v>6287</v>
      </c>
      <c r="R351" s="13">
        <v>1368</v>
      </c>
      <c r="S351" s="13">
        <v>7655</v>
      </c>
      <c r="T351" s="13"/>
      <c r="U351" s="13"/>
      <c r="V351" s="13">
        <v>0</v>
      </c>
    </row>
    <row r="352" spans="1:22" ht="15" customHeight="1" x14ac:dyDescent="0.25">
      <c r="A352" s="11" t="s">
        <v>980</v>
      </c>
      <c r="B352" s="12">
        <v>44927</v>
      </c>
      <c r="C352" s="12">
        <v>45658</v>
      </c>
      <c r="D352" s="11" t="s">
        <v>101</v>
      </c>
      <c r="E352" s="11" t="s">
        <v>20</v>
      </c>
      <c r="F352" s="11" t="s">
        <v>102</v>
      </c>
      <c r="G352" s="11" t="s">
        <v>388</v>
      </c>
      <c r="H352" s="11" t="s">
        <v>848</v>
      </c>
      <c r="I352" s="11" t="s">
        <v>981</v>
      </c>
      <c r="J352" s="11" t="s">
        <v>38</v>
      </c>
      <c r="K352" s="11" t="s">
        <v>28</v>
      </c>
      <c r="L352" s="11" t="s">
        <v>29</v>
      </c>
      <c r="M352" s="11"/>
      <c r="N352" s="11" t="s">
        <v>39</v>
      </c>
      <c r="O352" s="11" t="s">
        <v>31</v>
      </c>
      <c r="P352" s="11" t="s">
        <v>32</v>
      </c>
      <c r="Q352" s="13">
        <v>175</v>
      </c>
      <c r="R352" s="13">
        <v>351</v>
      </c>
      <c r="S352" s="13">
        <v>526</v>
      </c>
      <c r="T352" s="13"/>
      <c r="U352" s="13"/>
      <c r="V352" s="13">
        <v>0</v>
      </c>
    </row>
    <row r="353" spans="1:22" ht="15" customHeight="1" x14ac:dyDescent="0.25">
      <c r="A353" s="11" t="s">
        <v>982</v>
      </c>
      <c r="B353" s="12">
        <v>44927</v>
      </c>
      <c r="C353" s="12">
        <v>45658</v>
      </c>
      <c r="D353" s="11" t="s">
        <v>58</v>
      </c>
      <c r="E353" s="11" t="s">
        <v>20</v>
      </c>
      <c r="F353" s="11" t="s">
        <v>59</v>
      </c>
      <c r="G353" s="11" t="s">
        <v>936</v>
      </c>
      <c r="H353" s="11" t="s">
        <v>191</v>
      </c>
      <c r="I353" s="11" t="s">
        <v>937</v>
      </c>
      <c r="J353" s="11" t="s">
        <v>38</v>
      </c>
      <c r="K353" s="11" t="s">
        <v>28</v>
      </c>
      <c r="L353" s="11" t="s">
        <v>29</v>
      </c>
      <c r="M353" s="11"/>
      <c r="N353" s="11" t="s">
        <v>39</v>
      </c>
      <c r="O353" s="11" t="s">
        <v>31</v>
      </c>
      <c r="P353" s="11" t="s">
        <v>32</v>
      </c>
      <c r="Q353" s="13">
        <v>0</v>
      </c>
      <c r="R353" s="13">
        <v>0</v>
      </c>
      <c r="S353" s="13">
        <v>0</v>
      </c>
      <c r="T353" s="13"/>
      <c r="U353" s="13"/>
      <c r="V353" s="13">
        <v>0</v>
      </c>
    </row>
    <row r="354" spans="1:22" ht="15" customHeight="1" x14ac:dyDescent="0.25">
      <c r="A354" s="11" t="s">
        <v>983</v>
      </c>
      <c r="B354" s="12">
        <v>44927</v>
      </c>
      <c r="C354" s="12">
        <v>45658</v>
      </c>
      <c r="D354" s="11" t="s">
        <v>131</v>
      </c>
      <c r="E354" s="11" t="s">
        <v>20</v>
      </c>
      <c r="F354" s="11"/>
      <c r="G354" s="11" t="s">
        <v>984</v>
      </c>
      <c r="H354" s="11" t="s">
        <v>84</v>
      </c>
      <c r="I354" s="11" t="s">
        <v>129</v>
      </c>
      <c r="J354" s="11" t="s">
        <v>38</v>
      </c>
      <c r="K354" s="11" t="s">
        <v>134</v>
      </c>
      <c r="L354" s="11" t="s">
        <v>29</v>
      </c>
      <c r="M354" s="11"/>
      <c r="N354" s="11" t="s">
        <v>39</v>
      </c>
      <c r="O354" s="11" t="s">
        <v>31</v>
      </c>
      <c r="P354" s="11" t="s">
        <v>32</v>
      </c>
      <c r="Q354" s="13">
        <v>16078</v>
      </c>
      <c r="R354" s="13">
        <v>11160</v>
      </c>
      <c r="S354" s="13">
        <v>27238</v>
      </c>
      <c r="T354" s="13"/>
      <c r="U354" s="13"/>
      <c r="V354" s="13">
        <v>0</v>
      </c>
    </row>
    <row r="355" spans="1:22" ht="15" customHeight="1" x14ac:dyDescent="0.25">
      <c r="A355" s="11" t="s">
        <v>985</v>
      </c>
      <c r="B355" s="12">
        <v>44927</v>
      </c>
      <c r="C355" s="12">
        <v>45124</v>
      </c>
      <c r="D355" s="11" t="s">
        <v>34</v>
      </c>
      <c r="E355" s="11" t="s">
        <v>20</v>
      </c>
      <c r="F355" s="11"/>
      <c r="G355" s="11" t="s">
        <v>115</v>
      </c>
      <c r="H355" s="11" t="s">
        <v>116</v>
      </c>
      <c r="I355" s="11" t="s">
        <v>117</v>
      </c>
      <c r="J355" s="11" t="s">
        <v>38</v>
      </c>
      <c r="K355" s="11" t="s">
        <v>28</v>
      </c>
      <c r="L355" s="11" t="s">
        <v>29</v>
      </c>
      <c r="M355" s="11"/>
      <c r="N355" s="11" t="s">
        <v>56</v>
      </c>
      <c r="O355" s="11" t="s">
        <v>31</v>
      </c>
      <c r="P355" s="11" t="s">
        <v>40</v>
      </c>
      <c r="Q355" s="13">
        <v>15469</v>
      </c>
      <c r="R355" s="13">
        <v>15724</v>
      </c>
      <c r="S355" s="13">
        <v>31193</v>
      </c>
      <c r="T355" s="13"/>
      <c r="U355" s="13"/>
      <c r="V355" s="13">
        <v>0</v>
      </c>
    </row>
    <row r="356" spans="1:22" ht="15" customHeight="1" x14ac:dyDescent="0.25">
      <c r="A356" s="11" t="s">
        <v>986</v>
      </c>
      <c r="B356" s="12">
        <v>45191</v>
      </c>
      <c r="C356" s="12">
        <v>45658</v>
      </c>
      <c r="D356" s="11" t="s">
        <v>58</v>
      </c>
      <c r="E356" s="11" t="s">
        <v>20</v>
      </c>
      <c r="F356" s="11" t="s">
        <v>59</v>
      </c>
      <c r="G356" s="11" t="s">
        <v>541</v>
      </c>
      <c r="H356" s="11" t="s">
        <v>174</v>
      </c>
      <c r="I356" s="11" t="s">
        <v>542</v>
      </c>
      <c r="J356" s="11" t="s">
        <v>38</v>
      </c>
      <c r="K356" s="11" t="s">
        <v>28</v>
      </c>
      <c r="L356" s="11" t="s">
        <v>29</v>
      </c>
      <c r="M356" s="11"/>
      <c r="N356" s="11" t="s">
        <v>39</v>
      </c>
      <c r="O356" s="11" t="s">
        <v>31</v>
      </c>
      <c r="P356" s="11" t="s">
        <v>32</v>
      </c>
      <c r="Q356" s="13">
        <v>622</v>
      </c>
      <c r="R356" s="13">
        <v>500</v>
      </c>
      <c r="S356" s="13">
        <v>1122</v>
      </c>
      <c r="T356" s="13"/>
      <c r="U356" s="13"/>
      <c r="V356" s="13">
        <v>0</v>
      </c>
    </row>
    <row r="357" spans="1:22" ht="15" customHeight="1" x14ac:dyDescent="0.25">
      <c r="A357" s="11" t="s">
        <v>987</v>
      </c>
      <c r="B357" s="12">
        <v>44927</v>
      </c>
      <c r="C357" s="12">
        <v>45658</v>
      </c>
      <c r="D357" s="11" t="s">
        <v>52</v>
      </c>
      <c r="E357" s="11" t="s">
        <v>20</v>
      </c>
      <c r="F357" s="11" t="s">
        <v>53</v>
      </c>
      <c r="G357" s="11" t="s">
        <v>447</v>
      </c>
      <c r="H357" s="11" t="s">
        <v>191</v>
      </c>
      <c r="I357" s="11" t="s">
        <v>448</v>
      </c>
      <c r="J357" s="11" t="s">
        <v>27</v>
      </c>
      <c r="K357" s="11" t="s">
        <v>28</v>
      </c>
      <c r="L357" s="11" t="s">
        <v>29</v>
      </c>
      <c r="M357" s="11"/>
      <c r="N357" s="11" t="s">
        <v>39</v>
      </c>
      <c r="O357" s="11" t="s">
        <v>31</v>
      </c>
      <c r="P357" s="11" t="s">
        <v>32</v>
      </c>
      <c r="Q357" s="13">
        <v>913</v>
      </c>
      <c r="R357" s="13">
        <v>744</v>
      </c>
      <c r="S357" s="13">
        <v>1657</v>
      </c>
      <c r="T357" s="13"/>
      <c r="U357" s="13"/>
      <c r="V357" s="13">
        <v>0</v>
      </c>
    </row>
    <row r="358" spans="1:22" ht="15" customHeight="1" x14ac:dyDescent="0.25">
      <c r="A358" s="11" t="s">
        <v>988</v>
      </c>
      <c r="B358" s="12">
        <v>44927</v>
      </c>
      <c r="C358" s="12">
        <v>45658</v>
      </c>
      <c r="D358" s="11" t="s">
        <v>155</v>
      </c>
      <c r="E358" s="11" t="s">
        <v>20</v>
      </c>
      <c r="F358" s="11" t="s">
        <v>156</v>
      </c>
      <c r="G358" s="11" t="s">
        <v>349</v>
      </c>
      <c r="H358" s="11" t="s">
        <v>273</v>
      </c>
      <c r="I358" s="11" t="s">
        <v>522</v>
      </c>
      <c r="J358" s="11" t="s">
        <v>38</v>
      </c>
      <c r="K358" s="11" t="s">
        <v>28</v>
      </c>
      <c r="L358" s="11" t="s">
        <v>29</v>
      </c>
      <c r="M358" s="11"/>
      <c r="N358" s="11" t="s">
        <v>39</v>
      </c>
      <c r="O358" s="11" t="s">
        <v>31</v>
      </c>
      <c r="P358" s="11" t="s">
        <v>32</v>
      </c>
      <c r="Q358" s="13">
        <v>370</v>
      </c>
      <c r="R358" s="13">
        <v>248</v>
      </c>
      <c r="S358" s="13">
        <v>618</v>
      </c>
      <c r="T358" s="13"/>
      <c r="U358" s="13"/>
      <c r="V358" s="13">
        <v>0</v>
      </c>
    </row>
    <row r="359" spans="1:22" ht="15" customHeight="1" x14ac:dyDescent="0.25">
      <c r="A359" s="11" t="s">
        <v>989</v>
      </c>
      <c r="B359" s="12">
        <v>44927</v>
      </c>
      <c r="C359" s="12">
        <v>45658</v>
      </c>
      <c r="D359" s="11" t="s">
        <v>22</v>
      </c>
      <c r="E359" s="11" t="s">
        <v>20</v>
      </c>
      <c r="F359" s="11" t="s">
        <v>23</v>
      </c>
      <c r="G359" s="11" t="s">
        <v>628</v>
      </c>
      <c r="H359" s="11" t="s">
        <v>174</v>
      </c>
      <c r="I359" s="11" t="s">
        <v>990</v>
      </c>
      <c r="J359" s="11" t="s">
        <v>38</v>
      </c>
      <c r="K359" s="11" t="s">
        <v>28</v>
      </c>
      <c r="L359" s="11" t="s">
        <v>29</v>
      </c>
      <c r="M359" s="11"/>
      <c r="N359" s="11" t="s">
        <v>30</v>
      </c>
      <c r="O359" s="11" t="s">
        <v>31</v>
      </c>
      <c r="P359" s="11" t="s">
        <v>32</v>
      </c>
      <c r="Q359" s="13">
        <v>6674</v>
      </c>
      <c r="R359" s="13">
        <v>1580</v>
      </c>
      <c r="S359" s="13">
        <v>8254</v>
      </c>
      <c r="T359" s="13"/>
      <c r="U359" s="13"/>
      <c r="V359" s="13">
        <v>0</v>
      </c>
    </row>
    <row r="360" spans="1:22" ht="15" customHeight="1" x14ac:dyDescent="0.25">
      <c r="A360" s="11" t="s">
        <v>991</v>
      </c>
      <c r="B360" s="12">
        <v>44927</v>
      </c>
      <c r="C360" s="12">
        <v>45658</v>
      </c>
      <c r="D360" s="11" t="s">
        <v>52</v>
      </c>
      <c r="E360" s="11" t="s">
        <v>20</v>
      </c>
      <c r="F360" s="11" t="s">
        <v>53</v>
      </c>
      <c r="G360" s="11" t="s">
        <v>243</v>
      </c>
      <c r="H360" s="11" t="s">
        <v>394</v>
      </c>
      <c r="I360" s="11" t="s">
        <v>244</v>
      </c>
      <c r="J360" s="11" t="s">
        <v>38</v>
      </c>
      <c r="K360" s="11" t="s">
        <v>28</v>
      </c>
      <c r="L360" s="11" t="s">
        <v>29</v>
      </c>
      <c r="M360" s="11"/>
      <c r="N360" s="11" t="s">
        <v>39</v>
      </c>
      <c r="O360" s="11" t="s">
        <v>31</v>
      </c>
      <c r="P360" s="11" t="s">
        <v>32</v>
      </c>
      <c r="Q360" s="13">
        <v>694</v>
      </c>
      <c r="R360" s="13">
        <v>611</v>
      </c>
      <c r="S360" s="13">
        <v>1305</v>
      </c>
      <c r="T360" s="13"/>
      <c r="U360" s="13"/>
      <c r="V360" s="13">
        <v>0</v>
      </c>
    </row>
    <row r="361" spans="1:22" ht="15" customHeight="1" x14ac:dyDescent="0.25">
      <c r="A361" s="11" t="s">
        <v>992</v>
      </c>
      <c r="B361" s="12">
        <v>44927</v>
      </c>
      <c r="C361" s="12">
        <v>45658</v>
      </c>
      <c r="D361" s="11" t="s">
        <v>22</v>
      </c>
      <c r="E361" s="11" t="s">
        <v>20</v>
      </c>
      <c r="F361" s="11" t="s">
        <v>23</v>
      </c>
      <c r="G361" s="11" t="s">
        <v>847</v>
      </c>
      <c r="H361" s="11" t="s">
        <v>993</v>
      </c>
      <c r="I361" s="11" t="s">
        <v>849</v>
      </c>
      <c r="J361" s="11" t="s">
        <v>38</v>
      </c>
      <c r="K361" s="11" t="s">
        <v>28</v>
      </c>
      <c r="L361" s="11" t="s">
        <v>29</v>
      </c>
      <c r="M361" s="11"/>
      <c r="N361" s="11" t="s">
        <v>30</v>
      </c>
      <c r="O361" s="11" t="s">
        <v>31</v>
      </c>
      <c r="P361" s="11" t="s">
        <v>32</v>
      </c>
      <c r="Q361" s="13">
        <v>12447</v>
      </c>
      <c r="R361" s="13">
        <v>2103</v>
      </c>
      <c r="S361" s="13">
        <v>14550</v>
      </c>
      <c r="T361" s="13"/>
      <c r="U361" s="13"/>
      <c r="V361" s="13">
        <v>0</v>
      </c>
    </row>
    <row r="362" spans="1:22" ht="15" customHeight="1" x14ac:dyDescent="0.25">
      <c r="A362" s="11" t="s">
        <v>994</v>
      </c>
      <c r="B362" s="12">
        <v>44927</v>
      </c>
      <c r="C362" s="12">
        <v>45658</v>
      </c>
      <c r="D362" s="11" t="s">
        <v>52</v>
      </c>
      <c r="E362" s="11" t="s">
        <v>20</v>
      </c>
      <c r="F362" s="11" t="s">
        <v>53</v>
      </c>
      <c r="G362" s="11" t="s">
        <v>213</v>
      </c>
      <c r="H362" s="11" t="s">
        <v>394</v>
      </c>
      <c r="I362" s="11" t="s">
        <v>215</v>
      </c>
      <c r="J362" s="11" t="s">
        <v>27</v>
      </c>
      <c r="K362" s="11" t="s">
        <v>28</v>
      </c>
      <c r="L362" s="11" t="s">
        <v>29</v>
      </c>
      <c r="M362" s="11"/>
      <c r="N362" s="11" t="s">
        <v>106</v>
      </c>
      <c r="O362" s="11" t="s">
        <v>31</v>
      </c>
      <c r="P362" s="11" t="s">
        <v>32</v>
      </c>
      <c r="Q362" s="13">
        <v>0</v>
      </c>
      <c r="R362" s="13">
        <v>640</v>
      </c>
      <c r="S362" s="13">
        <v>640</v>
      </c>
      <c r="T362" s="13"/>
      <c r="U362" s="13"/>
      <c r="V362" s="13">
        <v>0</v>
      </c>
    </row>
    <row r="363" spans="1:22" ht="15" customHeight="1" x14ac:dyDescent="0.25">
      <c r="A363" s="11" t="s">
        <v>995</v>
      </c>
      <c r="B363" s="12">
        <v>44927</v>
      </c>
      <c r="C363" s="12">
        <v>45658</v>
      </c>
      <c r="D363" s="11" t="s">
        <v>22</v>
      </c>
      <c r="E363" s="11" t="s">
        <v>20</v>
      </c>
      <c r="F363" s="11" t="s">
        <v>23</v>
      </c>
      <c r="G363" s="11" t="s">
        <v>92</v>
      </c>
      <c r="H363" s="11" t="s">
        <v>25</v>
      </c>
      <c r="I363" s="11" t="s">
        <v>94</v>
      </c>
      <c r="J363" s="11" t="s">
        <v>95</v>
      </c>
      <c r="K363" s="11" t="s">
        <v>28</v>
      </c>
      <c r="L363" s="11" t="s">
        <v>29</v>
      </c>
      <c r="M363" s="11"/>
      <c r="N363" s="11" t="s">
        <v>30</v>
      </c>
      <c r="O363" s="11" t="s">
        <v>31</v>
      </c>
      <c r="P363" s="11" t="s">
        <v>32</v>
      </c>
      <c r="Q363" s="13">
        <v>528</v>
      </c>
      <c r="R363" s="13">
        <v>95</v>
      </c>
      <c r="S363" s="13">
        <v>623</v>
      </c>
      <c r="T363" s="13"/>
      <c r="U363" s="13"/>
      <c r="V363" s="13">
        <v>0</v>
      </c>
    </row>
    <row r="364" spans="1:22" ht="15" customHeight="1" x14ac:dyDescent="0.25">
      <c r="A364" s="11" t="s">
        <v>996</v>
      </c>
      <c r="B364" s="12">
        <v>44927</v>
      </c>
      <c r="C364" s="12">
        <v>45658</v>
      </c>
      <c r="D364" s="11" t="s">
        <v>22</v>
      </c>
      <c r="E364" s="11" t="s">
        <v>20</v>
      </c>
      <c r="F364" s="11" t="s">
        <v>23</v>
      </c>
      <c r="G364" s="11" t="s">
        <v>997</v>
      </c>
      <c r="H364" s="11" t="s">
        <v>98</v>
      </c>
      <c r="I364" s="11" t="s">
        <v>998</v>
      </c>
      <c r="J364" s="11" t="s">
        <v>38</v>
      </c>
      <c r="K364" s="11" t="s">
        <v>28</v>
      </c>
      <c r="L364" s="11" t="s">
        <v>29</v>
      </c>
      <c r="M364" s="11"/>
      <c r="N364" s="11" t="s">
        <v>30</v>
      </c>
      <c r="O364" s="11" t="s">
        <v>31</v>
      </c>
      <c r="P364" s="11" t="s">
        <v>32</v>
      </c>
      <c r="Q364" s="13">
        <v>15766</v>
      </c>
      <c r="R364" s="13">
        <v>2725</v>
      </c>
      <c r="S364" s="13">
        <v>18491</v>
      </c>
      <c r="T364" s="13"/>
      <c r="U364" s="13"/>
      <c r="V364" s="13">
        <v>0</v>
      </c>
    </row>
    <row r="365" spans="1:22" ht="15" customHeight="1" x14ac:dyDescent="0.25">
      <c r="A365" s="11" t="s">
        <v>999</v>
      </c>
      <c r="B365" s="12">
        <v>45006</v>
      </c>
      <c r="C365" s="12">
        <v>45658</v>
      </c>
      <c r="D365" s="11" t="s">
        <v>34</v>
      </c>
      <c r="E365" s="11" t="s">
        <v>20</v>
      </c>
      <c r="F365" s="11"/>
      <c r="G365" s="11" t="s">
        <v>1000</v>
      </c>
      <c r="H365" s="11" t="s">
        <v>418</v>
      </c>
      <c r="I365" s="11" t="s">
        <v>1001</v>
      </c>
      <c r="J365" s="11" t="s">
        <v>27</v>
      </c>
      <c r="K365" s="11" t="s">
        <v>28</v>
      </c>
      <c r="L365" s="11" t="s">
        <v>29</v>
      </c>
      <c r="M365" s="11"/>
      <c r="N365" s="11" t="s">
        <v>39</v>
      </c>
      <c r="O365" s="11" t="s">
        <v>31</v>
      </c>
      <c r="P365" s="11" t="s">
        <v>40</v>
      </c>
      <c r="Q365" s="13">
        <v>1222</v>
      </c>
      <c r="R365" s="13">
        <v>1497</v>
      </c>
      <c r="S365" s="13">
        <v>2719</v>
      </c>
      <c r="T365" s="13"/>
      <c r="U365" s="13"/>
      <c r="V365" s="13">
        <v>0</v>
      </c>
    </row>
    <row r="366" spans="1:22" ht="15" customHeight="1" x14ac:dyDescent="0.25">
      <c r="A366" s="11" t="s">
        <v>1002</v>
      </c>
      <c r="B366" s="12">
        <v>44927</v>
      </c>
      <c r="C366" s="12">
        <v>45658</v>
      </c>
      <c r="D366" s="11" t="s">
        <v>34</v>
      </c>
      <c r="E366" s="11" t="s">
        <v>20</v>
      </c>
      <c r="F366" s="11"/>
      <c r="G366" s="11" t="s">
        <v>71</v>
      </c>
      <c r="H366" s="11" t="s">
        <v>1003</v>
      </c>
      <c r="I366" s="11" t="s">
        <v>73</v>
      </c>
      <c r="J366" s="11" t="s">
        <v>27</v>
      </c>
      <c r="K366" s="11" t="s">
        <v>28</v>
      </c>
      <c r="L366" s="11" t="s">
        <v>29</v>
      </c>
      <c r="M366" s="11"/>
      <c r="N366" s="11" t="s">
        <v>39</v>
      </c>
      <c r="O366" s="11" t="s">
        <v>31</v>
      </c>
      <c r="P366" s="11" t="s">
        <v>40</v>
      </c>
      <c r="Q366" s="13">
        <v>129</v>
      </c>
      <c r="R366" s="13">
        <v>49</v>
      </c>
      <c r="S366" s="13">
        <v>178</v>
      </c>
      <c r="T366" s="13"/>
      <c r="U366" s="13"/>
      <c r="V366" s="13">
        <v>0</v>
      </c>
    </row>
    <row r="367" spans="1:22" ht="15" customHeight="1" x14ac:dyDescent="0.25">
      <c r="A367" s="11" t="s">
        <v>1004</v>
      </c>
      <c r="B367" s="12">
        <v>44927</v>
      </c>
      <c r="C367" s="12">
        <v>45658</v>
      </c>
      <c r="D367" s="11" t="s">
        <v>52</v>
      </c>
      <c r="E367" s="11" t="s">
        <v>20</v>
      </c>
      <c r="F367" s="11" t="s">
        <v>53</v>
      </c>
      <c r="G367" s="11" t="s">
        <v>1005</v>
      </c>
      <c r="H367" s="11" t="s">
        <v>1006</v>
      </c>
      <c r="I367" s="11" t="s">
        <v>1007</v>
      </c>
      <c r="J367" s="11" t="s">
        <v>95</v>
      </c>
      <c r="K367" s="11" t="s">
        <v>28</v>
      </c>
      <c r="L367" s="11" t="s">
        <v>29</v>
      </c>
      <c r="M367" s="11"/>
      <c r="N367" s="11" t="s">
        <v>39</v>
      </c>
      <c r="O367" s="11" t="s">
        <v>31</v>
      </c>
      <c r="P367" s="11" t="s">
        <v>32</v>
      </c>
      <c r="Q367" s="13">
        <v>281</v>
      </c>
      <c r="R367" s="13">
        <v>202</v>
      </c>
      <c r="S367" s="13">
        <v>483</v>
      </c>
      <c r="T367" s="13"/>
      <c r="U367" s="13"/>
      <c r="V367" s="13">
        <v>0</v>
      </c>
    </row>
    <row r="368" spans="1:22" ht="15" customHeight="1" x14ac:dyDescent="0.25">
      <c r="A368" s="11" t="s">
        <v>1008</v>
      </c>
      <c r="B368" s="12">
        <v>44927</v>
      </c>
      <c r="C368" s="12">
        <v>45658</v>
      </c>
      <c r="D368" s="11" t="s">
        <v>22</v>
      </c>
      <c r="E368" s="11" t="s">
        <v>20</v>
      </c>
      <c r="F368" s="11" t="s">
        <v>23</v>
      </c>
      <c r="G368" s="11" t="s">
        <v>1009</v>
      </c>
      <c r="H368" s="11" t="s">
        <v>139</v>
      </c>
      <c r="I368" s="11" t="s">
        <v>1010</v>
      </c>
      <c r="J368" s="11" t="s">
        <v>38</v>
      </c>
      <c r="K368" s="11" t="s">
        <v>28</v>
      </c>
      <c r="L368" s="11" t="s">
        <v>29</v>
      </c>
      <c r="M368" s="11"/>
      <c r="N368" s="11" t="s">
        <v>30</v>
      </c>
      <c r="O368" s="11" t="s">
        <v>31</v>
      </c>
      <c r="P368" s="11" t="s">
        <v>32</v>
      </c>
      <c r="Q368" s="13">
        <v>7506</v>
      </c>
      <c r="R368" s="13">
        <v>1303</v>
      </c>
      <c r="S368" s="13">
        <v>8809</v>
      </c>
      <c r="T368" s="13"/>
      <c r="U368" s="13"/>
      <c r="V368" s="13">
        <v>0</v>
      </c>
    </row>
    <row r="369" spans="1:22" ht="15" customHeight="1" x14ac:dyDescent="0.25">
      <c r="A369" s="11" t="s">
        <v>1011</v>
      </c>
      <c r="B369" s="12">
        <v>44927</v>
      </c>
      <c r="C369" s="12">
        <v>45658</v>
      </c>
      <c r="D369" s="11" t="s">
        <v>46</v>
      </c>
      <c r="E369" s="11" t="s">
        <v>20</v>
      </c>
      <c r="F369" s="11" t="s">
        <v>47</v>
      </c>
      <c r="G369" s="11" t="s">
        <v>549</v>
      </c>
      <c r="H369" s="11" t="s">
        <v>404</v>
      </c>
      <c r="I369" s="11" t="s">
        <v>717</v>
      </c>
      <c r="J369" s="11" t="s">
        <v>38</v>
      </c>
      <c r="K369" s="11" t="s">
        <v>28</v>
      </c>
      <c r="L369" s="11" t="s">
        <v>29</v>
      </c>
      <c r="M369" s="11"/>
      <c r="N369" s="11" t="s">
        <v>39</v>
      </c>
      <c r="O369" s="11" t="s">
        <v>31</v>
      </c>
      <c r="P369" s="11" t="s">
        <v>32</v>
      </c>
      <c r="Q369" s="13">
        <v>1513</v>
      </c>
      <c r="R369" s="13">
        <v>1313</v>
      </c>
      <c r="S369" s="13">
        <v>2826</v>
      </c>
      <c r="T369" s="13"/>
      <c r="U369" s="13"/>
      <c r="V369" s="13">
        <v>0</v>
      </c>
    </row>
    <row r="370" spans="1:22" ht="15" customHeight="1" x14ac:dyDescent="0.25">
      <c r="A370" s="11" t="s">
        <v>1012</v>
      </c>
      <c r="B370" s="12">
        <v>44927</v>
      </c>
      <c r="C370" s="12">
        <v>45658</v>
      </c>
      <c r="D370" s="11" t="s">
        <v>46</v>
      </c>
      <c r="E370" s="11" t="s">
        <v>20</v>
      </c>
      <c r="F370" s="11" t="s">
        <v>47</v>
      </c>
      <c r="G370" s="11" t="s">
        <v>217</v>
      </c>
      <c r="H370" s="11" t="s">
        <v>770</v>
      </c>
      <c r="I370" s="11" t="s">
        <v>218</v>
      </c>
      <c r="J370" s="11" t="s">
        <v>38</v>
      </c>
      <c r="K370" s="11" t="s">
        <v>28</v>
      </c>
      <c r="L370" s="11" t="s">
        <v>29</v>
      </c>
      <c r="M370" s="11"/>
      <c r="N370" s="11" t="s">
        <v>56</v>
      </c>
      <c r="O370" s="11" t="s">
        <v>31</v>
      </c>
      <c r="P370" s="11" t="s">
        <v>32</v>
      </c>
      <c r="Q370" s="13">
        <v>1707</v>
      </c>
      <c r="R370" s="13">
        <v>1493</v>
      </c>
      <c r="S370" s="13">
        <v>3200</v>
      </c>
      <c r="T370" s="13"/>
      <c r="U370" s="13"/>
      <c r="V370" s="13">
        <v>0</v>
      </c>
    </row>
    <row r="371" spans="1:22" ht="15" customHeight="1" x14ac:dyDescent="0.25">
      <c r="A371" s="11" t="s">
        <v>1013</v>
      </c>
      <c r="B371" s="12">
        <v>44927</v>
      </c>
      <c r="C371" s="12">
        <v>45658</v>
      </c>
      <c r="D371" s="11" t="s">
        <v>22</v>
      </c>
      <c r="E371" s="11" t="s">
        <v>20</v>
      </c>
      <c r="F371" s="11" t="s">
        <v>23</v>
      </c>
      <c r="G371" s="11" t="s">
        <v>1014</v>
      </c>
      <c r="H371" s="11" t="s">
        <v>1015</v>
      </c>
      <c r="I371" s="11" t="s">
        <v>1016</v>
      </c>
      <c r="J371" s="11" t="s">
        <v>27</v>
      </c>
      <c r="K371" s="11" t="s">
        <v>28</v>
      </c>
      <c r="L371" s="11" t="s">
        <v>29</v>
      </c>
      <c r="M371" s="11"/>
      <c r="N371" s="11" t="s">
        <v>30</v>
      </c>
      <c r="O371" s="11" t="s">
        <v>31</v>
      </c>
      <c r="P371" s="11" t="s">
        <v>32</v>
      </c>
      <c r="Q371" s="13">
        <v>11890</v>
      </c>
      <c r="R371" s="13">
        <v>2092</v>
      </c>
      <c r="S371" s="13">
        <v>13982</v>
      </c>
      <c r="T371" s="13"/>
      <c r="U371" s="13"/>
      <c r="V371" s="13">
        <v>0</v>
      </c>
    </row>
    <row r="372" spans="1:22" ht="15" customHeight="1" x14ac:dyDescent="0.25">
      <c r="A372" s="11" t="s">
        <v>1017</v>
      </c>
      <c r="B372" s="12">
        <v>45183</v>
      </c>
      <c r="C372" s="12">
        <v>45206</v>
      </c>
      <c r="D372" s="11" t="s">
        <v>34</v>
      </c>
      <c r="E372" s="11" t="s">
        <v>20</v>
      </c>
      <c r="F372" s="11"/>
      <c r="G372" s="11" t="s">
        <v>284</v>
      </c>
      <c r="H372" s="11" t="s">
        <v>178</v>
      </c>
      <c r="I372" s="11" t="s">
        <v>285</v>
      </c>
      <c r="J372" s="11" t="s">
        <v>38</v>
      </c>
      <c r="K372" s="11" t="s">
        <v>28</v>
      </c>
      <c r="L372" s="11" t="s">
        <v>29</v>
      </c>
      <c r="M372" s="11"/>
      <c r="N372" s="11" t="s">
        <v>39</v>
      </c>
      <c r="O372" s="11" t="s">
        <v>31</v>
      </c>
      <c r="P372" s="11" t="s">
        <v>40</v>
      </c>
      <c r="Q372" s="13">
        <v>1716</v>
      </c>
      <c r="R372" s="13">
        <v>1180</v>
      </c>
      <c r="S372" s="13">
        <v>2896</v>
      </c>
      <c r="T372" s="13"/>
      <c r="U372" s="13"/>
      <c r="V372" s="13">
        <v>0</v>
      </c>
    </row>
    <row r="373" spans="1:22" ht="15" customHeight="1" x14ac:dyDescent="0.25">
      <c r="A373" s="11" t="s">
        <v>1018</v>
      </c>
      <c r="B373" s="12">
        <v>44927</v>
      </c>
      <c r="C373" s="12">
        <v>45658</v>
      </c>
      <c r="D373" s="11" t="s">
        <v>46</v>
      </c>
      <c r="E373" s="11" t="s">
        <v>20</v>
      </c>
      <c r="F373" s="11" t="s">
        <v>47</v>
      </c>
      <c r="G373" s="11" t="s">
        <v>112</v>
      </c>
      <c r="H373" s="11" t="s">
        <v>109</v>
      </c>
      <c r="I373" s="11" t="s">
        <v>114</v>
      </c>
      <c r="J373" s="11" t="s">
        <v>38</v>
      </c>
      <c r="K373" s="11" t="s">
        <v>28</v>
      </c>
      <c r="L373" s="11" t="s">
        <v>29</v>
      </c>
      <c r="M373" s="11"/>
      <c r="N373" s="11" t="s">
        <v>39</v>
      </c>
      <c r="O373" s="11" t="s">
        <v>31</v>
      </c>
      <c r="P373" s="11" t="s">
        <v>32</v>
      </c>
      <c r="Q373" s="13">
        <v>68</v>
      </c>
      <c r="R373" s="13">
        <v>283</v>
      </c>
      <c r="S373" s="13">
        <v>351</v>
      </c>
      <c r="T373" s="13"/>
      <c r="U373" s="13"/>
      <c r="V373" s="13">
        <v>0</v>
      </c>
    </row>
    <row r="374" spans="1:22" ht="15" customHeight="1" x14ac:dyDescent="0.25">
      <c r="A374" s="11" t="s">
        <v>1019</v>
      </c>
      <c r="B374" s="12">
        <v>44927</v>
      </c>
      <c r="C374" s="12">
        <v>45658</v>
      </c>
      <c r="D374" s="11" t="s">
        <v>46</v>
      </c>
      <c r="E374" s="11" t="s">
        <v>20</v>
      </c>
      <c r="F374" s="11" t="s">
        <v>47</v>
      </c>
      <c r="G374" s="11" t="s">
        <v>220</v>
      </c>
      <c r="H374" s="11" t="s">
        <v>1020</v>
      </c>
      <c r="I374" s="11" t="s">
        <v>221</v>
      </c>
      <c r="J374" s="11" t="s">
        <v>38</v>
      </c>
      <c r="K374" s="11" t="s">
        <v>28</v>
      </c>
      <c r="L374" s="11" t="s">
        <v>29</v>
      </c>
      <c r="M374" s="11"/>
      <c r="N374" s="11" t="s">
        <v>39</v>
      </c>
      <c r="O374" s="11" t="s">
        <v>31</v>
      </c>
      <c r="P374" s="11" t="s">
        <v>32</v>
      </c>
      <c r="Q374" s="13">
        <v>837</v>
      </c>
      <c r="R374" s="13">
        <v>808</v>
      </c>
      <c r="S374" s="13">
        <v>1645</v>
      </c>
      <c r="T374" s="13"/>
      <c r="U374" s="13"/>
      <c r="V374" s="13">
        <v>0</v>
      </c>
    </row>
    <row r="375" spans="1:22" ht="15" customHeight="1" x14ac:dyDescent="0.25">
      <c r="A375" s="11" t="s">
        <v>1021</v>
      </c>
      <c r="B375" s="12">
        <v>44927</v>
      </c>
      <c r="C375" s="12">
        <v>45658</v>
      </c>
      <c r="D375" s="11" t="s">
        <v>52</v>
      </c>
      <c r="E375" s="11" t="s">
        <v>20</v>
      </c>
      <c r="F375" s="11" t="s">
        <v>53</v>
      </c>
      <c r="G375" s="11" t="s">
        <v>1022</v>
      </c>
      <c r="H375" s="11" t="s">
        <v>191</v>
      </c>
      <c r="I375" s="11" t="s">
        <v>1023</v>
      </c>
      <c r="J375" s="11" t="s">
        <v>95</v>
      </c>
      <c r="K375" s="11" t="s">
        <v>28</v>
      </c>
      <c r="L375" s="11" t="s">
        <v>29</v>
      </c>
      <c r="M375" s="11"/>
      <c r="N375" s="11" t="s">
        <v>39</v>
      </c>
      <c r="O375" s="11" t="s">
        <v>31</v>
      </c>
      <c r="P375" s="11" t="s">
        <v>32</v>
      </c>
      <c r="Q375" s="13">
        <v>591</v>
      </c>
      <c r="R375" s="13">
        <v>477</v>
      </c>
      <c r="S375" s="13">
        <v>1068</v>
      </c>
      <c r="T375" s="13"/>
      <c r="U375" s="13"/>
      <c r="V375" s="13">
        <v>0</v>
      </c>
    </row>
    <row r="376" spans="1:22" ht="15" customHeight="1" x14ac:dyDescent="0.25">
      <c r="A376" s="11" t="s">
        <v>1024</v>
      </c>
      <c r="B376" s="12">
        <v>44927</v>
      </c>
      <c r="C376" s="12">
        <v>45658</v>
      </c>
      <c r="D376" s="11" t="s">
        <v>46</v>
      </c>
      <c r="E376" s="11" t="s">
        <v>20</v>
      </c>
      <c r="F376" s="11" t="s">
        <v>47</v>
      </c>
      <c r="G376" s="11" t="s">
        <v>1025</v>
      </c>
      <c r="H376" s="11" t="s">
        <v>191</v>
      </c>
      <c r="I376" s="11" t="s">
        <v>1026</v>
      </c>
      <c r="J376" s="11" t="s">
        <v>38</v>
      </c>
      <c r="K376" s="11" t="s">
        <v>28</v>
      </c>
      <c r="L376" s="11" t="s">
        <v>29</v>
      </c>
      <c r="M376" s="11"/>
      <c r="N376" s="11" t="s">
        <v>39</v>
      </c>
      <c r="O376" s="11" t="s">
        <v>31</v>
      </c>
      <c r="P376" s="11" t="s">
        <v>32</v>
      </c>
      <c r="Q376" s="13">
        <v>0</v>
      </c>
      <c r="R376" s="13">
        <v>0</v>
      </c>
      <c r="S376" s="13">
        <v>0</v>
      </c>
      <c r="T376" s="13"/>
      <c r="U376" s="13"/>
      <c r="V376" s="13">
        <v>0</v>
      </c>
    </row>
    <row r="377" spans="1:22" ht="15" customHeight="1" x14ac:dyDescent="0.25">
      <c r="A377" s="11" t="s">
        <v>1027</v>
      </c>
      <c r="B377" s="12">
        <v>44927</v>
      </c>
      <c r="C377" s="12">
        <v>45658</v>
      </c>
      <c r="D377" s="11" t="s">
        <v>22</v>
      </c>
      <c r="E377" s="11" t="s">
        <v>20</v>
      </c>
      <c r="F377" s="11" t="s">
        <v>23</v>
      </c>
      <c r="G377" s="11" t="s">
        <v>1028</v>
      </c>
      <c r="H377" s="11" t="s">
        <v>25</v>
      </c>
      <c r="I377" s="11" t="s">
        <v>1029</v>
      </c>
      <c r="J377" s="11" t="s">
        <v>38</v>
      </c>
      <c r="K377" s="11" t="s">
        <v>28</v>
      </c>
      <c r="L377" s="11" t="s">
        <v>29</v>
      </c>
      <c r="M377" s="11"/>
      <c r="N377" s="11" t="s">
        <v>30</v>
      </c>
      <c r="O377" s="11" t="s">
        <v>31</v>
      </c>
      <c r="P377" s="11" t="s">
        <v>32</v>
      </c>
      <c r="Q377" s="13">
        <v>4960</v>
      </c>
      <c r="R377" s="13">
        <v>1092</v>
      </c>
      <c r="S377" s="13">
        <v>6052</v>
      </c>
      <c r="T377" s="13"/>
      <c r="U377" s="13"/>
      <c r="V377" s="13">
        <v>0</v>
      </c>
    </row>
    <row r="378" spans="1:22" ht="15" customHeight="1" x14ac:dyDescent="0.25">
      <c r="A378" s="11" t="s">
        <v>1030</v>
      </c>
      <c r="B378" s="12">
        <v>44927</v>
      </c>
      <c r="C378" s="12">
        <v>45658</v>
      </c>
      <c r="D378" s="11" t="s">
        <v>52</v>
      </c>
      <c r="E378" s="11" t="s">
        <v>20</v>
      </c>
      <c r="F378" s="11" t="s">
        <v>53</v>
      </c>
      <c r="G378" s="11" t="s">
        <v>1031</v>
      </c>
      <c r="H378" s="11" t="s">
        <v>178</v>
      </c>
      <c r="I378" s="11" t="s">
        <v>1032</v>
      </c>
      <c r="J378" s="11" t="s">
        <v>27</v>
      </c>
      <c r="K378" s="11" t="s">
        <v>28</v>
      </c>
      <c r="L378" s="11" t="s">
        <v>29</v>
      </c>
      <c r="M378" s="11"/>
      <c r="N378" s="11" t="s">
        <v>39</v>
      </c>
      <c r="O378" s="11" t="s">
        <v>31</v>
      </c>
      <c r="P378" s="11" t="s">
        <v>32</v>
      </c>
      <c r="Q378" s="13">
        <v>44</v>
      </c>
      <c r="R378" s="13">
        <v>36</v>
      </c>
      <c r="S378" s="13">
        <v>80</v>
      </c>
      <c r="T378" s="13"/>
      <c r="U378" s="13"/>
      <c r="V378" s="13">
        <v>0</v>
      </c>
    </row>
    <row r="379" spans="1:22" ht="15" customHeight="1" x14ac:dyDescent="0.25">
      <c r="A379" s="11" t="s">
        <v>1033</v>
      </c>
      <c r="B379" s="12">
        <v>44927</v>
      </c>
      <c r="C379" s="12">
        <v>45658</v>
      </c>
      <c r="D379" s="11" t="s">
        <v>34</v>
      </c>
      <c r="E379" s="11" t="s">
        <v>20</v>
      </c>
      <c r="F379" s="11"/>
      <c r="G379" s="11" t="s">
        <v>124</v>
      </c>
      <c r="H379" s="11" t="s">
        <v>125</v>
      </c>
      <c r="I379" s="11" t="s">
        <v>126</v>
      </c>
      <c r="J379" s="11" t="s">
        <v>27</v>
      </c>
      <c r="K379" s="11" t="s">
        <v>28</v>
      </c>
      <c r="L379" s="11" t="s">
        <v>29</v>
      </c>
      <c r="M379" s="11"/>
      <c r="N379" s="11" t="s">
        <v>56</v>
      </c>
      <c r="O379" s="11" t="s">
        <v>31</v>
      </c>
      <c r="P379" s="11" t="s">
        <v>40</v>
      </c>
      <c r="Q379" s="13">
        <v>12968</v>
      </c>
      <c r="R379" s="13">
        <v>9455</v>
      </c>
      <c r="S379" s="13">
        <v>22423</v>
      </c>
      <c r="T379" s="13"/>
      <c r="U379" s="13"/>
      <c r="V379" s="13">
        <v>0</v>
      </c>
    </row>
    <row r="380" spans="1:22" ht="15" customHeight="1" x14ac:dyDescent="0.25">
      <c r="A380" s="11" t="s">
        <v>1034</v>
      </c>
      <c r="B380" s="12">
        <v>44927</v>
      </c>
      <c r="C380" s="12">
        <v>45658</v>
      </c>
      <c r="D380" s="11" t="s">
        <v>22</v>
      </c>
      <c r="E380" s="11" t="s">
        <v>20</v>
      </c>
      <c r="F380" s="11" t="s">
        <v>23</v>
      </c>
      <c r="G380" s="11" t="s">
        <v>744</v>
      </c>
      <c r="H380" s="11" t="s">
        <v>191</v>
      </c>
      <c r="I380" s="11" t="s">
        <v>745</v>
      </c>
      <c r="J380" s="11" t="s">
        <v>38</v>
      </c>
      <c r="K380" s="11" t="s">
        <v>28</v>
      </c>
      <c r="L380" s="11" t="s">
        <v>29</v>
      </c>
      <c r="M380" s="11"/>
      <c r="N380" s="11" t="s">
        <v>30</v>
      </c>
      <c r="O380" s="11" t="s">
        <v>31</v>
      </c>
      <c r="P380" s="11" t="s">
        <v>32</v>
      </c>
      <c r="Q380" s="13">
        <v>11324</v>
      </c>
      <c r="R380" s="13">
        <v>2382</v>
      </c>
      <c r="S380" s="13">
        <v>13706</v>
      </c>
      <c r="T380" s="13"/>
      <c r="U380" s="13"/>
      <c r="V380" s="13">
        <v>0</v>
      </c>
    </row>
    <row r="381" spans="1:22" ht="15" customHeight="1" x14ac:dyDescent="0.25">
      <c r="A381" s="11" t="s">
        <v>1035</v>
      </c>
      <c r="B381" s="12">
        <v>44927</v>
      </c>
      <c r="C381" s="12">
        <v>45658</v>
      </c>
      <c r="D381" s="11" t="s">
        <v>22</v>
      </c>
      <c r="E381" s="11" t="s">
        <v>20</v>
      </c>
      <c r="F381" s="11" t="s">
        <v>23</v>
      </c>
      <c r="G381" s="11" t="s">
        <v>291</v>
      </c>
      <c r="H381" s="11" t="s">
        <v>273</v>
      </c>
      <c r="I381" s="11" t="s">
        <v>292</v>
      </c>
      <c r="J381" s="11" t="s">
        <v>38</v>
      </c>
      <c r="K381" s="11" t="s">
        <v>28</v>
      </c>
      <c r="L381" s="11" t="s">
        <v>29</v>
      </c>
      <c r="M381" s="11"/>
      <c r="N381" s="11" t="s">
        <v>30</v>
      </c>
      <c r="O381" s="11" t="s">
        <v>31</v>
      </c>
      <c r="P381" s="11" t="s">
        <v>32</v>
      </c>
      <c r="Q381" s="13">
        <v>10001</v>
      </c>
      <c r="R381" s="13">
        <v>1876</v>
      </c>
      <c r="S381" s="13">
        <v>11877</v>
      </c>
      <c r="T381" s="13"/>
      <c r="U381" s="13"/>
      <c r="V381" s="13">
        <v>0</v>
      </c>
    </row>
    <row r="382" spans="1:22" ht="15" customHeight="1" x14ac:dyDescent="0.25">
      <c r="A382" s="11" t="s">
        <v>1036</v>
      </c>
      <c r="B382" s="12">
        <v>44927</v>
      </c>
      <c r="C382" s="12">
        <v>45658</v>
      </c>
      <c r="D382" s="11" t="s">
        <v>101</v>
      </c>
      <c r="E382" s="11" t="s">
        <v>20</v>
      </c>
      <c r="F382" s="11" t="s">
        <v>102</v>
      </c>
      <c r="G382" s="11" t="s">
        <v>63</v>
      </c>
      <c r="H382" s="11" t="s">
        <v>1037</v>
      </c>
      <c r="I382" s="11" t="s">
        <v>1038</v>
      </c>
      <c r="J382" s="11" t="s">
        <v>38</v>
      </c>
      <c r="K382" s="11" t="s">
        <v>28</v>
      </c>
      <c r="L382" s="11" t="s">
        <v>29</v>
      </c>
      <c r="M382" s="11"/>
      <c r="N382" s="11" t="s">
        <v>39</v>
      </c>
      <c r="O382" s="11" t="s">
        <v>31</v>
      </c>
      <c r="P382" s="11" t="s">
        <v>32</v>
      </c>
      <c r="Q382" s="13">
        <v>324</v>
      </c>
      <c r="R382" s="13">
        <v>254</v>
      </c>
      <c r="S382" s="13">
        <v>578</v>
      </c>
      <c r="T382" s="13"/>
      <c r="U382" s="13"/>
      <c r="V382" s="13">
        <v>0</v>
      </c>
    </row>
    <row r="383" spans="1:22" ht="15" customHeight="1" x14ac:dyDescent="0.25">
      <c r="A383" s="11" t="s">
        <v>1039</v>
      </c>
      <c r="B383" s="12">
        <v>44927</v>
      </c>
      <c r="C383" s="12">
        <v>45658</v>
      </c>
      <c r="D383" s="11" t="s">
        <v>52</v>
      </c>
      <c r="E383" s="11" t="s">
        <v>20</v>
      </c>
      <c r="F383" s="11" t="s">
        <v>53</v>
      </c>
      <c r="G383" s="11" t="s">
        <v>1040</v>
      </c>
      <c r="H383" s="11" t="s">
        <v>257</v>
      </c>
      <c r="I383" s="11" t="s">
        <v>657</v>
      </c>
      <c r="J383" s="11" t="s">
        <v>38</v>
      </c>
      <c r="K383" s="11" t="s">
        <v>28</v>
      </c>
      <c r="L383" s="11" t="s">
        <v>29</v>
      </c>
      <c r="M383" s="11"/>
      <c r="N383" s="11" t="s">
        <v>39</v>
      </c>
      <c r="O383" s="11" t="s">
        <v>31</v>
      </c>
      <c r="P383" s="11" t="s">
        <v>32</v>
      </c>
      <c r="Q383" s="13">
        <v>331</v>
      </c>
      <c r="R383" s="13">
        <v>242</v>
      </c>
      <c r="S383" s="13">
        <v>573</v>
      </c>
      <c r="T383" s="13"/>
      <c r="U383" s="13"/>
      <c r="V383" s="13">
        <v>0</v>
      </c>
    </row>
    <row r="384" spans="1:22" ht="15" customHeight="1" x14ac:dyDescent="0.25">
      <c r="A384" s="11" t="s">
        <v>1041</v>
      </c>
      <c r="B384" s="12">
        <v>44927</v>
      </c>
      <c r="C384" s="12">
        <v>45658</v>
      </c>
      <c r="D384" s="11" t="s">
        <v>34</v>
      </c>
      <c r="E384" s="11" t="s">
        <v>20</v>
      </c>
      <c r="F384" s="11"/>
      <c r="G384" s="11" t="s">
        <v>1042</v>
      </c>
      <c r="H384" s="11" t="s">
        <v>214</v>
      </c>
      <c r="I384" s="11" t="s">
        <v>1043</v>
      </c>
      <c r="J384" s="11" t="s">
        <v>27</v>
      </c>
      <c r="K384" s="11" t="s">
        <v>28</v>
      </c>
      <c r="L384" s="11" t="s">
        <v>29</v>
      </c>
      <c r="M384" s="11"/>
      <c r="N384" s="11" t="s">
        <v>39</v>
      </c>
      <c r="O384" s="11" t="s">
        <v>31</v>
      </c>
      <c r="P384" s="11" t="s">
        <v>40</v>
      </c>
      <c r="Q384" s="13">
        <v>955</v>
      </c>
      <c r="R384" s="13">
        <v>2187</v>
      </c>
      <c r="S384" s="13">
        <v>3142</v>
      </c>
      <c r="T384" s="13"/>
      <c r="U384" s="13"/>
      <c r="V384" s="13">
        <v>0</v>
      </c>
    </row>
    <row r="385" spans="1:22" ht="15" customHeight="1" x14ac:dyDescent="0.25">
      <c r="A385" s="11" t="s">
        <v>1044</v>
      </c>
      <c r="B385" s="12">
        <v>44927</v>
      </c>
      <c r="C385" s="12">
        <v>45658</v>
      </c>
      <c r="D385" s="11" t="s">
        <v>34</v>
      </c>
      <c r="E385" s="11" t="s">
        <v>20</v>
      </c>
      <c r="F385" s="11"/>
      <c r="G385" s="11" t="s">
        <v>482</v>
      </c>
      <c r="H385" s="11" t="s">
        <v>257</v>
      </c>
      <c r="I385" s="11" t="s">
        <v>483</v>
      </c>
      <c r="J385" s="11" t="s">
        <v>38</v>
      </c>
      <c r="K385" s="11" t="s">
        <v>28</v>
      </c>
      <c r="L385" s="11" t="s">
        <v>29</v>
      </c>
      <c r="M385" s="11"/>
      <c r="N385" s="11" t="s">
        <v>56</v>
      </c>
      <c r="O385" s="11" t="s">
        <v>31</v>
      </c>
      <c r="P385" s="11" t="s">
        <v>40</v>
      </c>
      <c r="Q385" s="13">
        <v>4206</v>
      </c>
      <c r="R385" s="13">
        <v>8984</v>
      </c>
      <c r="S385" s="13">
        <v>13190</v>
      </c>
      <c r="T385" s="13"/>
      <c r="U385" s="13"/>
      <c r="V385" s="13">
        <v>0</v>
      </c>
    </row>
    <row r="386" spans="1:22" ht="15" customHeight="1" x14ac:dyDescent="0.25">
      <c r="A386" s="11" t="s">
        <v>1045</v>
      </c>
      <c r="B386" s="12">
        <v>44927</v>
      </c>
      <c r="C386" s="12">
        <v>45658</v>
      </c>
      <c r="D386" s="11" t="s">
        <v>22</v>
      </c>
      <c r="E386" s="11" t="s">
        <v>20</v>
      </c>
      <c r="F386" s="11" t="s">
        <v>23</v>
      </c>
      <c r="G386" s="11" t="s">
        <v>1046</v>
      </c>
      <c r="H386" s="11" t="s">
        <v>143</v>
      </c>
      <c r="I386" s="11" t="s">
        <v>1047</v>
      </c>
      <c r="J386" s="11" t="s">
        <v>38</v>
      </c>
      <c r="K386" s="11" t="s">
        <v>28</v>
      </c>
      <c r="L386" s="11" t="s">
        <v>29</v>
      </c>
      <c r="M386" s="11"/>
      <c r="N386" s="11" t="s">
        <v>30</v>
      </c>
      <c r="O386" s="11" t="s">
        <v>31</v>
      </c>
      <c r="P386" s="11" t="s">
        <v>32</v>
      </c>
      <c r="Q386" s="13">
        <v>4821</v>
      </c>
      <c r="R386" s="13">
        <v>867</v>
      </c>
      <c r="S386" s="13">
        <v>5688</v>
      </c>
      <c r="T386" s="13"/>
      <c r="U386" s="13"/>
      <c r="V386" s="13">
        <v>0</v>
      </c>
    </row>
    <row r="387" spans="1:22" ht="15" customHeight="1" x14ac:dyDescent="0.25">
      <c r="A387" s="11" t="s">
        <v>1048</v>
      </c>
      <c r="B387" s="12">
        <v>44927</v>
      </c>
      <c r="C387" s="12">
        <v>45658</v>
      </c>
      <c r="D387" s="11" t="s">
        <v>22</v>
      </c>
      <c r="E387" s="11" t="s">
        <v>20</v>
      </c>
      <c r="F387" s="11" t="s">
        <v>23</v>
      </c>
      <c r="G387" s="11" t="s">
        <v>127</v>
      </c>
      <c r="H387" s="11" t="s">
        <v>1049</v>
      </c>
      <c r="I387" s="11" t="s">
        <v>129</v>
      </c>
      <c r="J387" s="11" t="s">
        <v>38</v>
      </c>
      <c r="K387" s="11" t="s">
        <v>28</v>
      </c>
      <c r="L387" s="11" t="s">
        <v>29</v>
      </c>
      <c r="M387" s="11"/>
      <c r="N387" s="11" t="s">
        <v>30</v>
      </c>
      <c r="O387" s="11" t="s">
        <v>31</v>
      </c>
      <c r="P387" s="11" t="s">
        <v>32</v>
      </c>
      <c r="Q387" s="13">
        <v>35079</v>
      </c>
      <c r="R387" s="13">
        <v>5582</v>
      </c>
      <c r="S387" s="13">
        <v>40661</v>
      </c>
      <c r="T387" s="13"/>
      <c r="U387" s="13"/>
      <c r="V387" s="13">
        <v>0</v>
      </c>
    </row>
    <row r="388" spans="1:22" ht="15" customHeight="1" x14ac:dyDescent="0.25">
      <c r="A388" s="11" t="s">
        <v>1050</v>
      </c>
      <c r="B388" s="12">
        <v>44927</v>
      </c>
      <c r="C388" s="12">
        <v>45658</v>
      </c>
      <c r="D388" s="11" t="s">
        <v>46</v>
      </c>
      <c r="E388" s="11" t="s">
        <v>20</v>
      </c>
      <c r="F388" s="11" t="s">
        <v>47</v>
      </c>
      <c r="G388" s="11" t="s">
        <v>1051</v>
      </c>
      <c r="H388" s="11" t="s">
        <v>88</v>
      </c>
      <c r="I388" s="11" t="s">
        <v>1052</v>
      </c>
      <c r="J388" s="11" t="s">
        <v>38</v>
      </c>
      <c r="K388" s="11" t="s">
        <v>28</v>
      </c>
      <c r="L388" s="11" t="s">
        <v>29</v>
      </c>
      <c r="M388" s="11"/>
      <c r="N388" s="11" t="s">
        <v>39</v>
      </c>
      <c r="O388" s="11" t="s">
        <v>31</v>
      </c>
      <c r="P388" s="11" t="s">
        <v>32</v>
      </c>
      <c r="Q388" s="13">
        <v>2590</v>
      </c>
      <c r="R388" s="13">
        <v>1765</v>
      </c>
      <c r="S388" s="13">
        <v>4355</v>
      </c>
      <c r="T388" s="13"/>
      <c r="U388" s="13"/>
      <c r="V388" s="13">
        <v>0</v>
      </c>
    </row>
    <row r="389" spans="1:22" ht="15" customHeight="1" x14ac:dyDescent="0.25">
      <c r="A389" s="11" t="s">
        <v>1053</v>
      </c>
      <c r="B389" s="12">
        <v>44927</v>
      </c>
      <c r="C389" s="12">
        <v>45658</v>
      </c>
      <c r="D389" s="11" t="s">
        <v>22</v>
      </c>
      <c r="E389" s="11" t="s">
        <v>20</v>
      </c>
      <c r="F389" s="11" t="s">
        <v>23</v>
      </c>
      <c r="G389" s="11" t="s">
        <v>349</v>
      </c>
      <c r="H389" s="11" t="s">
        <v>195</v>
      </c>
      <c r="I389" s="11" t="s">
        <v>660</v>
      </c>
      <c r="J389" s="11" t="s">
        <v>38</v>
      </c>
      <c r="K389" s="11" t="s">
        <v>28</v>
      </c>
      <c r="L389" s="11" t="s">
        <v>29</v>
      </c>
      <c r="M389" s="11"/>
      <c r="N389" s="11" t="s">
        <v>30</v>
      </c>
      <c r="O389" s="11" t="s">
        <v>31</v>
      </c>
      <c r="P389" s="11" t="s">
        <v>32</v>
      </c>
      <c r="Q389" s="13">
        <v>2061</v>
      </c>
      <c r="R389" s="13">
        <v>492</v>
      </c>
      <c r="S389" s="13">
        <v>2553</v>
      </c>
      <c r="T389" s="13"/>
      <c r="U389" s="13"/>
      <c r="V389" s="13">
        <v>0</v>
      </c>
    </row>
    <row r="390" spans="1:22" ht="15" customHeight="1" x14ac:dyDescent="0.25">
      <c r="A390" s="11" t="s">
        <v>1054</v>
      </c>
      <c r="B390" s="12">
        <v>44927</v>
      </c>
      <c r="C390" s="12">
        <v>45658</v>
      </c>
      <c r="D390" s="11" t="s">
        <v>22</v>
      </c>
      <c r="E390" s="11" t="s">
        <v>20</v>
      </c>
      <c r="F390" s="11" t="s">
        <v>23</v>
      </c>
      <c r="G390" s="11" t="s">
        <v>138</v>
      </c>
      <c r="H390" s="11" t="s">
        <v>1055</v>
      </c>
      <c r="I390" s="11" t="s">
        <v>691</v>
      </c>
      <c r="J390" s="11" t="s">
        <v>27</v>
      </c>
      <c r="K390" s="11" t="s">
        <v>28</v>
      </c>
      <c r="L390" s="11" t="s">
        <v>29</v>
      </c>
      <c r="M390" s="11"/>
      <c r="N390" s="11" t="s">
        <v>30</v>
      </c>
      <c r="O390" s="11" t="s">
        <v>31</v>
      </c>
      <c r="P390" s="11" t="s">
        <v>32</v>
      </c>
      <c r="Q390" s="13">
        <v>2710</v>
      </c>
      <c r="R390" s="13">
        <v>611</v>
      </c>
      <c r="S390" s="13">
        <v>3321</v>
      </c>
      <c r="T390" s="13"/>
      <c r="U390" s="13"/>
      <c r="V390" s="13">
        <v>0</v>
      </c>
    </row>
    <row r="391" spans="1:22" ht="15" customHeight="1" x14ac:dyDescent="0.25">
      <c r="A391" s="11" t="s">
        <v>1056</v>
      </c>
      <c r="B391" s="12">
        <v>44927</v>
      </c>
      <c r="C391" s="12">
        <v>45658</v>
      </c>
      <c r="D391" s="11" t="s">
        <v>52</v>
      </c>
      <c r="E391" s="11" t="s">
        <v>20</v>
      </c>
      <c r="F391" s="11" t="s">
        <v>53</v>
      </c>
      <c r="G391" s="11" t="s">
        <v>63</v>
      </c>
      <c r="H391" s="11" t="s">
        <v>1057</v>
      </c>
      <c r="I391" s="11" t="s">
        <v>1058</v>
      </c>
      <c r="J391" s="11" t="s">
        <v>38</v>
      </c>
      <c r="K391" s="11" t="s">
        <v>28</v>
      </c>
      <c r="L391" s="11" t="s">
        <v>29</v>
      </c>
      <c r="M391" s="11"/>
      <c r="N391" s="11" t="s">
        <v>39</v>
      </c>
      <c r="O391" s="11" t="s">
        <v>31</v>
      </c>
      <c r="P391" s="11" t="s">
        <v>32</v>
      </c>
      <c r="Q391" s="13">
        <v>12158</v>
      </c>
      <c r="R391" s="13">
        <v>10730</v>
      </c>
      <c r="S391" s="13">
        <v>22888</v>
      </c>
      <c r="T391" s="13"/>
      <c r="U391" s="13"/>
      <c r="V391" s="13">
        <v>0</v>
      </c>
    </row>
    <row r="392" spans="1:22" ht="15" customHeight="1" x14ac:dyDescent="0.25">
      <c r="A392" s="11" t="s">
        <v>1059</v>
      </c>
      <c r="B392" s="12">
        <v>44927</v>
      </c>
      <c r="C392" s="12">
        <v>45658</v>
      </c>
      <c r="D392" s="11" t="s">
        <v>22</v>
      </c>
      <c r="E392" s="11" t="s">
        <v>20</v>
      </c>
      <c r="F392" s="11" t="s">
        <v>23</v>
      </c>
      <c r="G392" s="11" t="s">
        <v>486</v>
      </c>
      <c r="H392" s="11" t="s">
        <v>182</v>
      </c>
      <c r="I392" s="11" t="s">
        <v>487</v>
      </c>
      <c r="J392" s="11" t="s">
        <v>38</v>
      </c>
      <c r="K392" s="11" t="s">
        <v>28</v>
      </c>
      <c r="L392" s="11" t="s">
        <v>29</v>
      </c>
      <c r="M392" s="11"/>
      <c r="N392" s="11" t="s">
        <v>30</v>
      </c>
      <c r="O392" s="11" t="s">
        <v>31</v>
      </c>
      <c r="P392" s="11" t="s">
        <v>32</v>
      </c>
      <c r="Q392" s="13">
        <v>6208</v>
      </c>
      <c r="R392" s="13">
        <v>1102</v>
      </c>
      <c r="S392" s="13">
        <v>7310</v>
      </c>
      <c r="T392" s="13"/>
      <c r="U392" s="13"/>
      <c r="V392" s="13">
        <v>0</v>
      </c>
    </row>
    <row r="393" spans="1:22" ht="15" customHeight="1" x14ac:dyDescent="0.25">
      <c r="A393" s="11" t="s">
        <v>1060</v>
      </c>
      <c r="B393" s="12">
        <v>44927</v>
      </c>
      <c r="C393" s="12">
        <v>45658</v>
      </c>
      <c r="D393" s="11" t="s">
        <v>52</v>
      </c>
      <c r="E393" s="11" t="s">
        <v>20</v>
      </c>
      <c r="F393" s="11" t="s">
        <v>53</v>
      </c>
      <c r="G393" s="11" t="s">
        <v>793</v>
      </c>
      <c r="H393" s="11" t="s">
        <v>143</v>
      </c>
      <c r="I393" s="11" t="s">
        <v>794</v>
      </c>
      <c r="J393" s="11" t="s">
        <v>38</v>
      </c>
      <c r="K393" s="11" t="s">
        <v>28</v>
      </c>
      <c r="L393" s="11" t="s">
        <v>29</v>
      </c>
      <c r="M393" s="11"/>
      <c r="N393" s="11" t="s">
        <v>56</v>
      </c>
      <c r="O393" s="11" t="s">
        <v>31</v>
      </c>
      <c r="P393" s="11" t="s">
        <v>32</v>
      </c>
      <c r="Q393" s="13">
        <v>12823</v>
      </c>
      <c r="R393" s="13">
        <v>13725</v>
      </c>
      <c r="S393" s="13">
        <v>26548</v>
      </c>
      <c r="T393" s="13"/>
      <c r="U393" s="13"/>
      <c r="V393" s="13">
        <v>0</v>
      </c>
    </row>
    <row r="394" spans="1:22" ht="15" customHeight="1" x14ac:dyDescent="0.25">
      <c r="A394" s="11" t="s">
        <v>1061</v>
      </c>
      <c r="B394" s="12">
        <v>44927</v>
      </c>
      <c r="C394" s="12">
        <v>45658</v>
      </c>
      <c r="D394" s="11" t="s">
        <v>22</v>
      </c>
      <c r="E394" s="11" t="s">
        <v>20</v>
      </c>
      <c r="F394" s="11" t="s">
        <v>23</v>
      </c>
      <c r="G394" s="11" t="s">
        <v>1062</v>
      </c>
      <c r="H394" s="11" t="s">
        <v>956</v>
      </c>
      <c r="I394" s="11" t="s">
        <v>1063</v>
      </c>
      <c r="J394" s="11" t="s">
        <v>38</v>
      </c>
      <c r="K394" s="11" t="s">
        <v>28</v>
      </c>
      <c r="L394" s="11" t="s">
        <v>29</v>
      </c>
      <c r="M394" s="11"/>
      <c r="N394" s="11" t="s">
        <v>30</v>
      </c>
      <c r="O394" s="11" t="s">
        <v>31</v>
      </c>
      <c r="P394" s="11" t="s">
        <v>32</v>
      </c>
      <c r="Q394" s="13">
        <v>13551</v>
      </c>
      <c r="R394" s="13">
        <v>3039</v>
      </c>
      <c r="S394" s="13">
        <v>16590</v>
      </c>
      <c r="T394" s="13"/>
      <c r="U394" s="13"/>
      <c r="V394" s="13">
        <v>0</v>
      </c>
    </row>
    <row r="395" spans="1:22" ht="15" customHeight="1" x14ac:dyDescent="0.25">
      <c r="A395" s="11" t="s">
        <v>1064</v>
      </c>
      <c r="B395" s="12">
        <v>44927</v>
      </c>
      <c r="C395" s="12">
        <v>45658</v>
      </c>
      <c r="D395" s="11" t="s">
        <v>101</v>
      </c>
      <c r="E395" s="11" t="s">
        <v>20</v>
      </c>
      <c r="F395" s="11" t="s">
        <v>102</v>
      </c>
      <c r="G395" s="11" t="s">
        <v>234</v>
      </c>
      <c r="H395" s="11" t="s">
        <v>214</v>
      </c>
      <c r="I395" s="11" t="s">
        <v>235</v>
      </c>
      <c r="J395" s="11" t="s">
        <v>38</v>
      </c>
      <c r="K395" s="11" t="s">
        <v>28</v>
      </c>
      <c r="L395" s="11" t="s">
        <v>29</v>
      </c>
      <c r="M395" s="11"/>
      <c r="N395" s="11" t="s">
        <v>39</v>
      </c>
      <c r="O395" s="11" t="s">
        <v>31</v>
      </c>
      <c r="P395" s="11" t="s">
        <v>32</v>
      </c>
      <c r="Q395" s="13">
        <v>12032</v>
      </c>
      <c r="R395" s="13">
        <v>6526</v>
      </c>
      <c r="S395" s="13">
        <v>18558</v>
      </c>
      <c r="T395" s="13"/>
      <c r="U395" s="13"/>
      <c r="V395" s="13">
        <v>0</v>
      </c>
    </row>
    <row r="396" spans="1:22" ht="15" customHeight="1" x14ac:dyDescent="0.25">
      <c r="A396" s="11" t="s">
        <v>1065</v>
      </c>
      <c r="B396" s="12">
        <v>44927</v>
      </c>
      <c r="C396" s="12">
        <v>45658</v>
      </c>
      <c r="D396" s="11" t="s">
        <v>52</v>
      </c>
      <c r="E396" s="11" t="s">
        <v>20</v>
      </c>
      <c r="F396" s="11" t="s">
        <v>53</v>
      </c>
      <c r="G396" s="11" t="s">
        <v>124</v>
      </c>
      <c r="H396" s="11" t="s">
        <v>1003</v>
      </c>
      <c r="I396" s="11" t="s">
        <v>126</v>
      </c>
      <c r="J396" s="11" t="s">
        <v>27</v>
      </c>
      <c r="K396" s="11" t="s">
        <v>28</v>
      </c>
      <c r="L396" s="11" t="s">
        <v>29</v>
      </c>
      <c r="M396" s="11"/>
      <c r="N396" s="11" t="s">
        <v>39</v>
      </c>
      <c r="O396" s="11" t="s">
        <v>31</v>
      </c>
      <c r="P396" s="11" t="s">
        <v>32</v>
      </c>
      <c r="Q396" s="13">
        <v>1317</v>
      </c>
      <c r="R396" s="13">
        <v>906</v>
      </c>
      <c r="S396" s="13">
        <v>2223</v>
      </c>
      <c r="T396" s="13"/>
      <c r="U396" s="13"/>
      <c r="V396" s="13">
        <v>0</v>
      </c>
    </row>
    <row r="397" spans="1:22" ht="15" customHeight="1" x14ac:dyDescent="0.25">
      <c r="A397" s="11" t="s">
        <v>1066</v>
      </c>
      <c r="B397" s="12">
        <v>44927</v>
      </c>
      <c r="C397" s="12">
        <v>45658</v>
      </c>
      <c r="D397" s="11" t="s">
        <v>52</v>
      </c>
      <c r="E397" s="11" t="s">
        <v>20</v>
      </c>
      <c r="F397" s="11" t="s">
        <v>53</v>
      </c>
      <c r="G397" s="11" t="s">
        <v>1067</v>
      </c>
      <c r="H397" s="11" t="s">
        <v>289</v>
      </c>
      <c r="I397" s="11" t="s">
        <v>1068</v>
      </c>
      <c r="J397" s="11" t="s">
        <v>38</v>
      </c>
      <c r="K397" s="11" t="s">
        <v>28</v>
      </c>
      <c r="L397" s="11" t="s">
        <v>29</v>
      </c>
      <c r="M397" s="11"/>
      <c r="N397" s="11" t="s">
        <v>39</v>
      </c>
      <c r="O397" s="11" t="s">
        <v>31</v>
      </c>
      <c r="P397" s="11" t="s">
        <v>32</v>
      </c>
      <c r="Q397" s="13">
        <v>5734</v>
      </c>
      <c r="R397" s="13">
        <v>12763</v>
      </c>
      <c r="S397" s="13">
        <v>18497</v>
      </c>
      <c r="T397" s="13"/>
      <c r="U397" s="13"/>
      <c r="V397" s="13">
        <v>0</v>
      </c>
    </row>
    <row r="398" spans="1:22" ht="15" customHeight="1" x14ac:dyDescent="0.25">
      <c r="A398" s="11" t="s">
        <v>1069</v>
      </c>
      <c r="B398" s="12">
        <v>44927</v>
      </c>
      <c r="C398" s="12">
        <v>45658</v>
      </c>
      <c r="D398" s="11" t="s">
        <v>22</v>
      </c>
      <c r="E398" s="11" t="s">
        <v>20</v>
      </c>
      <c r="F398" s="11" t="s">
        <v>23</v>
      </c>
      <c r="G398" s="11" t="s">
        <v>1070</v>
      </c>
      <c r="H398" s="11" t="s">
        <v>810</v>
      </c>
      <c r="I398" s="11" t="s">
        <v>1071</v>
      </c>
      <c r="J398" s="11" t="s">
        <v>38</v>
      </c>
      <c r="K398" s="11" t="s">
        <v>28</v>
      </c>
      <c r="L398" s="11" t="s">
        <v>29</v>
      </c>
      <c r="M398" s="11"/>
      <c r="N398" s="11" t="s">
        <v>30</v>
      </c>
      <c r="O398" s="11" t="s">
        <v>31</v>
      </c>
      <c r="P398" s="11" t="s">
        <v>32</v>
      </c>
      <c r="Q398" s="13">
        <v>16995</v>
      </c>
      <c r="R398" s="13">
        <v>3037</v>
      </c>
      <c r="S398" s="13">
        <v>20032</v>
      </c>
      <c r="T398" s="13"/>
      <c r="U398" s="13"/>
      <c r="V398" s="13">
        <v>0</v>
      </c>
    </row>
    <row r="399" spans="1:22" ht="15" customHeight="1" x14ac:dyDescent="0.25">
      <c r="A399" s="11" t="s">
        <v>1072</v>
      </c>
      <c r="B399" s="12">
        <v>44927</v>
      </c>
      <c r="C399" s="12">
        <v>45658</v>
      </c>
      <c r="D399" s="11" t="s">
        <v>22</v>
      </c>
      <c r="E399" s="11" t="s">
        <v>20</v>
      </c>
      <c r="F399" s="11" t="s">
        <v>23</v>
      </c>
      <c r="G399" s="11" t="s">
        <v>1073</v>
      </c>
      <c r="H399" s="11" t="s">
        <v>1074</v>
      </c>
      <c r="I399" s="11" t="s">
        <v>1075</v>
      </c>
      <c r="J399" s="11" t="s">
        <v>38</v>
      </c>
      <c r="K399" s="11" t="s">
        <v>28</v>
      </c>
      <c r="L399" s="11" t="s">
        <v>29</v>
      </c>
      <c r="M399" s="11"/>
      <c r="N399" s="11" t="s">
        <v>30</v>
      </c>
      <c r="O399" s="11" t="s">
        <v>31</v>
      </c>
      <c r="P399" s="11" t="s">
        <v>32</v>
      </c>
      <c r="Q399" s="13">
        <v>13493</v>
      </c>
      <c r="R399" s="13">
        <v>2791</v>
      </c>
      <c r="S399" s="13">
        <v>16284</v>
      </c>
      <c r="T399" s="13"/>
      <c r="U399" s="13"/>
      <c r="V399" s="13">
        <v>0</v>
      </c>
    </row>
    <row r="400" spans="1:22" ht="15" customHeight="1" x14ac:dyDescent="0.25">
      <c r="A400" s="11" t="s">
        <v>1076</v>
      </c>
      <c r="B400" s="12">
        <v>44927</v>
      </c>
      <c r="C400" s="12">
        <v>45658</v>
      </c>
      <c r="D400" s="11" t="s">
        <v>155</v>
      </c>
      <c r="E400" s="11" t="s">
        <v>20</v>
      </c>
      <c r="F400" s="11" t="s">
        <v>156</v>
      </c>
      <c r="G400" s="11" t="s">
        <v>388</v>
      </c>
      <c r="H400" s="11" t="s">
        <v>1077</v>
      </c>
      <c r="I400" s="11" t="s">
        <v>1078</v>
      </c>
      <c r="J400" s="11" t="s">
        <v>38</v>
      </c>
      <c r="K400" s="11" t="s">
        <v>28</v>
      </c>
      <c r="L400" s="11" t="s">
        <v>29</v>
      </c>
      <c r="M400" s="11"/>
      <c r="N400" s="11" t="s">
        <v>56</v>
      </c>
      <c r="O400" s="11" t="s">
        <v>31</v>
      </c>
      <c r="P400" s="11" t="s">
        <v>32</v>
      </c>
      <c r="Q400" s="13">
        <v>296</v>
      </c>
      <c r="R400" s="13">
        <v>2395</v>
      </c>
      <c r="S400" s="13">
        <v>2691</v>
      </c>
      <c r="T400" s="13"/>
      <c r="U400" s="13"/>
      <c r="V400" s="13">
        <v>0</v>
      </c>
    </row>
    <row r="401" spans="1:22" ht="15" customHeight="1" x14ac:dyDescent="0.25">
      <c r="A401" s="11" t="s">
        <v>1079</v>
      </c>
      <c r="B401" s="12">
        <v>45191</v>
      </c>
      <c r="C401" s="12">
        <v>45658</v>
      </c>
      <c r="D401" s="11" t="s">
        <v>58</v>
      </c>
      <c r="E401" s="11" t="s">
        <v>20</v>
      </c>
      <c r="F401" s="11" t="s">
        <v>59</v>
      </c>
      <c r="G401" s="11" t="s">
        <v>87</v>
      </c>
      <c r="H401" s="11" t="s">
        <v>116</v>
      </c>
      <c r="I401" s="11" t="s">
        <v>89</v>
      </c>
      <c r="J401" s="11" t="s">
        <v>38</v>
      </c>
      <c r="K401" s="11" t="s">
        <v>28</v>
      </c>
      <c r="L401" s="11" t="s">
        <v>29</v>
      </c>
      <c r="M401" s="11"/>
      <c r="N401" s="11" t="s">
        <v>39</v>
      </c>
      <c r="O401" s="11" t="s">
        <v>31</v>
      </c>
      <c r="P401" s="11" t="s">
        <v>32</v>
      </c>
      <c r="Q401" s="13">
        <v>622</v>
      </c>
      <c r="R401" s="13">
        <v>500</v>
      </c>
      <c r="S401" s="13">
        <v>1122</v>
      </c>
      <c r="T401" s="13"/>
      <c r="U401" s="13"/>
      <c r="V401" s="13">
        <v>0</v>
      </c>
    </row>
    <row r="402" spans="1:22" ht="15" customHeight="1" x14ac:dyDescent="0.25">
      <c r="A402" s="11" t="s">
        <v>1080</v>
      </c>
      <c r="B402" s="12">
        <v>44927</v>
      </c>
      <c r="C402" s="12">
        <v>45658</v>
      </c>
      <c r="D402" s="11" t="s">
        <v>22</v>
      </c>
      <c r="E402" s="11" t="s">
        <v>20</v>
      </c>
      <c r="F402" s="11" t="s">
        <v>23</v>
      </c>
      <c r="G402" s="11" t="s">
        <v>611</v>
      </c>
      <c r="H402" s="11" t="s">
        <v>122</v>
      </c>
      <c r="I402" s="11" t="s">
        <v>612</v>
      </c>
      <c r="J402" s="11" t="s">
        <v>38</v>
      </c>
      <c r="K402" s="11" t="s">
        <v>28</v>
      </c>
      <c r="L402" s="11" t="s">
        <v>29</v>
      </c>
      <c r="M402" s="11"/>
      <c r="N402" s="11" t="s">
        <v>30</v>
      </c>
      <c r="O402" s="11" t="s">
        <v>31</v>
      </c>
      <c r="P402" s="11" t="s">
        <v>32</v>
      </c>
      <c r="Q402" s="13">
        <v>969</v>
      </c>
      <c r="R402" s="13">
        <v>229</v>
      </c>
      <c r="S402" s="13">
        <v>1198</v>
      </c>
      <c r="T402" s="13"/>
      <c r="U402" s="13"/>
      <c r="V402" s="13">
        <v>0</v>
      </c>
    </row>
    <row r="403" spans="1:22" ht="15" customHeight="1" x14ac:dyDescent="0.25">
      <c r="A403" s="11" t="s">
        <v>1081</v>
      </c>
      <c r="B403" s="12">
        <v>44927</v>
      </c>
      <c r="C403" s="12">
        <v>45658</v>
      </c>
      <c r="D403" s="11" t="s">
        <v>52</v>
      </c>
      <c r="E403" s="11" t="s">
        <v>20</v>
      </c>
      <c r="F403" s="11" t="s">
        <v>53</v>
      </c>
      <c r="G403" s="11" t="s">
        <v>60</v>
      </c>
      <c r="H403" s="11" t="s">
        <v>49</v>
      </c>
      <c r="I403" s="11" t="s">
        <v>62</v>
      </c>
      <c r="J403" s="11" t="s">
        <v>38</v>
      </c>
      <c r="K403" s="11" t="s">
        <v>28</v>
      </c>
      <c r="L403" s="11" t="s">
        <v>29</v>
      </c>
      <c r="M403" s="11"/>
      <c r="N403" s="11" t="s">
        <v>39</v>
      </c>
      <c r="O403" s="11" t="s">
        <v>31</v>
      </c>
      <c r="P403" s="11" t="s">
        <v>32</v>
      </c>
      <c r="Q403" s="13">
        <v>94</v>
      </c>
      <c r="R403" s="13">
        <v>69</v>
      </c>
      <c r="S403" s="13">
        <v>163</v>
      </c>
      <c r="T403" s="13"/>
      <c r="U403" s="13"/>
      <c r="V403" s="13">
        <v>0</v>
      </c>
    </row>
    <row r="404" spans="1:22" ht="15" customHeight="1" x14ac:dyDescent="0.25">
      <c r="A404" s="11" t="s">
        <v>1082</v>
      </c>
      <c r="B404" s="12">
        <v>44927</v>
      </c>
      <c r="C404" s="12">
        <v>45658</v>
      </c>
      <c r="D404" s="11" t="s">
        <v>52</v>
      </c>
      <c r="E404" s="11" t="s">
        <v>20</v>
      </c>
      <c r="F404" s="11" t="s">
        <v>53</v>
      </c>
      <c r="G404" s="11" t="s">
        <v>268</v>
      </c>
      <c r="H404" s="11" t="s">
        <v>214</v>
      </c>
      <c r="I404" s="11" t="s">
        <v>270</v>
      </c>
      <c r="J404" s="11" t="s">
        <v>38</v>
      </c>
      <c r="K404" s="11" t="s">
        <v>28</v>
      </c>
      <c r="L404" s="11" t="s">
        <v>29</v>
      </c>
      <c r="M404" s="11"/>
      <c r="N404" s="11" t="s">
        <v>39</v>
      </c>
      <c r="O404" s="11" t="s">
        <v>31</v>
      </c>
      <c r="P404" s="11" t="s">
        <v>32</v>
      </c>
      <c r="Q404" s="13">
        <v>268</v>
      </c>
      <c r="R404" s="13">
        <v>196</v>
      </c>
      <c r="S404" s="13">
        <v>464</v>
      </c>
      <c r="T404" s="13"/>
      <c r="U404" s="13"/>
      <c r="V404" s="13">
        <v>0</v>
      </c>
    </row>
    <row r="405" spans="1:22" ht="15" customHeight="1" x14ac:dyDescent="0.25">
      <c r="A405" s="11" t="s">
        <v>1083</v>
      </c>
      <c r="B405" s="12">
        <v>44927</v>
      </c>
      <c r="C405" s="12">
        <v>45658</v>
      </c>
      <c r="D405" s="11" t="s">
        <v>22</v>
      </c>
      <c r="E405" s="11" t="s">
        <v>20</v>
      </c>
      <c r="F405" s="11" t="s">
        <v>23</v>
      </c>
      <c r="G405" s="11" t="s">
        <v>1084</v>
      </c>
      <c r="H405" s="11" t="s">
        <v>119</v>
      </c>
      <c r="I405" s="11" t="s">
        <v>1085</v>
      </c>
      <c r="J405" s="11" t="s">
        <v>38</v>
      </c>
      <c r="K405" s="11" t="s">
        <v>28</v>
      </c>
      <c r="L405" s="11" t="s">
        <v>29</v>
      </c>
      <c r="M405" s="11"/>
      <c r="N405" s="11" t="s">
        <v>30</v>
      </c>
      <c r="O405" s="11" t="s">
        <v>31</v>
      </c>
      <c r="P405" s="11" t="s">
        <v>32</v>
      </c>
      <c r="Q405" s="13">
        <v>16237</v>
      </c>
      <c r="R405" s="13">
        <v>2536</v>
      </c>
      <c r="S405" s="13">
        <v>18773</v>
      </c>
      <c r="T405" s="13"/>
      <c r="U405" s="13"/>
      <c r="V405" s="13">
        <v>0</v>
      </c>
    </row>
    <row r="406" spans="1:22" ht="15" customHeight="1" x14ac:dyDescent="0.25">
      <c r="A406" s="11" t="s">
        <v>1086</v>
      </c>
      <c r="B406" s="12">
        <v>44927</v>
      </c>
      <c r="C406" s="12">
        <v>45658</v>
      </c>
      <c r="D406" s="11" t="s">
        <v>22</v>
      </c>
      <c r="E406" s="11" t="s">
        <v>20</v>
      </c>
      <c r="F406" s="11" t="s">
        <v>23</v>
      </c>
      <c r="G406" s="11" t="s">
        <v>1087</v>
      </c>
      <c r="H406" s="11" t="s">
        <v>1088</v>
      </c>
      <c r="I406" s="11" t="s">
        <v>1089</v>
      </c>
      <c r="J406" s="11" t="s">
        <v>27</v>
      </c>
      <c r="K406" s="11" t="s">
        <v>28</v>
      </c>
      <c r="L406" s="11" t="s">
        <v>29</v>
      </c>
      <c r="M406" s="11"/>
      <c r="N406" s="11" t="s">
        <v>30</v>
      </c>
      <c r="O406" s="11" t="s">
        <v>31</v>
      </c>
      <c r="P406" s="11" t="s">
        <v>32</v>
      </c>
      <c r="Q406" s="13">
        <v>9384</v>
      </c>
      <c r="R406" s="13">
        <v>2029</v>
      </c>
      <c r="S406" s="13">
        <v>11413</v>
      </c>
      <c r="T406" s="13"/>
      <c r="U406" s="13"/>
      <c r="V406" s="13">
        <v>0</v>
      </c>
    </row>
    <row r="407" spans="1:22" ht="15" customHeight="1" x14ac:dyDescent="0.25">
      <c r="A407" s="11" t="s">
        <v>1090</v>
      </c>
      <c r="B407" s="12">
        <v>44927</v>
      </c>
      <c r="C407" s="12">
        <v>45658</v>
      </c>
      <c r="D407" s="11" t="s">
        <v>22</v>
      </c>
      <c r="E407" s="11" t="s">
        <v>20</v>
      </c>
      <c r="F407" s="11" t="s">
        <v>23</v>
      </c>
      <c r="G407" s="11" t="s">
        <v>919</v>
      </c>
      <c r="H407" s="11" t="s">
        <v>394</v>
      </c>
      <c r="I407" s="11" t="s">
        <v>920</v>
      </c>
      <c r="J407" s="11" t="s">
        <v>38</v>
      </c>
      <c r="K407" s="11" t="s">
        <v>28</v>
      </c>
      <c r="L407" s="11" t="s">
        <v>29</v>
      </c>
      <c r="M407" s="11"/>
      <c r="N407" s="11" t="s">
        <v>30</v>
      </c>
      <c r="O407" s="11" t="s">
        <v>31</v>
      </c>
      <c r="P407" s="11" t="s">
        <v>32</v>
      </c>
      <c r="Q407" s="13">
        <v>1567</v>
      </c>
      <c r="R407" s="13">
        <v>366</v>
      </c>
      <c r="S407" s="13">
        <v>1933</v>
      </c>
      <c r="T407" s="13"/>
      <c r="U407" s="13"/>
      <c r="V407" s="13">
        <v>0</v>
      </c>
    </row>
    <row r="408" spans="1:22" ht="15" customHeight="1" x14ac:dyDescent="0.25">
      <c r="A408" s="11" t="s">
        <v>1091</v>
      </c>
      <c r="B408" s="12">
        <v>44927</v>
      </c>
      <c r="C408" s="12">
        <v>45658</v>
      </c>
      <c r="D408" s="11" t="s">
        <v>52</v>
      </c>
      <c r="E408" s="11" t="s">
        <v>20</v>
      </c>
      <c r="F408" s="11" t="s">
        <v>53</v>
      </c>
      <c r="G408" s="11" t="s">
        <v>213</v>
      </c>
      <c r="H408" s="11" t="s">
        <v>49</v>
      </c>
      <c r="I408" s="11" t="s">
        <v>223</v>
      </c>
      <c r="J408" s="11" t="s">
        <v>27</v>
      </c>
      <c r="K408" s="11" t="s">
        <v>28</v>
      </c>
      <c r="L408" s="11" t="s">
        <v>29</v>
      </c>
      <c r="M408" s="11"/>
      <c r="N408" s="11" t="s">
        <v>39</v>
      </c>
      <c r="O408" s="11" t="s">
        <v>31</v>
      </c>
      <c r="P408" s="11" t="s">
        <v>32</v>
      </c>
      <c r="Q408" s="13">
        <v>195</v>
      </c>
      <c r="R408" s="13">
        <v>159</v>
      </c>
      <c r="S408" s="13">
        <v>354</v>
      </c>
      <c r="T408" s="13"/>
      <c r="U408" s="13"/>
      <c r="V408" s="13">
        <v>0</v>
      </c>
    </row>
    <row r="409" spans="1:22" ht="15" customHeight="1" x14ac:dyDescent="0.25">
      <c r="A409" s="11" t="s">
        <v>1092</v>
      </c>
      <c r="B409" s="12">
        <v>44927</v>
      </c>
      <c r="C409" s="12">
        <v>45658</v>
      </c>
      <c r="D409" s="11" t="s">
        <v>52</v>
      </c>
      <c r="E409" s="11" t="s">
        <v>20</v>
      </c>
      <c r="F409" s="11" t="s">
        <v>53</v>
      </c>
      <c r="G409" s="11" t="s">
        <v>1093</v>
      </c>
      <c r="H409" s="11" t="s">
        <v>25</v>
      </c>
      <c r="I409" s="11" t="s">
        <v>1094</v>
      </c>
      <c r="J409" s="11" t="s">
        <v>38</v>
      </c>
      <c r="K409" s="11" t="s">
        <v>28</v>
      </c>
      <c r="L409" s="11" t="s">
        <v>29</v>
      </c>
      <c r="M409" s="11"/>
      <c r="N409" s="11" t="s">
        <v>39</v>
      </c>
      <c r="O409" s="11" t="s">
        <v>31</v>
      </c>
      <c r="P409" s="11" t="s">
        <v>32</v>
      </c>
      <c r="Q409" s="13">
        <v>52</v>
      </c>
      <c r="R409" s="13">
        <v>38</v>
      </c>
      <c r="S409" s="13">
        <v>90</v>
      </c>
      <c r="T409" s="13"/>
      <c r="U409" s="13"/>
      <c r="V409" s="13">
        <v>0</v>
      </c>
    </row>
    <row r="410" spans="1:22" ht="15" customHeight="1" x14ac:dyDescent="0.25">
      <c r="A410" s="11" t="s">
        <v>1095</v>
      </c>
      <c r="B410" s="12">
        <v>44927</v>
      </c>
      <c r="C410" s="12">
        <v>45658</v>
      </c>
      <c r="D410" s="11" t="s">
        <v>52</v>
      </c>
      <c r="E410" s="11" t="s">
        <v>20</v>
      </c>
      <c r="F410" s="11" t="s">
        <v>53</v>
      </c>
      <c r="G410" s="11" t="s">
        <v>1096</v>
      </c>
      <c r="H410" s="11" t="s">
        <v>770</v>
      </c>
      <c r="I410" s="11" t="s">
        <v>1097</v>
      </c>
      <c r="J410" s="11" t="s">
        <v>27</v>
      </c>
      <c r="K410" s="11" t="s">
        <v>28</v>
      </c>
      <c r="L410" s="11" t="s">
        <v>29</v>
      </c>
      <c r="M410" s="11"/>
      <c r="N410" s="11" t="s">
        <v>39</v>
      </c>
      <c r="O410" s="11" t="s">
        <v>31</v>
      </c>
      <c r="P410" s="11" t="s">
        <v>32</v>
      </c>
      <c r="Q410" s="13">
        <v>778</v>
      </c>
      <c r="R410" s="13">
        <v>1012</v>
      </c>
      <c r="S410" s="13">
        <v>1790</v>
      </c>
      <c r="T410" s="13"/>
      <c r="U410" s="13"/>
      <c r="V410" s="13">
        <v>0</v>
      </c>
    </row>
    <row r="411" spans="1:22" ht="15" customHeight="1" x14ac:dyDescent="0.25">
      <c r="A411" s="11" t="s">
        <v>1098</v>
      </c>
      <c r="B411" s="12">
        <v>44927</v>
      </c>
      <c r="C411" s="12">
        <v>45658</v>
      </c>
      <c r="D411" s="11" t="s">
        <v>22</v>
      </c>
      <c r="E411" s="11" t="s">
        <v>20</v>
      </c>
      <c r="F411" s="11" t="s">
        <v>23</v>
      </c>
      <c r="G411" s="11" t="s">
        <v>1099</v>
      </c>
      <c r="H411" s="11" t="s">
        <v>1100</v>
      </c>
      <c r="I411" s="11" t="s">
        <v>1101</v>
      </c>
      <c r="J411" s="11" t="s">
        <v>38</v>
      </c>
      <c r="K411" s="11" t="s">
        <v>28</v>
      </c>
      <c r="L411" s="11" t="s">
        <v>29</v>
      </c>
      <c r="M411" s="11"/>
      <c r="N411" s="11" t="s">
        <v>30</v>
      </c>
      <c r="O411" s="11" t="s">
        <v>31</v>
      </c>
      <c r="P411" s="11" t="s">
        <v>32</v>
      </c>
      <c r="Q411" s="13">
        <v>5516</v>
      </c>
      <c r="R411" s="13">
        <v>1221</v>
      </c>
      <c r="S411" s="13">
        <v>6737</v>
      </c>
      <c r="T411" s="13"/>
      <c r="U411" s="13"/>
      <c r="V411" s="13">
        <v>0</v>
      </c>
    </row>
    <row r="412" spans="1:22" ht="15" customHeight="1" x14ac:dyDescent="0.25">
      <c r="A412" s="11" t="s">
        <v>1102</v>
      </c>
      <c r="B412" s="12">
        <v>44927</v>
      </c>
      <c r="C412" s="12">
        <v>45658</v>
      </c>
      <c r="D412" s="11" t="s">
        <v>52</v>
      </c>
      <c r="E412" s="11" t="s">
        <v>20</v>
      </c>
      <c r="F412" s="11" t="s">
        <v>53</v>
      </c>
      <c r="G412" s="11" t="s">
        <v>1103</v>
      </c>
      <c r="H412" s="11" t="s">
        <v>143</v>
      </c>
      <c r="I412" s="11" t="s">
        <v>1104</v>
      </c>
      <c r="J412" s="11" t="s">
        <v>95</v>
      </c>
      <c r="K412" s="11" t="s">
        <v>28</v>
      </c>
      <c r="L412" s="11" t="s">
        <v>29</v>
      </c>
      <c r="M412" s="11"/>
      <c r="N412" s="11" t="s">
        <v>39</v>
      </c>
      <c r="O412" s="11" t="s">
        <v>31</v>
      </c>
      <c r="P412" s="11" t="s">
        <v>32</v>
      </c>
      <c r="Q412" s="13">
        <v>188</v>
      </c>
      <c r="R412" s="13">
        <v>147</v>
      </c>
      <c r="S412" s="13">
        <v>335</v>
      </c>
      <c r="T412" s="13"/>
      <c r="U412" s="13"/>
      <c r="V412" s="13">
        <v>0</v>
      </c>
    </row>
    <row r="413" spans="1:22" ht="15" customHeight="1" x14ac:dyDescent="0.25">
      <c r="A413" s="11" t="s">
        <v>1105</v>
      </c>
      <c r="B413" s="12">
        <v>44927</v>
      </c>
      <c r="C413" s="12">
        <v>45658</v>
      </c>
      <c r="D413" s="11" t="s">
        <v>58</v>
      </c>
      <c r="E413" s="11" t="s">
        <v>20</v>
      </c>
      <c r="F413" s="11" t="s">
        <v>59</v>
      </c>
      <c r="G413" s="11" t="s">
        <v>60</v>
      </c>
      <c r="H413" s="11" t="s">
        <v>182</v>
      </c>
      <c r="I413" s="11" t="s">
        <v>62</v>
      </c>
      <c r="J413" s="11" t="s">
        <v>38</v>
      </c>
      <c r="K413" s="11" t="s">
        <v>28</v>
      </c>
      <c r="L413" s="11" t="s">
        <v>29</v>
      </c>
      <c r="M413" s="11"/>
      <c r="N413" s="11" t="s">
        <v>39</v>
      </c>
      <c r="O413" s="11" t="s">
        <v>31</v>
      </c>
      <c r="P413" s="11" t="s">
        <v>32</v>
      </c>
      <c r="Q413" s="13">
        <v>440</v>
      </c>
      <c r="R413" s="13">
        <v>440</v>
      </c>
      <c r="S413" s="13">
        <v>880</v>
      </c>
      <c r="T413" s="13"/>
      <c r="U413" s="13"/>
      <c r="V413" s="13">
        <v>0</v>
      </c>
    </row>
    <row r="414" spans="1:22" ht="15" customHeight="1" x14ac:dyDescent="0.25">
      <c r="A414" s="11" t="s">
        <v>1106</v>
      </c>
      <c r="B414" s="12">
        <v>44927</v>
      </c>
      <c r="C414" s="12">
        <v>45658</v>
      </c>
      <c r="D414" s="11" t="s">
        <v>22</v>
      </c>
      <c r="E414" s="11" t="s">
        <v>20</v>
      </c>
      <c r="F414" s="11" t="s">
        <v>23</v>
      </c>
      <c r="G414" s="11" t="s">
        <v>1107</v>
      </c>
      <c r="H414" s="11" t="s">
        <v>98</v>
      </c>
      <c r="I414" s="11" t="s">
        <v>1108</v>
      </c>
      <c r="J414" s="11" t="s">
        <v>38</v>
      </c>
      <c r="K414" s="11" t="s">
        <v>28</v>
      </c>
      <c r="L414" s="11" t="s">
        <v>29</v>
      </c>
      <c r="M414" s="11"/>
      <c r="N414" s="11" t="s">
        <v>30</v>
      </c>
      <c r="O414" s="11" t="s">
        <v>31</v>
      </c>
      <c r="P414" s="11" t="s">
        <v>32</v>
      </c>
      <c r="Q414" s="13">
        <v>3970</v>
      </c>
      <c r="R414" s="13">
        <v>675</v>
      </c>
      <c r="S414" s="13">
        <v>4645</v>
      </c>
      <c r="T414" s="13"/>
      <c r="U414" s="13"/>
      <c r="V414" s="13">
        <v>0</v>
      </c>
    </row>
    <row r="415" spans="1:22" ht="15" customHeight="1" x14ac:dyDescent="0.25">
      <c r="A415" s="11" t="s">
        <v>1109</v>
      </c>
      <c r="B415" s="12">
        <v>44927</v>
      </c>
      <c r="C415" s="12">
        <v>45658</v>
      </c>
      <c r="D415" s="11" t="s">
        <v>22</v>
      </c>
      <c r="E415" s="11" t="s">
        <v>20</v>
      </c>
      <c r="F415" s="11" t="s">
        <v>23</v>
      </c>
      <c r="G415" s="11" t="s">
        <v>578</v>
      </c>
      <c r="H415" s="11" t="s">
        <v>257</v>
      </c>
      <c r="I415" s="11" t="s">
        <v>579</v>
      </c>
      <c r="J415" s="11" t="s">
        <v>38</v>
      </c>
      <c r="K415" s="11" t="s">
        <v>28</v>
      </c>
      <c r="L415" s="11" t="s">
        <v>29</v>
      </c>
      <c r="M415" s="11"/>
      <c r="N415" s="11" t="s">
        <v>56</v>
      </c>
      <c r="O415" s="11" t="s">
        <v>31</v>
      </c>
      <c r="P415" s="11" t="s">
        <v>32</v>
      </c>
      <c r="Q415" s="13">
        <v>10555</v>
      </c>
      <c r="R415" s="13">
        <v>2507</v>
      </c>
      <c r="S415" s="13">
        <v>13062</v>
      </c>
      <c r="T415" s="13"/>
      <c r="U415" s="13"/>
      <c r="V415" s="13">
        <v>0</v>
      </c>
    </row>
    <row r="416" spans="1:22" ht="15" customHeight="1" x14ac:dyDescent="0.25">
      <c r="A416" s="11" t="s">
        <v>1110</v>
      </c>
      <c r="B416" s="12">
        <v>44927</v>
      </c>
      <c r="C416" s="12">
        <v>45658</v>
      </c>
      <c r="D416" s="11" t="s">
        <v>22</v>
      </c>
      <c r="E416" s="11" t="s">
        <v>20</v>
      </c>
      <c r="F416" s="11" t="s">
        <v>23</v>
      </c>
      <c r="G416" s="11" t="s">
        <v>782</v>
      </c>
      <c r="H416" s="11" t="s">
        <v>174</v>
      </c>
      <c r="I416" s="11" t="s">
        <v>1111</v>
      </c>
      <c r="J416" s="11" t="s">
        <v>38</v>
      </c>
      <c r="K416" s="11" t="s">
        <v>28</v>
      </c>
      <c r="L416" s="11" t="s">
        <v>29</v>
      </c>
      <c r="M416" s="11"/>
      <c r="N416" s="11" t="s">
        <v>30</v>
      </c>
      <c r="O416" s="11" t="s">
        <v>31</v>
      </c>
      <c r="P416" s="11" t="s">
        <v>32</v>
      </c>
      <c r="Q416" s="13">
        <v>11755</v>
      </c>
      <c r="R416" s="13">
        <v>2633</v>
      </c>
      <c r="S416" s="13">
        <v>14388</v>
      </c>
      <c r="T416" s="13"/>
      <c r="U416" s="13"/>
      <c r="V416" s="13">
        <v>0</v>
      </c>
    </row>
    <row r="417" spans="1:22" ht="15" customHeight="1" x14ac:dyDescent="0.25">
      <c r="A417" s="11" t="s">
        <v>1112</v>
      </c>
      <c r="B417" s="12">
        <v>44927</v>
      </c>
      <c r="C417" s="12">
        <v>45658</v>
      </c>
      <c r="D417" s="11" t="s">
        <v>22</v>
      </c>
      <c r="E417" s="11" t="s">
        <v>20</v>
      </c>
      <c r="F417" s="11" t="s">
        <v>23</v>
      </c>
      <c r="G417" s="11" t="s">
        <v>1113</v>
      </c>
      <c r="H417" s="11" t="s">
        <v>191</v>
      </c>
      <c r="I417" s="11" t="s">
        <v>1114</v>
      </c>
      <c r="J417" s="11" t="s">
        <v>95</v>
      </c>
      <c r="K417" s="11" t="s">
        <v>28</v>
      </c>
      <c r="L417" s="11" t="s">
        <v>29</v>
      </c>
      <c r="M417" s="11"/>
      <c r="N417" s="11" t="s">
        <v>30</v>
      </c>
      <c r="O417" s="11" t="s">
        <v>31</v>
      </c>
      <c r="P417" s="11" t="s">
        <v>32</v>
      </c>
      <c r="Q417" s="13">
        <v>7184</v>
      </c>
      <c r="R417" s="13">
        <v>1212</v>
      </c>
      <c r="S417" s="13">
        <v>8396</v>
      </c>
      <c r="T417" s="13"/>
      <c r="U417" s="13"/>
      <c r="V417" s="13">
        <v>0</v>
      </c>
    </row>
    <row r="418" spans="1:22" ht="15" customHeight="1" x14ac:dyDescent="0.25">
      <c r="A418" s="11" t="s">
        <v>1115</v>
      </c>
      <c r="B418" s="12">
        <v>44927</v>
      </c>
      <c r="C418" s="12">
        <v>45658</v>
      </c>
      <c r="D418" s="11" t="s">
        <v>52</v>
      </c>
      <c r="E418" s="11" t="s">
        <v>20</v>
      </c>
      <c r="F418" s="11" t="s">
        <v>53</v>
      </c>
      <c r="G418" s="11" t="s">
        <v>162</v>
      </c>
      <c r="H418" s="11" t="s">
        <v>1116</v>
      </c>
      <c r="I418" s="11" t="s">
        <v>164</v>
      </c>
      <c r="J418" s="11" t="s">
        <v>27</v>
      </c>
      <c r="K418" s="11" t="s">
        <v>28</v>
      </c>
      <c r="L418" s="11" t="s">
        <v>29</v>
      </c>
      <c r="M418" s="11"/>
      <c r="N418" s="11" t="s">
        <v>39</v>
      </c>
      <c r="O418" s="11" t="s">
        <v>31</v>
      </c>
      <c r="P418" s="11" t="s">
        <v>32</v>
      </c>
      <c r="Q418" s="13">
        <v>616</v>
      </c>
      <c r="R418" s="13">
        <v>484</v>
      </c>
      <c r="S418" s="13">
        <v>1100</v>
      </c>
      <c r="T418" s="13"/>
      <c r="U418" s="13"/>
      <c r="V418" s="13">
        <v>0</v>
      </c>
    </row>
    <row r="419" spans="1:22" ht="15" customHeight="1" x14ac:dyDescent="0.25">
      <c r="A419" s="11" t="s">
        <v>1117</v>
      </c>
      <c r="B419" s="12">
        <v>44927</v>
      </c>
      <c r="C419" s="12">
        <v>45658</v>
      </c>
      <c r="D419" s="11" t="s">
        <v>22</v>
      </c>
      <c r="E419" s="11" t="s">
        <v>20</v>
      </c>
      <c r="F419" s="11" t="s">
        <v>23</v>
      </c>
      <c r="G419" s="11" t="s">
        <v>410</v>
      </c>
      <c r="H419" s="11" t="s">
        <v>877</v>
      </c>
      <c r="I419" s="11" t="s">
        <v>593</v>
      </c>
      <c r="J419" s="11" t="s">
        <v>27</v>
      </c>
      <c r="K419" s="11" t="s">
        <v>28</v>
      </c>
      <c r="L419" s="11" t="s">
        <v>29</v>
      </c>
      <c r="M419" s="11"/>
      <c r="N419" s="11" t="s">
        <v>30</v>
      </c>
      <c r="O419" s="11" t="s">
        <v>31</v>
      </c>
      <c r="P419" s="11" t="s">
        <v>32</v>
      </c>
      <c r="Q419" s="13">
        <v>6428</v>
      </c>
      <c r="R419" s="13">
        <v>1356</v>
      </c>
      <c r="S419" s="13">
        <v>7784</v>
      </c>
      <c r="T419" s="13"/>
      <c r="U419" s="13"/>
      <c r="V419" s="13">
        <v>0</v>
      </c>
    </row>
    <row r="420" spans="1:22" ht="15" customHeight="1" x14ac:dyDescent="0.25">
      <c r="A420" s="11" t="s">
        <v>1118</v>
      </c>
      <c r="B420" s="12">
        <v>44927</v>
      </c>
      <c r="C420" s="12">
        <v>45658</v>
      </c>
      <c r="D420" s="11" t="s">
        <v>34</v>
      </c>
      <c r="E420" s="11" t="s">
        <v>20</v>
      </c>
      <c r="F420" s="11"/>
      <c r="G420" s="11" t="s">
        <v>63</v>
      </c>
      <c r="H420" s="11" t="s">
        <v>1119</v>
      </c>
      <c r="I420" s="11" t="s">
        <v>499</v>
      </c>
      <c r="J420" s="11" t="s">
        <v>38</v>
      </c>
      <c r="K420" s="11" t="s">
        <v>28</v>
      </c>
      <c r="L420" s="11" t="s">
        <v>29</v>
      </c>
      <c r="M420" s="11"/>
      <c r="N420" s="11" t="s">
        <v>39</v>
      </c>
      <c r="O420" s="11" t="s">
        <v>31</v>
      </c>
      <c r="P420" s="11" t="s">
        <v>40</v>
      </c>
      <c r="Q420" s="13">
        <v>852</v>
      </c>
      <c r="R420" s="13">
        <v>733</v>
      </c>
      <c r="S420" s="13">
        <v>1585</v>
      </c>
      <c r="T420" s="13"/>
      <c r="U420" s="13"/>
      <c r="V420" s="13">
        <v>0</v>
      </c>
    </row>
    <row r="421" spans="1:22" ht="15" customHeight="1" x14ac:dyDescent="0.25">
      <c r="A421" s="11" t="s">
        <v>1120</v>
      </c>
      <c r="B421" s="12">
        <v>44927</v>
      </c>
      <c r="C421" s="12">
        <v>45658</v>
      </c>
      <c r="D421" s="11" t="s">
        <v>22</v>
      </c>
      <c r="E421" s="11" t="s">
        <v>20</v>
      </c>
      <c r="F421" s="11" t="s">
        <v>23</v>
      </c>
      <c r="G421" s="11" t="s">
        <v>1121</v>
      </c>
      <c r="H421" s="11" t="s">
        <v>394</v>
      </c>
      <c r="I421" s="11" t="s">
        <v>1122</v>
      </c>
      <c r="J421" s="11" t="s">
        <v>38</v>
      </c>
      <c r="K421" s="11" t="s">
        <v>28</v>
      </c>
      <c r="L421" s="11" t="s">
        <v>29</v>
      </c>
      <c r="M421" s="11"/>
      <c r="N421" s="11" t="s">
        <v>30</v>
      </c>
      <c r="O421" s="11" t="s">
        <v>31</v>
      </c>
      <c r="P421" s="11" t="s">
        <v>32</v>
      </c>
      <c r="Q421" s="13">
        <v>7028</v>
      </c>
      <c r="R421" s="13">
        <v>1381</v>
      </c>
      <c r="S421" s="13">
        <v>8409</v>
      </c>
      <c r="T421" s="13"/>
      <c r="U421" s="13"/>
      <c r="V421" s="13">
        <v>0</v>
      </c>
    </row>
    <row r="422" spans="1:22" ht="15" customHeight="1" x14ac:dyDescent="0.25">
      <c r="A422" s="11" t="s">
        <v>1123</v>
      </c>
      <c r="B422" s="12">
        <v>44927</v>
      </c>
      <c r="C422" s="12">
        <v>45658</v>
      </c>
      <c r="D422" s="11" t="s">
        <v>58</v>
      </c>
      <c r="E422" s="11" t="s">
        <v>20</v>
      </c>
      <c r="F422" s="11" t="s">
        <v>59</v>
      </c>
      <c r="G422" s="11" t="s">
        <v>63</v>
      </c>
      <c r="H422" s="11" t="s">
        <v>1124</v>
      </c>
      <c r="I422" s="11" t="s">
        <v>499</v>
      </c>
      <c r="J422" s="11" t="s">
        <v>38</v>
      </c>
      <c r="K422" s="11" t="s">
        <v>28</v>
      </c>
      <c r="L422" s="11" t="s">
        <v>29</v>
      </c>
      <c r="M422" s="11"/>
      <c r="N422" s="11" t="s">
        <v>39</v>
      </c>
      <c r="O422" s="11" t="s">
        <v>31</v>
      </c>
      <c r="P422" s="11" t="s">
        <v>32</v>
      </c>
      <c r="Q422" s="13">
        <v>324</v>
      </c>
      <c r="R422" s="13">
        <v>254</v>
      </c>
      <c r="S422" s="13">
        <v>578</v>
      </c>
      <c r="T422" s="13"/>
      <c r="U422" s="13"/>
      <c r="V422" s="13">
        <v>0</v>
      </c>
    </row>
    <row r="423" spans="1:22" ht="15" customHeight="1" x14ac:dyDescent="0.25">
      <c r="A423" s="11" t="s">
        <v>1125</v>
      </c>
      <c r="B423" s="12">
        <v>44927</v>
      </c>
      <c r="C423" s="12">
        <v>45658</v>
      </c>
      <c r="D423" s="11" t="s">
        <v>52</v>
      </c>
      <c r="E423" s="11" t="s">
        <v>20</v>
      </c>
      <c r="F423" s="11" t="s">
        <v>53</v>
      </c>
      <c r="G423" s="11" t="s">
        <v>506</v>
      </c>
      <c r="H423" s="11" t="s">
        <v>404</v>
      </c>
      <c r="I423" s="11" t="s">
        <v>507</v>
      </c>
      <c r="J423" s="11" t="s">
        <v>38</v>
      </c>
      <c r="K423" s="11" t="s">
        <v>28</v>
      </c>
      <c r="L423" s="11" t="s">
        <v>29</v>
      </c>
      <c r="M423" s="11"/>
      <c r="N423" s="11" t="s">
        <v>39</v>
      </c>
      <c r="O423" s="11" t="s">
        <v>31</v>
      </c>
      <c r="P423" s="11" t="s">
        <v>32</v>
      </c>
      <c r="Q423" s="13">
        <v>4125</v>
      </c>
      <c r="R423" s="13">
        <v>3001</v>
      </c>
      <c r="S423" s="13">
        <v>7126</v>
      </c>
      <c r="T423" s="13"/>
      <c r="U423" s="13"/>
      <c r="V423" s="13">
        <v>0</v>
      </c>
    </row>
    <row r="424" spans="1:22" ht="15" customHeight="1" x14ac:dyDescent="0.25">
      <c r="A424" s="11" t="s">
        <v>1126</v>
      </c>
      <c r="B424" s="12">
        <v>44927</v>
      </c>
      <c r="C424" s="12">
        <v>44938</v>
      </c>
      <c r="D424" s="11" t="s">
        <v>131</v>
      </c>
      <c r="E424" s="11" t="s">
        <v>20</v>
      </c>
      <c r="F424" s="11"/>
      <c r="G424" s="11" t="s">
        <v>166</v>
      </c>
      <c r="H424" s="11" t="s">
        <v>68</v>
      </c>
      <c r="I424" s="11" t="s">
        <v>168</v>
      </c>
      <c r="J424" s="11" t="s">
        <v>38</v>
      </c>
      <c r="K424" s="11" t="s">
        <v>28</v>
      </c>
      <c r="L424" s="11" t="s">
        <v>29</v>
      </c>
      <c r="M424" s="11"/>
      <c r="N424" s="11" t="s">
        <v>106</v>
      </c>
      <c r="O424" s="11" t="s">
        <v>31</v>
      </c>
      <c r="P424" s="11" t="s">
        <v>32</v>
      </c>
      <c r="Q424" s="13">
        <v>0</v>
      </c>
      <c r="R424" s="13">
        <v>10970</v>
      </c>
      <c r="S424" s="13">
        <v>10970</v>
      </c>
      <c r="T424" s="13"/>
      <c r="U424" s="13"/>
      <c r="V424" s="13">
        <v>0</v>
      </c>
    </row>
    <row r="425" spans="1:22" ht="15" customHeight="1" x14ac:dyDescent="0.25">
      <c r="A425" s="11" t="s">
        <v>1127</v>
      </c>
      <c r="B425" s="12">
        <v>44927</v>
      </c>
      <c r="C425" s="12">
        <v>45658</v>
      </c>
      <c r="D425" s="11" t="s">
        <v>101</v>
      </c>
      <c r="E425" s="11" t="s">
        <v>20</v>
      </c>
      <c r="F425" s="11" t="s">
        <v>102</v>
      </c>
      <c r="G425" s="11" t="s">
        <v>173</v>
      </c>
      <c r="H425" s="11" t="s">
        <v>25</v>
      </c>
      <c r="I425" s="11" t="s">
        <v>175</v>
      </c>
      <c r="J425" s="11" t="s">
        <v>38</v>
      </c>
      <c r="K425" s="11" t="s">
        <v>28</v>
      </c>
      <c r="L425" s="11" t="s">
        <v>29</v>
      </c>
      <c r="M425" s="11"/>
      <c r="N425" s="11" t="s">
        <v>39</v>
      </c>
      <c r="O425" s="11" t="s">
        <v>31</v>
      </c>
      <c r="P425" s="11" t="s">
        <v>32</v>
      </c>
      <c r="Q425" s="13">
        <v>324</v>
      </c>
      <c r="R425" s="13">
        <v>254</v>
      </c>
      <c r="S425" s="13">
        <v>578</v>
      </c>
      <c r="T425" s="13"/>
      <c r="U425" s="13"/>
      <c r="V425" s="13">
        <v>0</v>
      </c>
    </row>
    <row r="426" spans="1:22" ht="15" customHeight="1" x14ac:dyDescent="0.25">
      <c r="A426" s="11" t="s">
        <v>1130</v>
      </c>
      <c r="B426" s="12">
        <v>44927</v>
      </c>
      <c r="C426" s="12">
        <v>45658</v>
      </c>
      <c r="D426" s="11" t="s">
        <v>22</v>
      </c>
      <c r="E426" s="11" t="s">
        <v>20</v>
      </c>
      <c r="F426" s="11" t="s">
        <v>23</v>
      </c>
      <c r="G426" s="11" t="s">
        <v>1131</v>
      </c>
      <c r="H426" s="11" t="s">
        <v>1100</v>
      </c>
      <c r="I426" s="11" t="s">
        <v>1132</v>
      </c>
      <c r="J426" s="11" t="s">
        <v>95</v>
      </c>
      <c r="K426" s="11" t="s">
        <v>28</v>
      </c>
      <c r="L426" s="11" t="s">
        <v>29</v>
      </c>
      <c r="M426" s="11"/>
      <c r="N426" s="11" t="s">
        <v>30</v>
      </c>
      <c r="O426" s="11" t="s">
        <v>31</v>
      </c>
      <c r="P426" s="11" t="s">
        <v>32</v>
      </c>
      <c r="Q426" s="13">
        <v>12680</v>
      </c>
      <c r="R426" s="13">
        <v>2471</v>
      </c>
      <c r="S426" s="13">
        <v>15151</v>
      </c>
      <c r="T426" s="13"/>
      <c r="U426" s="13"/>
      <c r="V426" s="13">
        <v>0</v>
      </c>
    </row>
    <row r="427" spans="1:22" ht="15" customHeight="1" x14ac:dyDescent="0.25">
      <c r="A427" s="11" t="s">
        <v>1133</v>
      </c>
      <c r="B427" s="12">
        <v>44927</v>
      </c>
      <c r="C427" s="12">
        <v>45658</v>
      </c>
      <c r="D427" s="11" t="s">
        <v>46</v>
      </c>
      <c r="E427" s="11" t="s">
        <v>20</v>
      </c>
      <c r="F427" s="11" t="s">
        <v>47</v>
      </c>
      <c r="G427" s="11" t="s">
        <v>679</v>
      </c>
      <c r="H427" s="11" t="s">
        <v>1134</v>
      </c>
      <c r="I427" s="11" t="s">
        <v>1135</v>
      </c>
      <c r="J427" s="11" t="s">
        <v>38</v>
      </c>
      <c r="K427" s="11" t="s">
        <v>28</v>
      </c>
      <c r="L427" s="11" t="s">
        <v>29</v>
      </c>
      <c r="M427" s="11"/>
      <c r="N427" s="11" t="s">
        <v>39</v>
      </c>
      <c r="O427" s="11" t="s">
        <v>31</v>
      </c>
      <c r="P427" s="11" t="s">
        <v>32</v>
      </c>
      <c r="Q427" s="13">
        <v>2104</v>
      </c>
      <c r="R427" s="13">
        <v>1391</v>
      </c>
      <c r="S427" s="13">
        <v>3495</v>
      </c>
      <c r="T427" s="13"/>
      <c r="U427" s="13"/>
      <c r="V427" s="13">
        <v>0</v>
      </c>
    </row>
    <row r="428" spans="1:22" ht="15" customHeight="1" x14ac:dyDescent="0.25">
      <c r="A428" s="11" t="s">
        <v>1136</v>
      </c>
      <c r="B428" s="12">
        <v>44927</v>
      </c>
      <c r="C428" s="12">
        <v>45658</v>
      </c>
      <c r="D428" s="11" t="s">
        <v>58</v>
      </c>
      <c r="E428" s="11" t="s">
        <v>20</v>
      </c>
      <c r="F428" s="11" t="s">
        <v>59</v>
      </c>
      <c r="G428" s="11" t="s">
        <v>637</v>
      </c>
      <c r="H428" s="11" t="s">
        <v>1137</v>
      </c>
      <c r="I428" s="11" t="s">
        <v>638</v>
      </c>
      <c r="J428" s="11" t="s">
        <v>38</v>
      </c>
      <c r="K428" s="11" t="s">
        <v>28</v>
      </c>
      <c r="L428" s="11" t="s">
        <v>29</v>
      </c>
      <c r="M428" s="11"/>
      <c r="N428" s="11" t="s">
        <v>39</v>
      </c>
      <c r="O428" s="11" t="s">
        <v>31</v>
      </c>
      <c r="P428" s="11" t="s">
        <v>32</v>
      </c>
      <c r="Q428" s="13">
        <v>440</v>
      </c>
      <c r="R428" s="13">
        <v>440</v>
      </c>
      <c r="S428" s="13">
        <v>880</v>
      </c>
      <c r="T428" s="13"/>
      <c r="U428" s="13"/>
      <c r="V428" s="13">
        <v>0</v>
      </c>
    </row>
    <row r="429" spans="1:22" ht="15" customHeight="1" x14ac:dyDescent="0.25">
      <c r="A429" s="11" t="s">
        <v>1138</v>
      </c>
      <c r="B429" s="12">
        <v>44927</v>
      </c>
      <c r="C429" s="12">
        <v>45658</v>
      </c>
      <c r="D429" s="11" t="s">
        <v>101</v>
      </c>
      <c r="E429" s="11" t="s">
        <v>20</v>
      </c>
      <c r="F429" s="11" t="s">
        <v>102</v>
      </c>
      <c r="G429" s="11" t="s">
        <v>388</v>
      </c>
      <c r="H429" s="11" t="s">
        <v>1139</v>
      </c>
      <c r="I429" s="11" t="s">
        <v>1140</v>
      </c>
      <c r="J429" s="11" t="s">
        <v>38</v>
      </c>
      <c r="K429" s="11" t="s">
        <v>28</v>
      </c>
      <c r="L429" s="11" t="s">
        <v>29</v>
      </c>
      <c r="M429" s="11"/>
      <c r="N429" s="11" t="s">
        <v>106</v>
      </c>
      <c r="O429" s="11" t="s">
        <v>31</v>
      </c>
      <c r="P429" s="11" t="s">
        <v>32</v>
      </c>
      <c r="Q429" s="13">
        <v>0</v>
      </c>
      <c r="R429" s="13">
        <v>550</v>
      </c>
      <c r="S429" s="13">
        <v>550</v>
      </c>
      <c r="T429" s="13"/>
      <c r="U429" s="13"/>
      <c r="V429" s="13">
        <v>0</v>
      </c>
    </row>
    <row r="430" spans="1:22" ht="15" customHeight="1" x14ac:dyDescent="0.25">
      <c r="A430" s="11" t="s">
        <v>1141</v>
      </c>
      <c r="B430" s="12">
        <v>44927</v>
      </c>
      <c r="C430" s="12">
        <v>45658</v>
      </c>
      <c r="D430" s="11" t="s">
        <v>52</v>
      </c>
      <c r="E430" s="11" t="s">
        <v>20</v>
      </c>
      <c r="F430" s="11" t="s">
        <v>53</v>
      </c>
      <c r="G430" s="11" t="s">
        <v>1142</v>
      </c>
      <c r="H430" s="11" t="s">
        <v>1143</v>
      </c>
      <c r="I430" s="11" t="s">
        <v>1144</v>
      </c>
      <c r="J430" s="11" t="s">
        <v>95</v>
      </c>
      <c r="K430" s="11" t="s">
        <v>28</v>
      </c>
      <c r="L430" s="11" t="s">
        <v>29</v>
      </c>
      <c r="M430" s="11"/>
      <c r="N430" s="11" t="s">
        <v>39</v>
      </c>
      <c r="O430" s="11" t="s">
        <v>31</v>
      </c>
      <c r="P430" s="11" t="s">
        <v>32</v>
      </c>
      <c r="Q430" s="13">
        <v>2681</v>
      </c>
      <c r="R430" s="13">
        <v>2023</v>
      </c>
      <c r="S430" s="13">
        <v>4704</v>
      </c>
      <c r="T430" s="13"/>
      <c r="U430" s="13"/>
      <c r="V430" s="13">
        <v>0</v>
      </c>
    </row>
    <row r="431" spans="1:22" ht="15" customHeight="1" x14ac:dyDescent="0.25">
      <c r="A431" s="11" t="s">
        <v>1145</v>
      </c>
      <c r="B431" s="12">
        <v>44927</v>
      </c>
      <c r="C431" s="12">
        <v>45658</v>
      </c>
      <c r="D431" s="11" t="s">
        <v>131</v>
      </c>
      <c r="E431" s="11" t="s">
        <v>20</v>
      </c>
      <c r="F431" s="11"/>
      <c r="G431" s="11" t="s">
        <v>1146</v>
      </c>
      <c r="H431" s="11" t="s">
        <v>394</v>
      </c>
      <c r="I431" s="11" t="s">
        <v>1147</v>
      </c>
      <c r="J431" s="11" t="s">
        <v>38</v>
      </c>
      <c r="K431" s="11" t="s">
        <v>134</v>
      </c>
      <c r="L431" s="11" t="s">
        <v>29</v>
      </c>
      <c r="M431" s="11"/>
      <c r="N431" s="11" t="s">
        <v>39</v>
      </c>
      <c r="O431" s="11" t="s">
        <v>31</v>
      </c>
      <c r="P431" s="11" t="s">
        <v>32</v>
      </c>
      <c r="Q431" s="13">
        <v>4669</v>
      </c>
      <c r="R431" s="13">
        <v>2877</v>
      </c>
      <c r="S431" s="13">
        <v>7546</v>
      </c>
      <c r="T431" s="13"/>
      <c r="U431" s="13"/>
      <c r="V431" s="13">
        <v>0</v>
      </c>
    </row>
    <row r="432" spans="1:22" ht="15" customHeight="1" x14ac:dyDescent="0.25">
      <c r="A432" s="11" t="s">
        <v>1148</v>
      </c>
      <c r="B432" s="12">
        <v>44927</v>
      </c>
      <c r="C432" s="12">
        <v>45658</v>
      </c>
      <c r="D432" s="11" t="s">
        <v>22</v>
      </c>
      <c r="E432" s="11" t="s">
        <v>20</v>
      </c>
      <c r="F432" s="11" t="s">
        <v>23</v>
      </c>
      <c r="G432" s="11" t="s">
        <v>1149</v>
      </c>
      <c r="H432" s="11" t="s">
        <v>1150</v>
      </c>
      <c r="I432" s="11" t="s">
        <v>1151</v>
      </c>
      <c r="J432" s="11" t="s">
        <v>27</v>
      </c>
      <c r="K432" s="11" t="s">
        <v>28</v>
      </c>
      <c r="L432" s="11" t="s">
        <v>29</v>
      </c>
      <c r="M432" s="11"/>
      <c r="N432" s="11" t="s">
        <v>30</v>
      </c>
      <c r="O432" s="11" t="s">
        <v>31</v>
      </c>
      <c r="P432" s="11" t="s">
        <v>32</v>
      </c>
      <c r="Q432" s="13">
        <v>9918</v>
      </c>
      <c r="R432" s="13">
        <v>1980</v>
      </c>
      <c r="S432" s="13">
        <v>11898</v>
      </c>
      <c r="T432" s="13"/>
      <c r="U432" s="13"/>
      <c r="V432" s="13">
        <v>0</v>
      </c>
    </row>
    <row r="433" spans="1:22" ht="15" customHeight="1" x14ac:dyDescent="0.25">
      <c r="A433" s="11" t="s">
        <v>1152</v>
      </c>
      <c r="B433" s="12">
        <v>44927</v>
      </c>
      <c r="C433" s="12">
        <v>45658</v>
      </c>
      <c r="D433" s="11" t="s">
        <v>58</v>
      </c>
      <c r="E433" s="11" t="s">
        <v>20</v>
      </c>
      <c r="F433" s="11" t="s">
        <v>59</v>
      </c>
      <c r="G433" s="11" t="s">
        <v>388</v>
      </c>
      <c r="H433" s="11" t="s">
        <v>206</v>
      </c>
      <c r="I433" s="11" t="s">
        <v>389</v>
      </c>
      <c r="J433" s="11" t="s">
        <v>38</v>
      </c>
      <c r="K433" s="11" t="s">
        <v>28</v>
      </c>
      <c r="L433" s="11" t="s">
        <v>29</v>
      </c>
      <c r="M433" s="11"/>
      <c r="N433" s="11" t="s">
        <v>39</v>
      </c>
      <c r="O433" s="11" t="s">
        <v>31</v>
      </c>
      <c r="P433" s="11" t="s">
        <v>32</v>
      </c>
      <c r="Q433" s="13">
        <v>324</v>
      </c>
      <c r="R433" s="13">
        <v>254</v>
      </c>
      <c r="S433" s="13">
        <v>578</v>
      </c>
      <c r="T433" s="13"/>
      <c r="U433" s="13"/>
      <c r="V433" s="13">
        <v>0</v>
      </c>
    </row>
    <row r="434" spans="1:22" ht="15" customHeight="1" x14ac:dyDescent="0.25">
      <c r="A434" s="11" t="s">
        <v>1153</v>
      </c>
      <c r="B434" s="12">
        <v>44927</v>
      </c>
      <c r="C434" s="12">
        <v>45658</v>
      </c>
      <c r="D434" s="11" t="s">
        <v>101</v>
      </c>
      <c r="E434" s="11" t="s">
        <v>20</v>
      </c>
      <c r="F434" s="11" t="s">
        <v>102</v>
      </c>
      <c r="G434" s="11" t="s">
        <v>63</v>
      </c>
      <c r="H434" s="11" t="s">
        <v>1154</v>
      </c>
      <c r="I434" s="11" t="s">
        <v>1058</v>
      </c>
      <c r="J434" s="11" t="s">
        <v>38</v>
      </c>
      <c r="K434" s="11" t="s">
        <v>28</v>
      </c>
      <c r="L434" s="11" t="s">
        <v>29</v>
      </c>
      <c r="M434" s="11"/>
      <c r="N434" s="11" t="s">
        <v>39</v>
      </c>
      <c r="O434" s="11" t="s">
        <v>31</v>
      </c>
      <c r="P434" s="11" t="s">
        <v>32</v>
      </c>
      <c r="Q434" s="13">
        <v>175</v>
      </c>
      <c r="R434" s="13">
        <v>351</v>
      </c>
      <c r="S434" s="13">
        <v>526</v>
      </c>
      <c r="T434" s="13"/>
      <c r="U434" s="13"/>
      <c r="V434" s="13">
        <v>0</v>
      </c>
    </row>
    <row r="435" spans="1:22" ht="15" customHeight="1" x14ac:dyDescent="0.25">
      <c r="A435" s="11" t="s">
        <v>1155</v>
      </c>
      <c r="B435" s="12">
        <v>44927</v>
      </c>
      <c r="C435" s="12">
        <v>45658</v>
      </c>
      <c r="D435" s="11" t="s">
        <v>22</v>
      </c>
      <c r="E435" s="11" t="s">
        <v>20</v>
      </c>
      <c r="F435" s="11" t="s">
        <v>23</v>
      </c>
      <c r="G435" s="11" t="s">
        <v>826</v>
      </c>
      <c r="H435" s="11" t="s">
        <v>191</v>
      </c>
      <c r="I435" s="11" t="s">
        <v>827</v>
      </c>
      <c r="J435" s="11" t="s">
        <v>38</v>
      </c>
      <c r="K435" s="11" t="s">
        <v>28</v>
      </c>
      <c r="L435" s="11" t="s">
        <v>29</v>
      </c>
      <c r="M435" s="11"/>
      <c r="N435" s="11" t="s">
        <v>30</v>
      </c>
      <c r="O435" s="11" t="s">
        <v>31</v>
      </c>
      <c r="P435" s="11" t="s">
        <v>32</v>
      </c>
      <c r="Q435" s="13">
        <v>4289</v>
      </c>
      <c r="R435" s="13">
        <v>660</v>
      </c>
      <c r="S435" s="13">
        <v>4949</v>
      </c>
      <c r="T435" s="13"/>
      <c r="U435" s="13"/>
      <c r="V435" s="13">
        <v>0</v>
      </c>
    </row>
    <row r="436" spans="1:22" ht="15" customHeight="1" x14ac:dyDescent="0.25">
      <c r="A436" s="11" t="s">
        <v>1156</v>
      </c>
      <c r="B436" s="12">
        <v>45195</v>
      </c>
      <c r="C436" s="12">
        <v>45662</v>
      </c>
      <c r="D436" s="11" t="s">
        <v>58</v>
      </c>
      <c r="E436" s="11" t="s">
        <v>20</v>
      </c>
      <c r="F436" s="11" t="s">
        <v>59</v>
      </c>
      <c r="G436" s="11" t="s">
        <v>87</v>
      </c>
      <c r="H436" s="11" t="s">
        <v>257</v>
      </c>
      <c r="I436" s="11" t="s">
        <v>89</v>
      </c>
      <c r="J436" s="11" t="s">
        <v>38</v>
      </c>
      <c r="K436" s="11" t="s">
        <v>28</v>
      </c>
      <c r="L436" s="11" t="s">
        <v>29</v>
      </c>
      <c r="M436" s="11"/>
      <c r="N436" s="11" t="s">
        <v>39</v>
      </c>
      <c r="O436" s="11" t="s">
        <v>31</v>
      </c>
      <c r="P436" s="11" t="s">
        <v>32</v>
      </c>
      <c r="Q436" s="13">
        <v>622</v>
      </c>
      <c r="R436" s="13">
        <v>500</v>
      </c>
      <c r="S436" s="13">
        <v>1122</v>
      </c>
      <c r="T436" s="13"/>
      <c r="U436" s="13"/>
      <c r="V436" s="13">
        <v>0</v>
      </c>
    </row>
    <row r="437" spans="1:22" ht="15" customHeight="1" x14ac:dyDescent="0.25">
      <c r="A437" s="11" t="s">
        <v>1157</v>
      </c>
      <c r="B437" s="12">
        <v>44927</v>
      </c>
      <c r="C437" s="12">
        <v>45658</v>
      </c>
      <c r="D437" s="11" t="s">
        <v>52</v>
      </c>
      <c r="E437" s="11" t="s">
        <v>20</v>
      </c>
      <c r="F437" s="11" t="s">
        <v>53</v>
      </c>
      <c r="G437" s="11" t="s">
        <v>349</v>
      </c>
      <c r="H437" s="11" t="s">
        <v>659</v>
      </c>
      <c r="I437" s="11" t="s">
        <v>660</v>
      </c>
      <c r="J437" s="11" t="s">
        <v>38</v>
      </c>
      <c r="K437" s="11" t="s">
        <v>28</v>
      </c>
      <c r="L437" s="11" t="s">
        <v>29</v>
      </c>
      <c r="M437" s="11"/>
      <c r="N437" s="11" t="s">
        <v>56</v>
      </c>
      <c r="O437" s="11" t="s">
        <v>31</v>
      </c>
      <c r="P437" s="11" t="s">
        <v>32</v>
      </c>
      <c r="Q437" s="13">
        <v>9710</v>
      </c>
      <c r="R437" s="13">
        <v>7320</v>
      </c>
      <c r="S437" s="13">
        <v>17030</v>
      </c>
      <c r="T437" s="13"/>
      <c r="U437" s="13"/>
      <c r="V437" s="13">
        <v>0</v>
      </c>
    </row>
    <row r="438" spans="1:22" ht="15" customHeight="1" x14ac:dyDescent="0.25">
      <c r="A438" s="11" t="s">
        <v>1158</v>
      </c>
      <c r="B438" s="12">
        <v>44927</v>
      </c>
      <c r="C438" s="12">
        <v>45658</v>
      </c>
      <c r="D438" s="11" t="s">
        <v>22</v>
      </c>
      <c r="E438" s="11" t="s">
        <v>20</v>
      </c>
      <c r="F438" s="11" t="s">
        <v>23</v>
      </c>
      <c r="G438" s="11" t="s">
        <v>280</v>
      </c>
      <c r="H438" s="11" t="s">
        <v>61</v>
      </c>
      <c r="I438" s="11" t="s">
        <v>282</v>
      </c>
      <c r="J438" s="11" t="s">
        <v>38</v>
      </c>
      <c r="K438" s="11" t="s">
        <v>28</v>
      </c>
      <c r="L438" s="11" t="s">
        <v>29</v>
      </c>
      <c r="M438" s="11"/>
      <c r="N438" s="11" t="s">
        <v>30</v>
      </c>
      <c r="O438" s="11" t="s">
        <v>31</v>
      </c>
      <c r="P438" s="11" t="s">
        <v>32</v>
      </c>
      <c r="Q438" s="13">
        <v>4691</v>
      </c>
      <c r="R438" s="13">
        <v>946</v>
      </c>
      <c r="S438" s="13">
        <v>5637</v>
      </c>
      <c r="T438" s="13"/>
      <c r="U438" s="13"/>
      <c r="V438" s="13">
        <v>0</v>
      </c>
    </row>
    <row r="439" spans="1:22" ht="15" customHeight="1" x14ac:dyDescent="0.25">
      <c r="A439" s="11" t="s">
        <v>1159</v>
      </c>
      <c r="B439" s="12">
        <v>44927</v>
      </c>
      <c r="C439" s="12">
        <v>45658</v>
      </c>
      <c r="D439" s="11" t="s">
        <v>34</v>
      </c>
      <c r="E439" s="11" t="s">
        <v>20</v>
      </c>
      <c r="F439" s="11"/>
      <c r="G439" s="11" t="s">
        <v>35</v>
      </c>
      <c r="H439" s="11" t="s">
        <v>394</v>
      </c>
      <c r="I439" s="11" t="s">
        <v>395</v>
      </c>
      <c r="J439" s="11" t="s">
        <v>38</v>
      </c>
      <c r="K439" s="11" t="s">
        <v>28</v>
      </c>
      <c r="L439" s="11" t="s">
        <v>29</v>
      </c>
      <c r="M439" s="11"/>
      <c r="N439" s="11" t="s">
        <v>39</v>
      </c>
      <c r="O439" s="11" t="s">
        <v>31</v>
      </c>
      <c r="P439" s="11" t="s">
        <v>40</v>
      </c>
      <c r="Q439" s="13">
        <v>1727</v>
      </c>
      <c r="R439" s="13">
        <v>1367</v>
      </c>
      <c r="S439" s="13">
        <v>3094</v>
      </c>
      <c r="T439" s="13"/>
      <c r="U439" s="13"/>
      <c r="V439" s="13">
        <v>0</v>
      </c>
    </row>
    <row r="440" spans="1:22" ht="15" customHeight="1" x14ac:dyDescent="0.25">
      <c r="A440" s="11" t="s">
        <v>1160</v>
      </c>
      <c r="B440" s="12">
        <v>44938</v>
      </c>
      <c r="C440" s="12">
        <v>45139</v>
      </c>
      <c r="D440" s="11" t="s">
        <v>34</v>
      </c>
      <c r="E440" s="11" t="s">
        <v>20</v>
      </c>
      <c r="F440" s="11"/>
      <c r="G440" s="11" t="s">
        <v>1128</v>
      </c>
      <c r="H440" s="11" t="s">
        <v>174</v>
      </c>
      <c r="I440" s="11" t="s">
        <v>1129</v>
      </c>
      <c r="J440" s="11" t="s">
        <v>38</v>
      </c>
      <c r="K440" s="11" t="s">
        <v>28</v>
      </c>
      <c r="L440" s="11" t="s">
        <v>29</v>
      </c>
      <c r="M440" s="11"/>
      <c r="N440" s="11" t="s">
        <v>106</v>
      </c>
      <c r="O440" s="11" t="s">
        <v>31</v>
      </c>
      <c r="P440" s="11" t="s">
        <v>40</v>
      </c>
      <c r="Q440" s="13">
        <v>0</v>
      </c>
      <c r="R440" s="13">
        <v>1478</v>
      </c>
      <c r="S440" s="13">
        <v>1478</v>
      </c>
      <c r="T440" s="13"/>
      <c r="U440" s="13"/>
      <c r="V440" s="13">
        <v>0</v>
      </c>
    </row>
    <row r="441" spans="1:22" ht="15" customHeight="1" x14ac:dyDescent="0.25">
      <c r="A441" s="11" t="s">
        <v>1161</v>
      </c>
      <c r="B441" s="12">
        <v>45049</v>
      </c>
      <c r="C441" s="12">
        <v>45658</v>
      </c>
      <c r="D441" s="11" t="s">
        <v>52</v>
      </c>
      <c r="E441" s="11" t="s">
        <v>20</v>
      </c>
      <c r="F441" s="11" t="s">
        <v>53</v>
      </c>
      <c r="G441" s="11" t="s">
        <v>1162</v>
      </c>
      <c r="H441" s="11" t="s">
        <v>191</v>
      </c>
      <c r="I441" s="11" t="s">
        <v>1163</v>
      </c>
      <c r="J441" s="11" t="s">
        <v>38</v>
      </c>
      <c r="K441" s="11" t="s">
        <v>28</v>
      </c>
      <c r="L441" s="11" t="s">
        <v>29</v>
      </c>
      <c r="M441" s="11"/>
      <c r="N441" s="11" t="s">
        <v>39</v>
      </c>
      <c r="O441" s="11" t="s">
        <v>31</v>
      </c>
      <c r="P441" s="11" t="s">
        <v>32</v>
      </c>
      <c r="Q441" s="13">
        <v>2241</v>
      </c>
      <c r="R441" s="13">
        <v>1804</v>
      </c>
      <c r="S441" s="13">
        <v>4045</v>
      </c>
      <c r="T441" s="13"/>
      <c r="U441" s="13"/>
      <c r="V441" s="13">
        <v>0</v>
      </c>
    </row>
    <row r="442" spans="1:22" ht="15" customHeight="1" x14ac:dyDescent="0.25">
      <c r="A442" s="11" t="s">
        <v>1164</v>
      </c>
      <c r="B442" s="12">
        <v>44927</v>
      </c>
      <c r="C442" s="12">
        <v>45658</v>
      </c>
      <c r="D442" s="11" t="s">
        <v>22</v>
      </c>
      <c r="E442" s="11" t="s">
        <v>20</v>
      </c>
      <c r="F442" s="11" t="s">
        <v>23</v>
      </c>
      <c r="G442" s="11" t="s">
        <v>369</v>
      </c>
      <c r="H442" s="11" t="s">
        <v>84</v>
      </c>
      <c r="I442" s="11" t="s">
        <v>370</v>
      </c>
      <c r="J442" s="11" t="s">
        <v>38</v>
      </c>
      <c r="K442" s="11" t="s">
        <v>28</v>
      </c>
      <c r="L442" s="11" t="s">
        <v>29</v>
      </c>
      <c r="M442" s="11"/>
      <c r="N442" s="11" t="s">
        <v>30</v>
      </c>
      <c r="O442" s="11" t="s">
        <v>31</v>
      </c>
      <c r="P442" s="11" t="s">
        <v>32</v>
      </c>
      <c r="Q442" s="13">
        <v>2426</v>
      </c>
      <c r="R442" s="13">
        <v>417</v>
      </c>
      <c r="S442" s="13">
        <v>2843</v>
      </c>
      <c r="T442" s="13"/>
      <c r="U442" s="13"/>
      <c r="V442" s="13">
        <v>0</v>
      </c>
    </row>
    <row r="443" spans="1:22" ht="15" customHeight="1" x14ac:dyDescent="0.25">
      <c r="A443" s="11" t="s">
        <v>1165</v>
      </c>
      <c r="B443" s="12">
        <v>44927</v>
      </c>
      <c r="C443" s="12">
        <v>45658</v>
      </c>
      <c r="D443" s="11" t="s">
        <v>22</v>
      </c>
      <c r="E443" s="11" t="s">
        <v>20</v>
      </c>
      <c r="F443" s="11" t="s">
        <v>23</v>
      </c>
      <c r="G443" s="11" t="s">
        <v>1166</v>
      </c>
      <c r="H443" s="11" t="s">
        <v>1167</v>
      </c>
      <c r="I443" s="11" t="s">
        <v>1168</v>
      </c>
      <c r="J443" s="11" t="s">
        <v>38</v>
      </c>
      <c r="K443" s="11" t="s">
        <v>28</v>
      </c>
      <c r="L443" s="11" t="s">
        <v>29</v>
      </c>
      <c r="M443" s="11"/>
      <c r="N443" s="11" t="s">
        <v>30</v>
      </c>
      <c r="O443" s="11" t="s">
        <v>31</v>
      </c>
      <c r="P443" s="11" t="s">
        <v>32</v>
      </c>
      <c r="Q443" s="13">
        <v>1579</v>
      </c>
      <c r="R443" s="13">
        <v>299</v>
      </c>
      <c r="S443" s="13">
        <v>1878</v>
      </c>
      <c r="T443" s="13"/>
      <c r="U443" s="13"/>
      <c r="V443" s="13">
        <v>0</v>
      </c>
    </row>
    <row r="444" spans="1:22" ht="15" customHeight="1" x14ac:dyDescent="0.25">
      <c r="A444" s="11" t="s">
        <v>1169</v>
      </c>
      <c r="B444" s="12">
        <v>44927</v>
      </c>
      <c r="C444" s="12">
        <v>45658</v>
      </c>
      <c r="D444" s="11" t="s">
        <v>52</v>
      </c>
      <c r="E444" s="11" t="s">
        <v>20</v>
      </c>
      <c r="F444" s="11" t="s">
        <v>53</v>
      </c>
      <c r="G444" s="11" t="s">
        <v>42</v>
      </c>
      <c r="H444" s="11" t="s">
        <v>1170</v>
      </c>
      <c r="I444" s="11" t="s">
        <v>1171</v>
      </c>
      <c r="J444" s="11" t="s">
        <v>27</v>
      </c>
      <c r="K444" s="11" t="s">
        <v>28</v>
      </c>
      <c r="L444" s="11" t="s">
        <v>29</v>
      </c>
      <c r="M444" s="11"/>
      <c r="N444" s="11" t="s">
        <v>39</v>
      </c>
      <c r="O444" s="11" t="s">
        <v>31</v>
      </c>
      <c r="P444" s="11" t="s">
        <v>32</v>
      </c>
      <c r="Q444" s="13">
        <v>141</v>
      </c>
      <c r="R444" s="13">
        <v>99</v>
      </c>
      <c r="S444" s="13">
        <v>240</v>
      </c>
      <c r="T444" s="13"/>
      <c r="U444" s="13"/>
      <c r="V444" s="13">
        <v>0</v>
      </c>
    </row>
    <row r="445" spans="1:22" ht="15" customHeight="1" x14ac:dyDescent="0.25">
      <c r="A445" s="11" t="s">
        <v>1172</v>
      </c>
      <c r="B445" s="12">
        <v>44927</v>
      </c>
      <c r="C445" s="12">
        <v>45658</v>
      </c>
      <c r="D445" s="11" t="s">
        <v>52</v>
      </c>
      <c r="E445" s="11" t="s">
        <v>20</v>
      </c>
      <c r="F445" s="11" t="s">
        <v>53</v>
      </c>
      <c r="G445" s="11" t="s">
        <v>1173</v>
      </c>
      <c r="H445" s="11" t="s">
        <v>191</v>
      </c>
      <c r="I445" s="11" t="s">
        <v>1174</v>
      </c>
      <c r="J445" s="11" t="s">
        <v>95</v>
      </c>
      <c r="K445" s="11" t="s">
        <v>28</v>
      </c>
      <c r="L445" s="11" t="s">
        <v>29</v>
      </c>
      <c r="M445" s="11"/>
      <c r="N445" s="11" t="s">
        <v>39</v>
      </c>
      <c r="O445" s="11" t="s">
        <v>31</v>
      </c>
      <c r="P445" s="11" t="s">
        <v>32</v>
      </c>
      <c r="Q445" s="13">
        <v>32</v>
      </c>
      <c r="R445" s="13">
        <v>31</v>
      </c>
      <c r="S445" s="13">
        <v>63</v>
      </c>
      <c r="T445" s="13"/>
      <c r="U445" s="13"/>
      <c r="V445" s="13">
        <v>0</v>
      </c>
    </row>
    <row r="446" spans="1:22" ht="15" customHeight="1" x14ac:dyDescent="0.25">
      <c r="A446" s="11" t="s">
        <v>1175</v>
      </c>
      <c r="B446" s="12">
        <v>45191</v>
      </c>
      <c r="C446" s="12">
        <v>45658</v>
      </c>
      <c r="D446" s="11" t="s">
        <v>58</v>
      </c>
      <c r="E446" s="11" t="s">
        <v>20</v>
      </c>
      <c r="F446" s="11" t="s">
        <v>59</v>
      </c>
      <c r="G446" s="11" t="s">
        <v>611</v>
      </c>
      <c r="H446" s="11" t="s">
        <v>299</v>
      </c>
      <c r="I446" s="11" t="s">
        <v>612</v>
      </c>
      <c r="J446" s="11" t="s">
        <v>38</v>
      </c>
      <c r="K446" s="11" t="s">
        <v>28</v>
      </c>
      <c r="L446" s="11" t="s">
        <v>29</v>
      </c>
      <c r="M446" s="11"/>
      <c r="N446" s="11" t="s">
        <v>39</v>
      </c>
      <c r="O446" s="11" t="s">
        <v>31</v>
      </c>
      <c r="P446" s="11" t="s">
        <v>32</v>
      </c>
      <c r="Q446" s="13">
        <v>622</v>
      </c>
      <c r="R446" s="13">
        <v>500</v>
      </c>
      <c r="S446" s="13">
        <v>1122</v>
      </c>
      <c r="T446" s="13"/>
      <c r="U446" s="13"/>
      <c r="V446" s="13">
        <v>0</v>
      </c>
    </row>
    <row r="447" spans="1:22" ht="15" customHeight="1" x14ac:dyDescent="0.25">
      <c r="A447" s="11" t="s">
        <v>1176</v>
      </c>
      <c r="B447" s="12">
        <v>44927</v>
      </c>
      <c r="C447" s="12">
        <v>45658</v>
      </c>
      <c r="D447" s="11" t="s">
        <v>22</v>
      </c>
      <c r="E447" s="11" t="s">
        <v>20</v>
      </c>
      <c r="F447" s="11" t="s">
        <v>23</v>
      </c>
      <c r="G447" s="11" t="s">
        <v>108</v>
      </c>
      <c r="H447" s="11" t="s">
        <v>84</v>
      </c>
      <c r="I447" s="11" t="s">
        <v>110</v>
      </c>
      <c r="J447" s="11" t="s">
        <v>38</v>
      </c>
      <c r="K447" s="11" t="s">
        <v>28</v>
      </c>
      <c r="L447" s="11" t="s">
        <v>29</v>
      </c>
      <c r="M447" s="11"/>
      <c r="N447" s="11" t="s">
        <v>30</v>
      </c>
      <c r="O447" s="11" t="s">
        <v>31</v>
      </c>
      <c r="P447" s="11" t="s">
        <v>32</v>
      </c>
      <c r="Q447" s="13">
        <v>1690</v>
      </c>
      <c r="R447" s="13">
        <v>233</v>
      </c>
      <c r="S447" s="13">
        <v>1923</v>
      </c>
      <c r="T447" s="13"/>
      <c r="U447" s="13"/>
      <c r="V447" s="13">
        <v>0</v>
      </c>
    </row>
    <row r="448" spans="1:22" ht="15" customHeight="1" x14ac:dyDescent="0.25">
      <c r="A448" s="11" t="s">
        <v>1177</v>
      </c>
      <c r="B448" s="12">
        <v>45183</v>
      </c>
      <c r="C448" s="12">
        <v>45658</v>
      </c>
      <c r="D448" s="11" t="s">
        <v>34</v>
      </c>
      <c r="E448" s="11" t="s">
        <v>20</v>
      </c>
      <c r="F448" s="11"/>
      <c r="G448" s="11" t="s">
        <v>514</v>
      </c>
      <c r="H448" s="11" t="s">
        <v>68</v>
      </c>
      <c r="I448" s="11" t="s">
        <v>553</v>
      </c>
      <c r="J448" s="11" t="s">
        <v>95</v>
      </c>
      <c r="K448" s="11" t="s">
        <v>28</v>
      </c>
      <c r="L448" s="11" t="s">
        <v>29</v>
      </c>
      <c r="M448" s="11"/>
      <c r="N448" s="11" t="s">
        <v>39</v>
      </c>
      <c r="O448" s="11" t="s">
        <v>31</v>
      </c>
      <c r="P448" s="11" t="s">
        <v>32</v>
      </c>
      <c r="Q448" s="13">
        <v>930</v>
      </c>
      <c r="R448" s="13">
        <v>2276</v>
      </c>
      <c r="S448" s="13">
        <v>3206</v>
      </c>
      <c r="T448" s="13"/>
      <c r="U448" s="13"/>
      <c r="V448" s="13">
        <v>0</v>
      </c>
    </row>
    <row r="449" spans="1:22" ht="15" customHeight="1" x14ac:dyDescent="0.25">
      <c r="A449" s="11" t="s">
        <v>1178</v>
      </c>
      <c r="B449" s="12">
        <v>44927</v>
      </c>
      <c r="C449" s="12">
        <v>45658</v>
      </c>
      <c r="D449" s="11" t="s">
        <v>22</v>
      </c>
      <c r="E449" s="11" t="s">
        <v>20</v>
      </c>
      <c r="F449" s="11" t="s">
        <v>23</v>
      </c>
      <c r="G449" s="11" t="s">
        <v>1179</v>
      </c>
      <c r="H449" s="11" t="s">
        <v>191</v>
      </c>
      <c r="I449" s="11" t="s">
        <v>1180</v>
      </c>
      <c r="J449" s="11" t="s">
        <v>38</v>
      </c>
      <c r="K449" s="11" t="s">
        <v>28</v>
      </c>
      <c r="L449" s="11" t="s">
        <v>29</v>
      </c>
      <c r="M449" s="11"/>
      <c r="N449" s="11" t="s">
        <v>30</v>
      </c>
      <c r="O449" s="11" t="s">
        <v>31</v>
      </c>
      <c r="P449" s="11" t="s">
        <v>32</v>
      </c>
      <c r="Q449" s="13">
        <v>10144</v>
      </c>
      <c r="R449" s="13">
        <v>1974</v>
      </c>
      <c r="S449" s="13">
        <v>12118</v>
      </c>
      <c r="T449" s="13"/>
      <c r="U449" s="13"/>
      <c r="V449" s="13">
        <v>0</v>
      </c>
    </row>
    <row r="450" spans="1:22" ht="15" customHeight="1" x14ac:dyDescent="0.25">
      <c r="A450" s="11" t="s">
        <v>1181</v>
      </c>
      <c r="B450" s="12">
        <v>44927</v>
      </c>
      <c r="C450" s="12">
        <v>45658</v>
      </c>
      <c r="D450" s="11" t="s">
        <v>22</v>
      </c>
      <c r="E450" s="11" t="s">
        <v>20</v>
      </c>
      <c r="F450" s="11" t="s">
        <v>23</v>
      </c>
      <c r="G450" s="11" t="s">
        <v>287</v>
      </c>
      <c r="H450" s="11" t="s">
        <v>174</v>
      </c>
      <c r="I450" s="11" t="s">
        <v>288</v>
      </c>
      <c r="J450" s="11" t="s">
        <v>27</v>
      </c>
      <c r="K450" s="11" t="s">
        <v>28</v>
      </c>
      <c r="L450" s="11" t="s">
        <v>29</v>
      </c>
      <c r="M450" s="11"/>
      <c r="N450" s="11" t="s">
        <v>30</v>
      </c>
      <c r="O450" s="11" t="s">
        <v>31</v>
      </c>
      <c r="P450" s="11" t="s">
        <v>32</v>
      </c>
      <c r="Q450" s="13">
        <v>74</v>
      </c>
      <c r="R450" s="13">
        <v>13</v>
      </c>
      <c r="S450" s="13">
        <v>87</v>
      </c>
      <c r="T450" s="13"/>
      <c r="U450" s="13"/>
      <c r="V450" s="13">
        <v>0</v>
      </c>
    </row>
    <row r="451" spans="1:22" ht="15" customHeight="1" x14ac:dyDescent="0.25">
      <c r="A451" s="11" t="s">
        <v>1182</v>
      </c>
      <c r="B451" s="12">
        <v>44927</v>
      </c>
      <c r="C451" s="12">
        <v>45658</v>
      </c>
      <c r="D451" s="11" t="s">
        <v>22</v>
      </c>
      <c r="E451" s="11" t="s">
        <v>20</v>
      </c>
      <c r="F451" s="11" t="s">
        <v>23</v>
      </c>
      <c r="G451" s="11" t="s">
        <v>820</v>
      </c>
      <c r="H451" s="11" t="s">
        <v>25</v>
      </c>
      <c r="I451" s="11" t="s">
        <v>821</v>
      </c>
      <c r="J451" s="11" t="s">
        <v>27</v>
      </c>
      <c r="K451" s="11" t="s">
        <v>28</v>
      </c>
      <c r="L451" s="11" t="s">
        <v>29</v>
      </c>
      <c r="M451" s="11"/>
      <c r="N451" s="11" t="s">
        <v>30</v>
      </c>
      <c r="O451" s="11" t="s">
        <v>31</v>
      </c>
      <c r="P451" s="11" t="s">
        <v>32</v>
      </c>
      <c r="Q451" s="13">
        <v>3562</v>
      </c>
      <c r="R451" s="13">
        <v>558</v>
      </c>
      <c r="S451" s="13">
        <v>4120</v>
      </c>
      <c r="T451" s="13"/>
      <c r="U451" s="13"/>
      <c r="V451" s="13">
        <v>0</v>
      </c>
    </row>
    <row r="452" spans="1:22" ht="15" customHeight="1" x14ac:dyDescent="0.25">
      <c r="A452" s="11" t="s">
        <v>1183</v>
      </c>
      <c r="B452" s="12">
        <v>44927</v>
      </c>
      <c r="C452" s="12">
        <v>45658</v>
      </c>
      <c r="D452" s="11" t="s">
        <v>101</v>
      </c>
      <c r="E452" s="11" t="s">
        <v>20</v>
      </c>
      <c r="F452" s="11" t="s">
        <v>102</v>
      </c>
      <c r="G452" s="11" t="s">
        <v>407</v>
      </c>
      <c r="H452" s="11" t="s">
        <v>273</v>
      </c>
      <c r="I452" s="11" t="s">
        <v>408</v>
      </c>
      <c r="J452" s="11" t="s">
        <v>38</v>
      </c>
      <c r="K452" s="11" t="s">
        <v>28</v>
      </c>
      <c r="L452" s="11" t="s">
        <v>29</v>
      </c>
      <c r="M452" s="11"/>
      <c r="N452" s="11" t="s">
        <v>39</v>
      </c>
      <c r="O452" s="11" t="s">
        <v>31</v>
      </c>
      <c r="P452" s="11" t="s">
        <v>32</v>
      </c>
      <c r="Q452" s="13">
        <v>324</v>
      </c>
      <c r="R452" s="13">
        <v>254</v>
      </c>
      <c r="S452" s="13">
        <v>578</v>
      </c>
      <c r="T452" s="13"/>
      <c r="U452" s="13"/>
      <c r="V452" s="13">
        <v>0</v>
      </c>
    </row>
    <row r="453" spans="1:22" ht="15" customHeight="1" x14ac:dyDescent="0.25">
      <c r="A453" s="11" t="s">
        <v>1184</v>
      </c>
      <c r="B453" s="12">
        <v>44927</v>
      </c>
      <c r="C453" s="12">
        <v>45658</v>
      </c>
      <c r="D453" s="11" t="s">
        <v>22</v>
      </c>
      <c r="E453" s="11" t="s">
        <v>20</v>
      </c>
      <c r="F453" s="11" t="s">
        <v>23</v>
      </c>
      <c r="G453" s="11" t="s">
        <v>1185</v>
      </c>
      <c r="H453" s="11" t="s">
        <v>174</v>
      </c>
      <c r="I453" s="11" t="s">
        <v>1186</v>
      </c>
      <c r="J453" s="11" t="s">
        <v>38</v>
      </c>
      <c r="K453" s="11" t="s">
        <v>28</v>
      </c>
      <c r="L453" s="11" t="s">
        <v>29</v>
      </c>
      <c r="M453" s="11"/>
      <c r="N453" s="11" t="s">
        <v>30</v>
      </c>
      <c r="O453" s="11" t="s">
        <v>31</v>
      </c>
      <c r="P453" s="11" t="s">
        <v>32</v>
      </c>
      <c r="Q453" s="13">
        <v>6417</v>
      </c>
      <c r="R453" s="13">
        <v>1173</v>
      </c>
      <c r="S453" s="13">
        <v>7590</v>
      </c>
      <c r="T453" s="13"/>
      <c r="U453" s="13"/>
      <c r="V453" s="13">
        <v>0</v>
      </c>
    </row>
    <row r="454" spans="1:22" ht="15" customHeight="1" x14ac:dyDescent="0.25">
      <c r="A454" s="11" t="s">
        <v>1187</v>
      </c>
      <c r="B454" s="12">
        <v>44927</v>
      </c>
      <c r="C454" s="12">
        <v>45658</v>
      </c>
      <c r="D454" s="11" t="s">
        <v>52</v>
      </c>
      <c r="E454" s="11" t="s">
        <v>20</v>
      </c>
      <c r="F454" s="11" t="s">
        <v>53</v>
      </c>
      <c r="G454" s="11" t="s">
        <v>628</v>
      </c>
      <c r="H454" s="11" t="s">
        <v>68</v>
      </c>
      <c r="I454" s="11" t="s">
        <v>629</v>
      </c>
      <c r="J454" s="11" t="s">
        <v>27</v>
      </c>
      <c r="K454" s="11" t="s">
        <v>28</v>
      </c>
      <c r="L454" s="11" t="s">
        <v>29</v>
      </c>
      <c r="M454" s="11"/>
      <c r="N454" s="11" t="s">
        <v>39</v>
      </c>
      <c r="O454" s="11" t="s">
        <v>31</v>
      </c>
      <c r="P454" s="11" t="s">
        <v>32</v>
      </c>
      <c r="Q454" s="13">
        <v>87</v>
      </c>
      <c r="R454" s="13">
        <v>78</v>
      </c>
      <c r="S454" s="13">
        <v>165</v>
      </c>
      <c r="T454" s="13"/>
      <c r="U454" s="13"/>
      <c r="V454" s="13">
        <v>0</v>
      </c>
    </row>
    <row r="455" spans="1:22" ht="15" customHeight="1" x14ac:dyDescent="0.25">
      <c r="A455" s="11" t="s">
        <v>1188</v>
      </c>
      <c r="B455" s="12">
        <v>44927</v>
      </c>
      <c r="C455" s="12">
        <v>45658</v>
      </c>
      <c r="D455" s="11" t="s">
        <v>52</v>
      </c>
      <c r="E455" s="11" t="s">
        <v>20</v>
      </c>
      <c r="F455" s="11" t="s">
        <v>53</v>
      </c>
      <c r="G455" s="11" t="s">
        <v>1189</v>
      </c>
      <c r="H455" s="11" t="s">
        <v>191</v>
      </c>
      <c r="I455" s="11" t="s">
        <v>1190</v>
      </c>
      <c r="J455" s="11" t="s">
        <v>27</v>
      </c>
      <c r="K455" s="11" t="s">
        <v>28</v>
      </c>
      <c r="L455" s="11" t="s">
        <v>29</v>
      </c>
      <c r="M455" s="11"/>
      <c r="N455" s="11" t="s">
        <v>56</v>
      </c>
      <c r="O455" s="11" t="s">
        <v>31</v>
      </c>
      <c r="P455" s="11" t="s">
        <v>32</v>
      </c>
      <c r="Q455" s="13">
        <v>473</v>
      </c>
      <c r="R455" s="13">
        <v>196</v>
      </c>
      <c r="S455" s="13">
        <v>669</v>
      </c>
      <c r="T455" s="13"/>
      <c r="U455" s="13"/>
      <c r="V455" s="13">
        <v>0</v>
      </c>
    </row>
    <row r="456" spans="1:22" ht="15" customHeight="1" x14ac:dyDescent="0.25">
      <c r="A456" s="11" t="s">
        <v>1191</v>
      </c>
      <c r="B456" s="12">
        <v>44927</v>
      </c>
      <c r="C456" s="12">
        <v>45658</v>
      </c>
      <c r="D456" s="11" t="s">
        <v>22</v>
      </c>
      <c r="E456" s="11" t="s">
        <v>20</v>
      </c>
      <c r="F456" s="11" t="s">
        <v>23</v>
      </c>
      <c r="G456" s="11" t="s">
        <v>1192</v>
      </c>
      <c r="H456" s="11" t="s">
        <v>206</v>
      </c>
      <c r="I456" s="11" t="s">
        <v>1193</v>
      </c>
      <c r="J456" s="11" t="s">
        <v>38</v>
      </c>
      <c r="K456" s="11" t="s">
        <v>28</v>
      </c>
      <c r="L456" s="11" t="s">
        <v>29</v>
      </c>
      <c r="M456" s="11"/>
      <c r="N456" s="11" t="s">
        <v>30</v>
      </c>
      <c r="O456" s="11" t="s">
        <v>31</v>
      </c>
      <c r="P456" s="11" t="s">
        <v>32</v>
      </c>
      <c r="Q456" s="13">
        <v>6904</v>
      </c>
      <c r="R456" s="13">
        <v>1366</v>
      </c>
      <c r="S456" s="13">
        <v>8270</v>
      </c>
      <c r="T456" s="13"/>
      <c r="U456" s="13"/>
      <c r="V456" s="13">
        <v>0</v>
      </c>
    </row>
    <row r="457" spans="1:22" ht="15" customHeight="1" x14ac:dyDescent="0.25">
      <c r="A457" s="11" t="s">
        <v>1194</v>
      </c>
      <c r="B457" s="12">
        <v>44927</v>
      </c>
      <c r="C457" s="12">
        <v>45658</v>
      </c>
      <c r="D457" s="11" t="s">
        <v>52</v>
      </c>
      <c r="E457" s="11" t="s">
        <v>20</v>
      </c>
      <c r="F457" s="11" t="s">
        <v>53</v>
      </c>
      <c r="G457" s="11" t="s">
        <v>1195</v>
      </c>
      <c r="H457" s="11" t="s">
        <v>182</v>
      </c>
      <c r="I457" s="11" t="s">
        <v>1196</v>
      </c>
      <c r="J457" s="11" t="s">
        <v>27</v>
      </c>
      <c r="K457" s="11" t="s">
        <v>28</v>
      </c>
      <c r="L457" s="11" t="s">
        <v>29</v>
      </c>
      <c r="M457" s="11"/>
      <c r="N457" s="11" t="s">
        <v>39</v>
      </c>
      <c r="O457" s="11" t="s">
        <v>31</v>
      </c>
      <c r="P457" s="11" t="s">
        <v>32</v>
      </c>
      <c r="Q457" s="13">
        <v>608</v>
      </c>
      <c r="R457" s="13">
        <v>459</v>
      </c>
      <c r="S457" s="13">
        <v>1067</v>
      </c>
      <c r="T457" s="13"/>
      <c r="U457" s="13"/>
      <c r="V457" s="13">
        <v>0</v>
      </c>
    </row>
    <row r="458" spans="1:22" ht="15" customHeight="1" x14ac:dyDescent="0.25">
      <c r="A458" s="11" t="s">
        <v>1197</v>
      </c>
      <c r="B458" s="12">
        <v>44927</v>
      </c>
      <c r="C458" s="12">
        <v>45658</v>
      </c>
      <c r="D458" s="11" t="s">
        <v>101</v>
      </c>
      <c r="E458" s="11" t="s">
        <v>20</v>
      </c>
      <c r="F458" s="11" t="s">
        <v>102</v>
      </c>
      <c r="G458" s="11" t="s">
        <v>173</v>
      </c>
      <c r="H458" s="11" t="s">
        <v>167</v>
      </c>
      <c r="I458" s="11" t="s">
        <v>175</v>
      </c>
      <c r="J458" s="11" t="s">
        <v>38</v>
      </c>
      <c r="K458" s="11" t="s">
        <v>28</v>
      </c>
      <c r="L458" s="11" t="s">
        <v>29</v>
      </c>
      <c r="M458" s="11"/>
      <c r="N458" s="11" t="s">
        <v>39</v>
      </c>
      <c r="O458" s="11" t="s">
        <v>31</v>
      </c>
      <c r="P458" s="11" t="s">
        <v>32</v>
      </c>
      <c r="Q458" s="13">
        <v>324</v>
      </c>
      <c r="R458" s="13">
        <v>254</v>
      </c>
      <c r="S458" s="13">
        <v>578</v>
      </c>
      <c r="T458" s="13"/>
      <c r="U458" s="13"/>
      <c r="V458" s="13">
        <v>0</v>
      </c>
    </row>
    <row r="459" spans="1:22" ht="15" customHeight="1" x14ac:dyDescent="0.25">
      <c r="A459" s="11" t="s">
        <v>1198</v>
      </c>
      <c r="B459" s="12">
        <v>44927</v>
      </c>
      <c r="C459" s="12">
        <v>45658</v>
      </c>
      <c r="D459" s="11" t="s">
        <v>22</v>
      </c>
      <c r="E459" s="11" t="s">
        <v>20</v>
      </c>
      <c r="F459" s="11" t="s">
        <v>23</v>
      </c>
      <c r="G459" s="11" t="s">
        <v>426</v>
      </c>
      <c r="H459" s="11" t="s">
        <v>25</v>
      </c>
      <c r="I459" s="11" t="s">
        <v>427</v>
      </c>
      <c r="J459" s="11" t="s">
        <v>38</v>
      </c>
      <c r="K459" s="11" t="s">
        <v>28</v>
      </c>
      <c r="L459" s="11" t="s">
        <v>29</v>
      </c>
      <c r="M459" s="11"/>
      <c r="N459" s="11" t="s">
        <v>56</v>
      </c>
      <c r="O459" s="11" t="s">
        <v>31</v>
      </c>
      <c r="P459" s="11" t="s">
        <v>32</v>
      </c>
      <c r="Q459" s="13">
        <v>9916</v>
      </c>
      <c r="R459" s="13">
        <v>2435</v>
      </c>
      <c r="S459" s="13">
        <v>12351</v>
      </c>
      <c r="T459" s="13"/>
      <c r="U459" s="13"/>
      <c r="V459" s="13">
        <v>0</v>
      </c>
    </row>
    <row r="460" spans="1:22" ht="15" customHeight="1" x14ac:dyDescent="0.25">
      <c r="A460" s="11" t="s">
        <v>1199</v>
      </c>
      <c r="B460" s="12">
        <v>44927</v>
      </c>
      <c r="C460" s="12">
        <v>45658</v>
      </c>
      <c r="D460" s="11" t="s">
        <v>22</v>
      </c>
      <c r="E460" s="11" t="s">
        <v>20</v>
      </c>
      <c r="F460" s="11" t="s">
        <v>23</v>
      </c>
      <c r="G460" s="11" t="s">
        <v>1200</v>
      </c>
      <c r="H460" s="11" t="s">
        <v>98</v>
      </c>
      <c r="I460" s="11" t="s">
        <v>1201</v>
      </c>
      <c r="J460" s="11" t="s">
        <v>27</v>
      </c>
      <c r="K460" s="11" t="s">
        <v>28</v>
      </c>
      <c r="L460" s="11" t="s">
        <v>29</v>
      </c>
      <c r="M460" s="11"/>
      <c r="N460" s="11" t="s">
        <v>30</v>
      </c>
      <c r="O460" s="11" t="s">
        <v>31</v>
      </c>
      <c r="P460" s="11" t="s">
        <v>32</v>
      </c>
      <c r="Q460" s="13">
        <v>6258</v>
      </c>
      <c r="R460" s="13">
        <v>1291</v>
      </c>
      <c r="S460" s="13">
        <v>7549</v>
      </c>
      <c r="T460" s="13"/>
      <c r="U460" s="13"/>
      <c r="V460" s="13">
        <v>0</v>
      </c>
    </row>
    <row r="461" spans="1:22" ht="15" customHeight="1" x14ac:dyDescent="0.25">
      <c r="A461" s="11" t="s">
        <v>1202</v>
      </c>
      <c r="B461" s="12">
        <v>44927</v>
      </c>
      <c r="C461" s="12">
        <v>45658</v>
      </c>
      <c r="D461" s="11" t="s">
        <v>52</v>
      </c>
      <c r="E461" s="11" t="s">
        <v>20</v>
      </c>
      <c r="F461" s="11" t="s">
        <v>53</v>
      </c>
      <c r="G461" s="11" t="s">
        <v>213</v>
      </c>
      <c r="H461" s="11" t="s">
        <v>80</v>
      </c>
      <c r="I461" s="11" t="s">
        <v>215</v>
      </c>
      <c r="J461" s="11" t="s">
        <v>27</v>
      </c>
      <c r="K461" s="11" t="s">
        <v>28</v>
      </c>
      <c r="L461" s="11" t="s">
        <v>29</v>
      </c>
      <c r="M461" s="11"/>
      <c r="N461" s="11" t="s">
        <v>39</v>
      </c>
      <c r="O461" s="11" t="s">
        <v>31</v>
      </c>
      <c r="P461" s="11" t="s">
        <v>32</v>
      </c>
      <c r="Q461" s="13">
        <v>72</v>
      </c>
      <c r="R461" s="13">
        <v>60</v>
      </c>
      <c r="S461" s="13">
        <v>132</v>
      </c>
      <c r="T461" s="13"/>
      <c r="U461" s="13"/>
      <c r="V461" s="13">
        <v>0</v>
      </c>
    </row>
    <row r="462" spans="1:22" ht="15" customHeight="1" x14ac:dyDescent="0.25">
      <c r="A462" s="11" t="s">
        <v>1203</v>
      </c>
      <c r="B462" s="12">
        <v>44927</v>
      </c>
      <c r="C462" s="12">
        <v>45658</v>
      </c>
      <c r="D462" s="11" t="s">
        <v>22</v>
      </c>
      <c r="E462" s="11" t="s">
        <v>20</v>
      </c>
      <c r="F462" s="11" t="s">
        <v>23</v>
      </c>
      <c r="G462" s="11" t="s">
        <v>83</v>
      </c>
      <c r="H462" s="11" t="s">
        <v>84</v>
      </c>
      <c r="I462" s="11" t="s">
        <v>85</v>
      </c>
      <c r="J462" s="11" t="s">
        <v>38</v>
      </c>
      <c r="K462" s="11" t="s">
        <v>28</v>
      </c>
      <c r="L462" s="11" t="s">
        <v>29</v>
      </c>
      <c r="M462" s="11"/>
      <c r="N462" s="11" t="s">
        <v>30</v>
      </c>
      <c r="O462" s="11" t="s">
        <v>31</v>
      </c>
      <c r="P462" s="11" t="s">
        <v>32</v>
      </c>
      <c r="Q462" s="13">
        <v>3385</v>
      </c>
      <c r="R462" s="13">
        <v>789</v>
      </c>
      <c r="S462" s="13">
        <v>4174</v>
      </c>
      <c r="T462" s="13"/>
      <c r="U462" s="13"/>
      <c r="V462" s="13">
        <v>0</v>
      </c>
    </row>
    <row r="463" spans="1:22" ht="15" customHeight="1" x14ac:dyDescent="0.25">
      <c r="A463" s="11" t="s">
        <v>1204</v>
      </c>
      <c r="B463" s="12">
        <v>44927</v>
      </c>
      <c r="C463" s="12">
        <v>45658</v>
      </c>
      <c r="D463" s="11" t="s">
        <v>58</v>
      </c>
      <c r="E463" s="11" t="s">
        <v>20</v>
      </c>
      <c r="F463" s="11" t="s">
        <v>59</v>
      </c>
      <c r="G463" s="11" t="s">
        <v>151</v>
      </c>
      <c r="H463" s="11" t="s">
        <v>191</v>
      </c>
      <c r="I463" s="11" t="s">
        <v>615</v>
      </c>
      <c r="J463" s="11" t="s">
        <v>38</v>
      </c>
      <c r="K463" s="11" t="s">
        <v>28</v>
      </c>
      <c r="L463" s="11" t="s">
        <v>29</v>
      </c>
      <c r="M463" s="11"/>
      <c r="N463" s="11" t="s">
        <v>39</v>
      </c>
      <c r="O463" s="11" t="s">
        <v>31</v>
      </c>
      <c r="P463" s="11" t="s">
        <v>32</v>
      </c>
      <c r="Q463" s="13">
        <v>789</v>
      </c>
      <c r="R463" s="13">
        <v>635</v>
      </c>
      <c r="S463" s="13">
        <v>1424</v>
      </c>
      <c r="T463" s="13"/>
      <c r="U463" s="13"/>
      <c r="V463" s="13">
        <v>0</v>
      </c>
    </row>
    <row r="464" spans="1:22" ht="15" customHeight="1" x14ac:dyDescent="0.25">
      <c r="A464" s="11" t="s">
        <v>1205</v>
      </c>
      <c r="B464" s="12">
        <v>44927</v>
      </c>
      <c r="C464" s="12">
        <v>45658</v>
      </c>
      <c r="D464" s="11" t="s">
        <v>22</v>
      </c>
      <c r="E464" s="11" t="s">
        <v>20</v>
      </c>
      <c r="F464" s="11" t="s">
        <v>23</v>
      </c>
      <c r="G464" s="11" t="s">
        <v>890</v>
      </c>
      <c r="H464" s="11" t="s">
        <v>1206</v>
      </c>
      <c r="I464" s="11" t="s">
        <v>1207</v>
      </c>
      <c r="J464" s="11" t="s">
        <v>27</v>
      </c>
      <c r="K464" s="11" t="s">
        <v>28</v>
      </c>
      <c r="L464" s="11" t="s">
        <v>29</v>
      </c>
      <c r="M464" s="11"/>
      <c r="N464" s="11" t="s">
        <v>30</v>
      </c>
      <c r="O464" s="11" t="s">
        <v>31</v>
      </c>
      <c r="P464" s="11" t="s">
        <v>32</v>
      </c>
      <c r="Q464" s="13">
        <v>6433</v>
      </c>
      <c r="R464" s="13">
        <v>1239</v>
      </c>
      <c r="S464" s="13">
        <v>7672</v>
      </c>
      <c r="T464" s="13"/>
      <c r="U464" s="13"/>
      <c r="V464" s="13">
        <v>0</v>
      </c>
    </row>
    <row r="465" spans="1:22" ht="15" customHeight="1" x14ac:dyDescent="0.25">
      <c r="A465" s="11" t="s">
        <v>1208</v>
      </c>
      <c r="B465" s="12">
        <v>44927</v>
      </c>
      <c r="C465" s="12">
        <v>45658</v>
      </c>
      <c r="D465" s="11" t="s">
        <v>34</v>
      </c>
      <c r="E465" s="11" t="s">
        <v>20</v>
      </c>
      <c r="F465" s="11"/>
      <c r="G465" s="11" t="s">
        <v>388</v>
      </c>
      <c r="H465" s="11" t="s">
        <v>418</v>
      </c>
      <c r="I465" s="11" t="s">
        <v>1078</v>
      </c>
      <c r="J465" s="11" t="s">
        <v>38</v>
      </c>
      <c r="K465" s="11" t="s">
        <v>28</v>
      </c>
      <c r="L465" s="11" t="s">
        <v>29</v>
      </c>
      <c r="M465" s="11"/>
      <c r="N465" s="11" t="s">
        <v>56</v>
      </c>
      <c r="O465" s="11" t="s">
        <v>31</v>
      </c>
      <c r="P465" s="11" t="s">
        <v>40</v>
      </c>
      <c r="Q465" s="13">
        <v>1093</v>
      </c>
      <c r="R465" s="13">
        <v>3344</v>
      </c>
      <c r="S465" s="13">
        <v>4437</v>
      </c>
      <c r="T465" s="13"/>
      <c r="U465" s="13"/>
      <c r="V465" s="13">
        <v>0</v>
      </c>
    </row>
    <row r="466" spans="1:22" ht="15" customHeight="1" x14ac:dyDescent="0.25">
      <c r="A466" s="11" t="s">
        <v>1209</v>
      </c>
      <c r="B466" s="12">
        <v>44927</v>
      </c>
      <c r="C466" s="12">
        <v>45658</v>
      </c>
      <c r="D466" s="11" t="s">
        <v>52</v>
      </c>
      <c r="E466" s="11" t="s">
        <v>20</v>
      </c>
      <c r="F466" s="11" t="s">
        <v>53</v>
      </c>
      <c r="G466" s="11" t="s">
        <v>138</v>
      </c>
      <c r="H466" s="11" t="s">
        <v>1210</v>
      </c>
      <c r="I466" s="11" t="s">
        <v>1211</v>
      </c>
      <c r="J466" s="11" t="s">
        <v>27</v>
      </c>
      <c r="K466" s="11" t="s">
        <v>28</v>
      </c>
      <c r="L466" s="11" t="s">
        <v>29</v>
      </c>
      <c r="M466" s="11"/>
      <c r="N466" s="11" t="s">
        <v>39</v>
      </c>
      <c r="O466" s="11" t="s">
        <v>31</v>
      </c>
      <c r="P466" s="11" t="s">
        <v>32</v>
      </c>
      <c r="Q466" s="13">
        <v>934</v>
      </c>
      <c r="R466" s="13">
        <v>862</v>
      </c>
      <c r="S466" s="13">
        <v>1796</v>
      </c>
      <c r="T466" s="13">
        <v>0</v>
      </c>
      <c r="U466" s="13">
        <v>0</v>
      </c>
      <c r="V466" s="13">
        <v>0</v>
      </c>
    </row>
    <row r="467" spans="1:22" ht="15" customHeight="1" x14ac:dyDescent="0.25">
      <c r="A467" s="11" t="s">
        <v>1212</v>
      </c>
      <c r="B467" s="12">
        <v>44927</v>
      </c>
      <c r="C467" s="12">
        <v>45658</v>
      </c>
      <c r="D467" s="11" t="s">
        <v>22</v>
      </c>
      <c r="E467" s="11" t="s">
        <v>20</v>
      </c>
      <c r="F467" s="11" t="s">
        <v>23</v>
      </c>
      <c r="G467" s="11" t="s">
        <v>1213</v>
      </c>
      <c r="H467" s="11" t="s">
        <v>98</v>
      </c>
      <c r="I467" s="11" t="s">
        <v>1214</v>
      </c>
      <c r="J467" s="11" t="s">
        <v>95</v>
      </c>
      <c r="K467" s="11" t="s">
        <v>28</v>
      </c>
      <c r="L467" s="11" t="s">
        <v>29</v>
      </c>
      <c r="M467" s="11"/>
      <c r="N467" s="11" t="s">
        <v>30</v>
      </c>
      <c r="O467" s="11" t="s">
        <v>31</v>
      </c>
      <c r="P467" s="11" t="s">
        <v>32</v>
      </c>
      <c r="Q467" s="13">
        <v>3727</v>
      </c>
      <c r="R467" s="13">
        <v>642</v>
      </c>
      <c r="S467" s="13">
        <v>4369</v>
      </c>
      <c r="T467" s="13"/>
      <c r="U467" s="13"/>
      <c r="V467" s="13">
        <v>0</v>
      </c>
    </row>
    <row r="468" spans="1:22" ht="15" customHeight="1" x14ac:dyDescent="0.25">
      <c r="A468" s="11" t="s">
        <v>1215</v>
      </c>
      <c r="B468" s="12">
        <v>44927</v>
      </c>
      <c r="C468" s="12">
        <v>45658</v>
      </c>
      <c r="D468" s="11" t="s">
        <v>22</v>
      </c>
      <c r="E468" s="11" t="s">
        <v>20</v>
      </c>
      <c r="F468" s="11" t="s">
        <v>23</v>
      </c>
      <c r="G468" s="11" t="s">
        <v>234</v>
      </c>
      <c r="H468" s="11" t="s">
        <v>214</v>
      </c>
      <c r="I468" s="11" t="s">
        <v>235</v>
      </c>
      <c r="J468" s="11" t="s">
        <v>38</v>
      </c>
      <c r="K468" s="11" t="s">
        <v>28</v>
      </c>
      <c r="L468" s="11" t="s">
        <v>29</v>
      </c>
      <c r="M468" s="11"/>
      <c r="N468" s="11" t="s">
        <v>39</v>
      </c>
      <c r="O468" s="11" t="s">
        <v>31</v>
      </c>
      <c r="P468" s="11" t="s">
        <v>32</v>
      </c>
      <c r="Q468" s="13">
        <v>3547</v>
      </c>
      <c r="R468" s="13">
        <v>890</v>
      </c>
      <c r="S468" s="13">
        <v>4437</v>
      </c>
      <c r="T468" s="13"/>
      <c r="U468" s="13"/>
      <c r="V468" s="13">
        <v>0</v>
      </c>
    </row>
    <row r="469" spans="1:22" ht="15" customHeight="1" x14ac:dyDescent="0.25">
      <c r="A469" s="11" t="s">
        <v>1216</v>
      </c>
      <c r="B469" s="12">
        <v>44927</v>
      </c>
      <c r="C469" s="12">
        <v>45658</v>
      </c>
      <c r="D469" s="11" t="s">
        <v>22</v>
      </c>
      <c r="E469" s="11" t="s">
        <v>20</v>
      </c>
      <c r="F469" s="11" t="s">
        <v>23</v>
      </c>
      <c r="G469" s="11" t="s">
        <v>1217</v>
      </c>
      <c r="H469" s="11" t="s">
        <v>753</v>
      </c>
      <c r="I469" s="11" t="s">
        <v>1218</v>
      </c>
      <c r="J469" s="11" t="s">
        <v>27</v>
      </c>
      <c r="K469" s="11" t="s">
        <v>28</v>
      </c>
      <c r="L469" s="11" t="s">
        <v>29</v>
      </c>
      <c r="M469" s="11"/>
      <c r="N469" s="11" t="s">
        <v>30</v>
      </c>
      <c r="O469" s="11" t="s">
        <v>31</v>
      </c>
      <c r="P469" s="11" t="s">
        <v>32</v>
      </c>
      <c r="Q469" s="13">
        <v>14117</v>
      </c>
      <c r="R469" s="13">
        <v>3052</v>
      </c>
      <c r="S469" s="13">
        <v>17169</v>
      </c>
      <c r="T469" s="13"/>
      <c r="U469" s="13"/>
      <c r="V469" s="13">
        <v>0</v>
      </c>
    </row>
    <row r="470" spans="1:22" ht="15" customHeight="1" x14ac:dyDescent="0.25">
      <c r="A470" s="11" t="s">
        <v>1219</v>
      </c>
      <c r="B470" s="12">
        <v>44927</v>
      </c>
      <c r="C470" s="12">
        <v>45658</v>
      </c>
      <c r="D470" s="11" t="s">
        <v>22</v>
      </c>
      <c r="E470" s="11" t="s">
        <v>20</v>
      </c>
      <c r="F470" s="11" t="s">
        <v>23</v>
      </c>
      <c r="G470" s="11" t="s">
        <v>589</v>
      </c>
      <c r="H470" s="11" t="s">
        <v>191</v>
      </c>
      <c r="I470" s="11" t="s">
        <v>590</v>
      </c>
      <c r="J470" s="11" t="s">
        <v>27</v>
      </c>
      <c r="K470" s="11" t="s">
        <v>28</v>
      </c>
      <c r="L470" s="11" t="s">
        <v>29</v>
      </c>
      <c r="M470" s="11"/>
      <c r="N470" s="11" t="s">
        <v>30</v>
      </c>
      <c r="O470" s="11" t="s">
        <v>31</v>
      </c>
      <c r="P470" s="11" t="s">
        <v>32</v>
      </c>
      <c r="Q470" s="13">
        <v>92</v>
      </c>
      <c r="R470" s="13">
        <v>16</v>
      </c>
      <c r="S470" s="13">
        <v>108</v>
      </c>
      <c r="T470" s="13"/>
      <c r="U470" s="13"/>
      <c r="V470" s="13">
        <v>0</v>
      </c>
    </row>
    <row r="471" spans="1:22" ht="15" customHeight="1" x14ac:dyDescent="0.25">
      <c r="A471" s="11" t="s">
        <v>1220</v>
      </c>
      <c r="B471" s="12">
        <v>44927</v>
      </c>
      <c r="C471" s="12">
        <v>45658</v>
      </c>
      <c r="D471" s="11" t="s">
        <v>52</v>
      </c>
      <c r="E471" s="11" t="s">
        <v>20</v>
      </c>
      <c r="F471" s="11" t="s">
        <v>53</v>
      </c>
      <c r="G471" s="11" t="s">
        <v>1221</v>
      </c>
      <c r="H471" s="11" t="s">
        <v>1222</v>
      </c>
      <c r="I471" s="11" t="s">
        <v>1223</v>
      </c>
      <c r="J471" s="11" t="s">
        <v>38</v>
      </c>
      <c r="K471" s="11" t="s">
        <v>28</v>
      </c>
      <c r="L471" s="11" t="s">
        <v>29</v>
      </c>
      <c r="M471" s="11"/>
      <c r="N471" s="11" t="s">
        <v>39</v>
      </c>
      <c r="O471" s="11" t="s">
        <v>31</v>
      </c>
      <c r="P471" s="11" t="s">
        <v>32</v>
      </c>
      <c r="Q471" s="13">
        <v>59</v>
      </c>
      <c r="R471" s="13">
        <v>41</v>
      </c>
      <c r="S471" s="13">
        <v>100</v>
      </c>
      <c r="T471" s="13"/>
      <c r="U471" s="13"/>
      <c r="V471" s="13">
        <v>0</v>
      </c>
    </row>
    <row r="472" spans="1:22" ht="15" customHeight="1" x14ac:dyDescent="0.25">
      <c r="A472" s="11" t="s">
        <v>1224</v>
      </c>
      <c r="B472" s="12">
        <v>44927</v>
      </c>
      <c r="C472" s="12">
        <v>45658</v>
      </c>
      <c r="D472" s="11" t="s">
        <v>52</v>
      </c>
      <c r="E472" s="11" t="s">
        <v>20</v>
      </c>
      <c r="F472" s="11" t="s">
        <v>53</v>
      </c>
      <c r="G472" s="11" t="s">
        <v>124</v>
      </c>
      <c r="H472" s="11" t="s">
        <v>852</v>
      </c>
      <c r="I472" s="11" t="s">
        <v>126</v>
      </c>
      <c r="J472" s="11" t="s">
        <v>27</v>
      </c>
      <c r="K472" s="11" t="s">
        <v>28</v>
      </c>
      <c r="L472" s="11" t="s">
        <v>29</v>
      </c>
      <c r="M472" s="11"/>
      <c r="N472" s="11" t="s">
        <v>39</v>
      </c>
      <c r="O472" s="11" t="s">
        <v>31</v>
      </c>
      <c r="P472" s="11" t="s">
        <v>32</v>
      </c>
      <c r="Q472" s="13">
        <v>87</v>
      </c>
      <c r="R472" s="13">
        <v>65</v>
      </c>
      <c r="S472" s="13">
        <v>152</v>
      </c>
      <c r="T472" s="13"/>
      <c r="U472" s="13"/>
      <c r="V472" s="13">
        <v>0</v>
      </c>
    </row>
    <row r="473" spans="1:22" ht="15" customHeight="1" x14ac:dyDescent="0.25">
      <c r="A473" s="11" t="s">
        <v>1225</v>
      </c>
      <c r="B473" s="12">
        <v>44927</v>
      </c>
      <c r="C473" s="12">
        <v>45658</v>
      </c>
      <c r="D473" s="11" t="s">
        <v>52</v>
      </c>
      <c r="E473" s="11" t="s">
        <v>20</v>
      </c>
      <c r="F473" s="11" t="s">
        <v>53</v>
      </c>
      <c r="G473" s="11" t="s">
        <v>464</v>
      </c>
      <c r="H473" s="11" t="s">
        <v>210</v>
      </c>
      <c r="I473" s="11" t="s">
        <v>466</v>
      </c>
      <c r="J473" s="11" t="s">
        <v>27</v>
      </c>
      <c r="K473" s="11" t="s">
        <v>28</v>
      </c>
      <c r="L473" s="11" t="s">
        <v>29</v>
      </c>
      <c r="M473" s="11"/>
      <c r="N473" s="11" t="s">
        <v>39</v>
      </c>
      <c r="O473" s="11" t="s">
        <v>31</v>
      </c>
      <c r="P473" s="11" t="s">
        <v>32</v>
      </c>
      <c r="Q473" s="13">
        <v>2701</v>
      </c>
      <c r="R473" s="13">
        <v>1913</v>
      </c>
      <c r="S473" s="13">
        <v>4614</v>
      </c>
      <c r="T473" s="13"/>
      <c r="U473" s="13"/>
      <c r="V473" s="13">
        <v>0</v>
      </c>
    </row>
    <row r="474" spans="1:22" ht="15" customHeight="1" x14ac:dyDescent="0.25">
      <c r="A474" s="11" t="s">
        <v>1226</v>
      </c>
      <c r="B474" s="12">
        <v>44927</v>
      </c>
      <c r="C474" s="12">
        <v>45658</v>
      </c>
      <c r="D474" s="11" t="s">
        <v>52</v>
      </c>
      <c r="E474" s="11" t="s">
        <v>20</v>
      </c>
      <c r="F474" s="11" t="s">
        <v>53</v>
      </c>
      <c r="G474" s="11" t="s">
        <v>759</v>
      </c>
      <c r="H474" s="11" t="s">
        <v>1227</v>
      </c>
      <c r="I474" s="11" t="s">
        <v>1228</v>
      </c>
      <c r="J474" s="11" t="s">
        <v>95</v>
      </c>
      <c r="K474" s="11" t="s">
        <v>28</v>
      </c>
      <c r="L474" s="11" t="s">
        <v>29</v>
      </c>
      <c r="M474" s="11"/>
      <c r="N474" s="11" t="s">
        <v>56</v>
      </c>
      <c r="O474" s="11" t="s">
        <v>31</v>
      </c>
      <c r="P474" s="11" t="s">
        <v>32</v>
      </c>
      <c r="Q474" s="13">
        <v>4804</v>
      </c>
      <c r="R474" s="13">
        <v>4467</v>
      </c>
      <c r="S474" s="13">
        <v>9271</v>
      </c>
      <c r="T474" s="13"/>
      <c r="U474" s="13"/>
      <c r="V474" s="13">
        <v>0</v>
      </c>
    </row>
    <row r="475" spans="1:22" ht="15" customHeight="1" x14ac:dyDescent="0.25">
      <c r="A475" s="11" t="s">
        <v>1229</v>
      </c>
      <c r="B475" s="12">
        <v>44927</v>
      </c>
      <c r="C475" s="12">
        <v>45658</v>
      </c>
      <c r="D475" s="11" t="s">
        <v>22</v>
      </c>
      <c r="E475" s="11" t="s">
        <v>20</v>
      </c>
      <c r="F475" s="11" t="s">
        <v>23</v>
      </c>
      <c r="G475" s="11" t="s">
        <v>261</v>
      </c>
      <c r="H475" s="11" t="s">
        <v>143</v>
      </c>
      <c r="I475" s="11" t="s">
        <v>262</v>
      </c>
      <c r="J475" s="11" t="s">
        <v>27</v>
      </c>
      <c r="K475" s="11" t="s">
        <v>28</v>
      </c>
      <c r="L475" s="11" t="s">
        <v>29</v>
      </c>
      <c r="M475" s="11"/>
      <c r="N475" s="11" t="s">
        <v>30</v>
      </c>
      <c r="O475" s="11" t="s">
        <v>31</v>
      </c>
      <c r="P475" s="11" t="s">
        <v>32</v>
      </c>
      <c r="Q475" s="13">
        <v>6838</v>
      </c>
      <c r="R475" s="13">
        <v>1150</v>
      </c>
      <c r="S475" s="13">
        <v>7988</v>
      </c>
      <c r="T475" s="13"/>
      <c r="U475" s="13"/>
      <c r="V475" s="13">
        <v>0</v>
      </c>
    </row>
    <row r="476" spans="1:22" ht="15" customHeight="1" x14ac:dyDescent="0.25">
      <c r="A476" s="11" t="s">
        <v>1230</v>
      </c>
      <c r="B476" s="12">
        <v>44927</v>
      </c>
      <c r="C476" s="12">
        <v>45658</v>
      </c>
      <c r="D476" s="11" t="s">
        <v>22</v>
      </c>
      <c r="E476" s="11" t="s">
        <v>20</v>
      </c>
      <c r="F476" s="11" t="s">
        <v>23</v>
      </c>
      <c r="G476" s="11" t="s">
        <v>919</v>
      </c>
      <c r="H476" s="11" t="s">
        <v>25</v>
      </c>
      <c r="I476" s="11" t="s">
        <v>920</v>
      </c>
      <c r="J476" s="11" t="s">
        <v>38</v>
      </c>
      <c r="K476" s="11" t="s">
        <v>28</v>
      </c>
      <c r="L476" s="11" t="s">
        <v>29</v>
      </c>
      <c r="M476" s="11"/>
      <c r="N476" s="11" t="s">
        <v>30</v>
      </c>
      <c r="O476" s="11" t="s">
        <v>31</v>
      </c>
      <c r="P476" s="11" t="s">
        <v>32</v>
      </c>
      <c r="Q476" s="13">
        <v>8293</v>
      </c>
      <c r="R476" s="13">
        <v>1729</v>
      </c>
      <c r="S476" s="13">
        <v>10022</v>
      </c>
      <c r="T476" s="13"/>
      <c r="U476" s="13"/>
      <c r="V476" s="13">
        <v>0</v>
      </c>
    </row>
    <row r="477" spans="1:22" ht="15" customHeight="1" x14ac:dyDescent="0.25">
      <c r="A477" s="11" t="s">
        <v>1231</v>
      </c>
      <c r="B477" s="12">
        <v>44927</v>
      </c>
      <c r="C477" s="12">
        <v>45658</v>
      </c>
      <c r="D477" s="11" t="s">
        <v>22</v>
      </c>
      <c r="E477" s="11" t="s">
        <v>20</v>
      </c>
      <c r="F477" s="11" t="s">
        <v>23</v>
      </c>
      <c r="G477" s="11" t="s">
        <v>916</v>
      </c>
      <c r="H477" s="11" t="s">
        <v>404</v>
      </c>
      <c r="I477" s="11" t="s">
        <v>917</v>
      </c>
      <c r="J477" s="11" t="s">
        <v>38</v>
      </c>
      <c r="K477" s="11" t="s">
        <v>28</v>
      </c>
      <c r="L477" s="11" t="s">
        <v>29</v>
      </c>
      <c r="M477" s="11"/>
      <c r="N477" s="11" t="s">
        <v>30</v>
      </c>
      <c r="O477" s="11" t="s">
        <v>31</v>
      </c>
      <c r="P477" s="11" t="s">
        <v>32</v>
      </c>
      <c r="Q477" s="13">
        <v>13524</v>
      </c>
      <c r="R477" s="13">
        <v>2812</v>
      </c>
      <c r="S477" s="13">
        <v>16336</v>
      </c>
      <c r="T477" s="13"/>
      <c r="U477" s="13"/>
      <c r="V477" s="13">
        <v>0</v>
      </c>
    </row>
    <row r="478" spans="1:22" ht="15" customHeight="1" x14ac:dyDescent="0.25">
      <c r="A478" s="11" t="s">
        <v>1232</v>
      </c>
      <c r="B478" s="12">
        <v>44927</v>
      </c>
      <c r="C478" s="12">
        <v>45658</v>
      </c>
      <c r="D478" s="11" t="s">
        <v>22</v>
      </c>
      <c r="E478" s="11" t="s">
        <v>20</v>
      </c>
      <c r="F478" s="11" t="s">
        <v>23</v>
      </c>
      <c r="G478" s="11" t="s">
        <v>1233</v>
      </c>
      <c r="H478" s="11" t="s">
        <v>25</v>
      </c>
      <c r="I478" s="11" t="s">
        <v>1234</v>
      </c>
      <c r="J478" s="11" t="s">
        <v>27</v>
      </c>
      <c r="K478" s="11" t="s">
        <v>28</v>
      </c>
      <c r="L478" s="11" t="s">
        <v>29</v>
      </c>
      <c r="M478" s="11"/>
      <c r="N478" s="11" t="s">
        <v>30</v>
      </c>
      <c r="O478" s="11" t="s">
        <v>31</v>
      </c>
      <c r="P478" s="11" t="s">
        <v>32</v>
      </c>
      <c r="Q478" s="13">
        <v>5189</v>
      </c>
      <c r="R478" s="13">
        <v>891</v>
      </c>
      <c r="S478" s="13">
        <v>6080</v>
      </c>
      <c r="T478" s="13"/>
      <c r="U478" s="13"/>
      <c r="V478" s="13">
        <v>0</v>
      </c>
    </row>
    <row r="479" spans="1:22" ht="15" customHeight="1" x14ac:dyDescent="0.25">
      <c r="A479" s="11" t="s">
        <v>1235</v>
      </c>
      <c r="B479" s="12">
        <v>44927</v>
      </c>
      <c r="C479" s="12">
        <v>45658</v>
      </c>
      <c r="D479" s="11" t="s">
        <v>52</v>
      </c>
      <c r="E479" s="11" t="s">
        <v>20</v>
      </c>
      <c r="F479" s="11" t="s">
        <v>53</v>
      </c>
      <c r="G479" s="11" t="s">
        <v>773</v>
      </c>
      <c r="H479" s="11" t="s">
        <v>770</v>
      </c>
      <c r="I479" s="11" t="s">
        <v>774</v>
      </c>
      <c r="J479" s="11" t="s">
        <v>27</v>
      </c>
      <c r="K479" s="11" t="s">
        <v>28</v>
      </c>
      <c r="L479" s="11" t="s">
        <v>29</v>
      </c>
      <c r="M479" s="11"/>
      <c r="N479" s="11" t="s">
        <v>39</v>
      </c>
      <c r="O479" s="11" t="s">
        <v>31</v>
      </c>
      <c r="P479" s="11" t="s">
        <v>32</v>
      </c>
      <c r="Q479" s="13">
        <v>562</v>
      </c>
      <c r="R479" s="13">
        <v>464</v>
      </c>
      <c r="S479" s="13">
        <v>1026</v>
      </c>
      <c r="T479" s="13"/>
      <c r="U479" s="13"/>
      <c r="V479" s="13">
        <v>0</v>
      </c>
    </row>
    <row r="480" spans="1:22" ht="15" customHeight="1" x14ac:dyDescent="0.25">
      <c r="A480" s="11" t="s">
        <v>1236</v>
      </c>
      <c r="B480" s="12">
        <v>44927</v>
      </c>
      <c r="C480" s="12">
        <v>45658</v>
      </c>
      <c r="D480" s="11" t="s">
        <v>155</v>
      </c>
      <c r="E480" s="11" t="s">
        <v>20</v>
      </c>
      <c r="F480" s="11" t="s">
        <v>156</v>
      </c>
      <c r="G480" s="11" t="s">
        <v>1237</v>
      </c>
      <c r="H480" s="11" t="s">
        <v>404</v>
      </c>
      <c r="I480" s="11" t="s">
        <v>1238</v>
      </c>
      <c r="J480" s="11" t="s">
        <v>38</v>
      </c>
      <c r="K480" s="11" t="s">
        <v>28</v>
      </c>
      <c r="L480" s="11" t="s">
        <v>29</v>
      </c>
      <c r="M480" s="11"/>
      <c r="N480" s="11" t="s">
        <v>39</v>
      </c>
      <c r="O480" s="11" t="s">
        <v>31</v>
      </c>
      <c r="P480" s="11" t="s">
        <v>32</v>
      </c>
      <c r="Q480" s="13">
        <v>68</v>
      </c>
      <c r="R480" s="13">
        <v>19</v>
      </c>
      <c r="S480" s="13">
        <v>87</v>
      </c>
      <c r="T480" s="13"/>
      <c r="U480" s="13"/>
      <c r="V480" s="13">
        <v>0</v>
      </c>
    </row>
    <row r="481" spans="1:22" ht="15" customHeight="1" x14ac:dyDescent="0.25">
      <c r="A481" s="11" t="s">
        <v>1239</v>
      </c>
      <c r="B481" s="12">
        <v>44927</v>
      </c>
      <c r="C481" s="12">
        <v>45658</v>
      </c>
      <c r="D481" s="11" t="s">
        <v>22</v>
      </c>
      <c r="E481" s="11" t="s">
        <v>20</v>
      </c>
      <c r="F481" s="11" t="s">
        <v>23</v>
      </c>
      <c r="G481" s="11" t="s">
        <v>1240</v>
      </c>
      <c r="H481" s="11" t="s">
        <v>152</v>
      </c>
      <c r="I481" s="11" t="s">
        <v>1241</v>
      </c>
      <c r="J481" s="11" t="s">
        <v>38</v>
      </c>
      <c r="K481" s="11" t="s">
        <v>28</v>
      </c>
      <c r="L481" s="11" t="s">
        <v>29</v>
      </c>
      <c r="M481" s="11"/>
      <c r="N481" s="11" t="s">
        <v>30</v>
      </c>
      <c r="O481" s="11" t="s">
        <v>31</v>
      </c>
      <c r="P481" s="11" t="s">
        <v>32</v>
      </c>
      <c r="Q481" s="13">
        <v>3244</v>
      </c>
      <c r="R481" s="13">
        <v>658</v>
      </c>
      <c r="S481" s="13">
        <v>3902</v>
      </c>
      <c r="T481" s="13"/>
      <c r="U481" s="13"/>
      <c r="V481" s="13">
        <v>0</v>
      </c>
    </row>
    <row r="482" spans="1:22" ht="15" customHeight="1" x14ac:dyDescent="0.25">
      <c r="A482" s="11" t="s">
        <v>1242</v>
      </c>
      <c r="B482" s="12">
        <v>45191</v>
      </c>
      <c r="C482" s="12">
        <v>45658</v>
      </c>
      <c r="D482" s="11" t="s">
        <v>58</v>
      </c>
      <c r="E482" s="11" t="s">
        <v>20</v>
      </c>
      <c r="F482" s="11" t="s">
        <v>59</v>
      </c>
      <c r="G482" s="11" t="s">
        <v>611</v>
      </c>
      <c r="H482" s="11" t="s">
        <v>122</v>
      </c>
      <c r="I482" s="11" t="s">
        <v>612</v>
      </c>
      <c r="J482" s="11" t="s">
        <v>38</v>
      </c>
      <c r="K482" s="11" t="s">
        <v>28</v>
      </c>
      <c r="L482" s="11" t="s">
        <v>29</v>
      </c>
      <c r="M482" s="11"/>
      <c r="N482" s="11" t="s">
        <v>39</v>
      </c>
      <c r="O482" s="11" t="s">
        <v>31</v>
      </c>
      <c r="P482" s="11" t="s">
        <v>32</v>
      </c>
      <c r="Q482" s="13">
        <v>622</v>
      </c>
      <c r="R482" s="13">
        <v>500</v>
      </c>
      <c r="S482" s="13">
        <v>1122</v>
      </c>
      <c r="T482" s="13"/>
      <c r="U482" s="13"/>
      <c r="V482" s="13">
        <v>0</v>
      </c>
    </row>
    <row r="483" spans="1:22" ht="15" customHeight="1" x14ac:dyDescent="0.25">
      <c r="A483" s="11" t="s">
        <v>1243</v>
      </c>
      <c r="B483" s="12">
        <v>44927</v>
      </c>
      <c r="C483" s="12">
        <v>45658</v>
      </c>
      <c r="D483" s="11" t="s">
        <v>52</v>
      </c>
      <c r="E483" s="11" t="s">
        <v>20</v>
      </c>
      <c r="F483" s="11" t="s">
        <v>53</v>
      </c>
      <c r="G483" s="11" t="s">
        <v>237</v>
      </c>
      <c r="H483" s="11" t="s">
        <v>394</v>
      </c>
      <c r="I483" s="11" t="s">
        <v>238</v>
      </c>
      <c r="J483" s="11" t="s">
        <v>95</v>
      </c>
      <c r="K483" s="11" t="s">
        <v>28</v>
      </c>
      <c r="L483" s="11" t="s">
        <v>29</v>
      </c>
      <c r="M483" s="11"/>
      <c r="N483" s="11" t="s">
        <v>39</v>
      </c>
      <c r="O483" s="11" t="s">
        <v>31</v>
      </c>
      <c r="P483" s="11" t="s">
        <v>32</v>
      </c>
      <c r="Q483" s="13">
        <v>126</v>
      </c>
      <c r="R483" s="13">
        <v>90</v>
      </c>
      <c r="S483" s="13">
        <v>216</v>
      </c>
      <c r="T483" s="13"/>
      <c r="U483" s="13"/>
      <c r="V483" s="13">
        <v>0</v>
      </c>
    </row>
    <row r="484" spans="1:22" ht="15" customHeight="1" x14ac:dyDescent="0.25">
      <c r="A484" s="11" t="s">
        <v>1244</v>
      </c>
      <c r="B484" s="12">
        <v>44927</v>
      </c>
      <c r="C484" s="12">
        <v>45658</v>
      </c>
      <c r="D484" s="11" t="s">
        <v>22</v>
      </c>
      <c r="E484" s="11" t="s">
        <v>20</v>
      </c>
      <c r="F484" s="11" t="s">
        <v>23</v>
      </c>
      <c r="G484" s="11" t="s">
        <v>1245</v>
      </c>
      <c r="H484" s="11" t="s">
        <v>253</v>
      </c>
      <c r="I484" s="11" t="s">
        <v>1246</v>
      </c>
      <c r="J484" s="11" t="s">
        <v>38</v>
      </c>
      <c r="K484" s="11" t="s">
        <v>28</v>
      </c>
      <c r="L484" s="11" t="s">
        <v>29</v>
      </c>
      <c r="M484" s="11"/>
      <c r="N484" s="11" t="s">
        <v>30</v>
      </c>
      <c r="O484" s="11" t="s">
        <v>31</v>
      </c>
      <c r="P484" s="11" t="s">
        <v>32</v>
      </c>
      <c r="Q484" s="13">
        <v>12126</v>
      </c>
      <c r="R484" s="13">
        <v>2668</v>
      </c>
      <c r="S484" s="13">
        <v>14794</v>
      </c>
      <c r="T484" s="13"/>
      <c r="U484" s="13"/>
      <c r="V484" s="13">
        <v>0</v>
      </c>
    </row>
    <row r="485" spans="1:22" ht="15" customHeight="1" x14ac:dyDescent="0.25">
      <c r="A485" s="11" t="s">
        <v>1247</v>
      </c>
      <c r="B485" s="12">
        <v>44927</v>
      </c>
      <c r="C485" s="12">
        <v>45658</v>
      </c>
      <c r="D485" s="11" t="s">
        <v>22</v>
      </c>
      <c r="E485" s="11" t="s">
        <v>20</v>
      </c>
      <c r="F485" s="11" t="s">
        <v>23</v>
      </c>
      <c r="G485" s="11" t="s">
        <v>243</v>
      </c>
      <c r="H485" s="11" t="s">
        <v>394</v>
      </c>
      <c r="I485" s="11" t="s">
        <v>244</v>
      </c>
      <c r="J485" s="11" t="s">
        <v>38</v>
      </c>
      <c r="K485" s="11" t="s">
        <v>28</v>
      </c>
      <c r="L485" s="11" t="s">
        <v>29</v>
      </c>
      <c r="M485" s="11"/>
      <c r="N485" s="11" t="s">
        <v>30</v>
      </c>
      <c r="O485" s="11" t="s">
        <v>31</v>
      </c>
      <c r="P485" s="11" t="s">
        <v>32</v>
      </c>
      <c r="Q485" s="13">
        <v>68</v>
      </c>
      <c r="R485" s="13">
        <v>10</v>
      </c>
      <c r="S485" s="13">
        <v>78</v>
      </c>
      <c r="T485" s="13"/>
      <c r="U485" s="13"/>
      <c r="V485" s="13">
        <v>0</v>
      </c>
    </row>
    <row r="486" spans="1:22" ht="15" customHeight="1" x14ac:dyDescent="0.25">
      <c r="A486" s="11" t="s">
        <v>1248</v>
      </c>
      <c r="B486" s="12">
        <v>44927</v>
      </c>
      <c r="C486" s="12">
        <v>45658</v>
      </c>
      <c r="D486" s="11" t="s">
        <v>46</v>
      </c>
      <c r="E486" s="11" t="s">
        <v>20</v>
      </c>
      <c r="F486" s="11" t="s">
        <v>47</v>
      </c>
      <c r="G486" s="11" t="s">
        <v>454</v>
      </c>
      <c r="H486" s="11" t="s">
        <v>191</v>
      </c>
      <c r="I486" s="11" t="s">
        <v>1249</v>
      </c>
      <c r="J486" s="11" t="s">
        <v>38</v>
      </c>
      <c r="K486" s="11" t="s">
        <v>28</v>
      </c>
      <c r="L486" s="11" t="s">
        <v>29</v>
      </c>
      <c r="M486" s="11"/>
      <c r="N486" s="11" t="s">
        <v>39</v>
      </c>
      <c r="O486" s="11" t="s">
        <v>31</v>
      </c>
      <c r="P486" s="11" t="s">
        <v>32</v>
      </c>
      <c r="Q486" s="13">
        <v>3928</v>
      </c>
      <c r="R486" s="13">
        <v>2689</v>
      </c>
      <c r="S486" s="13">
        <v>6617</v>
      </c>
      <c r="T486" s="13"/>
      <c r="U486" s="13"/>
      <c r="V486" s="13">
        <v>0</v>
      </c>
    </row>
    <row r="487" spans="1:22" ht="15" customHeight="1" x14ac:dyDescent="0.25">
      <c r="A487" s="11" t="s">
        <v>1250</v>
      </c>
      <c r="B487" s="12">
        <v>44927</v>
      </c>
      <c r="C487" s="12">
        <v>45658</v>
      </c>
      <c r="D487" s="11" t="s">
        <v>58</v>
      </c>
      <c r="E487" s="11" t="s">
        <v>20</v>
      </c>
      <c r="F487" s="11" t="s">
        <v>59</v>
      </c>
      <c r="G487" s="11" t="s">
        <v>349</v>
      </c>
      <c r="H487" s="11" t="s">
        <v>521</v>
      </c>
      <c r="I487" s="11" t="s">
        <v>522</v>
      </c>
      <c r="J487" s="11" t="s">
        <v>38</v>
      </c>
      <c r="K487" s="11" t="s">
        <v>28</v>
      </c>
      <c r="L487" s="11" t="s">
        <v>29</v>
      </c>
      <c r="M487" s="11"/>
      <c r="N487" s="11" t="s">
        <v>39</v>
      </c>
      <c r="O487" s="11" t="s">
        <v>31</v>
      </c>
      <c r="P487" s="11" t="s">
        <v>32</v>
      </c>
      <c r="Q487" s="13">
        <v>440</v>
      </c>
      <c r="R487" s="13">
        <v>440</v>
      </c>
      <c r="S487" s="13">
        <v>880</v>
      </c>
      <c r="T487" s="13"/>
      <c r="U487" s="13"/>
      <c r="V487" s="13">
        <v>0</v>
      </c>
    </row>
    <row r="488" spans="1:22" ht="15" customHeight="1" x14ac:dyDescent="0.25">
      <c r="A488" s="11" t="s">
        <v>1251</v>
      </c>
      <c r="B488" s="12">
        <v>44927</v>
      </c>
      <c r="C488" s="12">
        <v>45658</v>
      </c>
      <c r="D488" s="11" t="s">
        <v>22</v>
      </c>
      <c r="E488" s="11" t="s">
        <v>20</v>
      </c>
      <c r="F488" s="11" t="s">
        <v>23</v>
      </c>
      <c r="G488" s="11" t="s">
        <v>439</v>
      </c>
      <c r="H488" s="11" t="s">
        <v>25</v>
      </c>
      <c r="I488" s="11" t="s">
        <v>1252</v>
      </c>
      <c r="J488" s="11" t="s">
        <v>38</v>
      </c>
      <c r="K488" s="11" t="s">
        <v>28</v>
      </c>
      <c r="L488" s="11" t="s">
        <v>29</v>
      </c>
      <c r="M488" s="11"/>
      <c r="N488" s="11" t="s">
        <v>30</v>
      </c>
      <c r="O488" s="11" t="s">
        <v>31</v>
      </c>
      <c r="P488" s="11" t="s">
        <v>32</v>
      </c>
      <c r="Q488" s="13">
        <v>10035</v>
      </c>
      <c r="R488" s="13">
        <v>1854</v>
      </c>
      <c r="S488" s="13">
        <v>11889</v>
      </c>
      <c r="T488" s="13"/>
      <c r="U488" s="13"/>
      <c r="V488" s="13">
        <v>0</v>
      </c>
    </row>
    <row r="489" spans="1:22" ht="15" customHeight="1" x14ac:dyDescent="0.25">
      <c r="A489" s="11" t="s">
        <v>1253</v>
      </c>
      <c r="B489" s="12">
        <v>44927</v>
      </c>
      <c r="C489" s="12">
        <v>45658</v>
      </c>
      <c r="D489" s="11" t="s">
        <v>52</v>
      </c>
      <c r="E489" s="11" t="s">
        <v>20</v>
      </c>
      <c r="F489" s="11" t="s">
        <v>53</v>
      </c>
      <c r="G489" s="11" t="s">
        <v>112</v>
      </c>
      <c r="H489" s="11" t="s">
        <v>1254</v>
      </c>
      <c r="I489" s="11" t="s">
        <v>114</v>
      </c>
      <c r="J489" s="11" t="s">
        <v>38</v>
      </c>
      <c r="K489" s="11" t="s">
        <v>28</v>
      </c>
      <c r="L489" s="11" t="s">
        <v>29</v>
      </c>
      <c r="M489" s="11"/>
      <c r="N489" s="11" t="s">
        <v>39</v>
      </c>
      <c r="O489" s="11" t="s">
        <v>31</v>
      </c>
      <c r="P489" s="11" t="s">
        <v>32</v>
      </c>
      <c r="Q489" s="13">
        <v>267</v>
      </c>
      <c r="R489" s="13">
        <v>181</v>
      </c>
      <c r="S489" s="13">
        <v>448</v>
      </c>
      <c r="T489" s="13"/>
      <c r="U489" s="13"/>
      <c r="V489" s="13">
        <v>0</v>
      </c>
    </row>
    <row r="490" spans="1:22" ht="15" customHeight="1" x14ac:dyDescent="0.25">
      <c r="A490" s="11" t="s">
        <v>1255</v>
      </c>
      <c r="B490" s="12">
        <v>44927</v>
      </c>
      <c r="C490" s="12">
        <v>45658</v>
      </c>
      <c r="D490" s="11" t="s">
        <v>58</v>
      </c>
      <c r="E490" s="11" t="s">
        <v>20</v>
      </c>
      <c r="F490" s="11" t="s">
        <v>59</v>
      </c>
      <c r="G490" s="11" t="s">
        <v>1256</v>
      </c>
      <c r="H490" s="11" t="s">
        <v>143</v>
      </c>
      <c r="I490" s="11" t="s">
        <v>1257</v>
      </c>
      <c r="J490" s="11" t="s">
        <v>38</v>
      </c>
      <c r="K490" s="11" t="s">
        <v>28</v>
      </c>
      <c r="L490" s="11" t="s">
        <v>29</v>
      </c>
      <c r="M490" s="11"/>
      <c r="N490" s="11" t="s">
        <v>39</v>
      </c>
      <c r="O490" s="11" t="s">
        <v>31</v>
      </c>
      <c r="P490" s="11" t="s">
        <v>32</v>
      </c>
      <c r="Q490" s="13">
        <v>0</v>
      </c>
      <c r="R490" s="13">
        <v>0</v>
      </c>
      <c r="S490" s="13">
        <v>0</v>
      </c>
      <c r="T490" s="13"/>
      <c r="U490" s="13"/>
      <c r="V490" s="13">
        <v>0</v>
      </c>
    </row>
    <row r="491" spans="1:22" ht="15" customHeight="1" x14ac:dyDescent="0.25">
      <c r="A491" s="11" t="s">
        <v>1258</v>
      </c>
      <c r="B491" s="12">
        <v>44927</v>
      </c>
      <c r="C491" s="12">
        <v>45658</v>
      </c>
      <c r="D491" s="11" t="s">
        <v>22</v>
      </c>
      <c r="E491" s="11" t="s">
        <v>20</v>
      </c>
      <c r="F491" s="11" t="s">
        <v>23</v>
      </c>
      <c r="G491" s="11" t="s">
        <v>1259</v>
      </c>
      <c r="H491" s="11" t="s">
        <v>445</v>
      </c>
      <c r="I491" s="11" t="s">
        <v>1260</v>
      </c>
      <c r="J491" s="11" t="s">
        <v>95</v>
      </c>
      <c r="K491" s="11" t="s">
        <v>28</v>
      </c>
      <c r="L491" s="11" t="s">
        <v>29</v>
      </c>
      <c r="M491" s="11"/>
      <c r="N491" s="11" t="s">
        <v>30</v>
      </c>
      <c r="O491" s="11" t="s">
        <v>31</v>
      </c>
      <c r="P491" s="11" t="s">
        <v>32</v>
      </c>
      <c r="Q491" s="13">
        <v>10811</v>
      </c>
      <c r="R491" s="13">
        <v>2119</v>
      </c>
      <c r="S491" s="13">
        <v>12930</v>
      </c>
      <c r="T491" s="13"/>
      <c r="U491" s="13"/>
      <c r="V491" s="13">
        <v>0</v>
      </c>
    </row>
    <row r="492" spans="1:22" ht="15" customHeight="1" x14ac:dyDescent="0.25">
      <c r="A492" s="11" t="s">
        <v>1261</v>
      </c>
      <c r="B492" s="12">
        <v>44927</v>
      </c>
      <c r="C492" s="12">
        <v>45658</v>
      </c>
      <c r="D492" s="11" t="s">
        <v>22</v>
      </c>
      <c r="E492" s="11" t="s">
        <v>20</v>
      </c>
      <c r="F492" s="11" t="s">
        <v>23</v>
      </c>
      <c r="G492" s="11" t="s">
        <v>1262</v>
      </c>
      <c r="H492" s="11" t="s">
        <v>1263</v>
      </c>
      <c r="I492" s="11" t="s">
        <v>1264</v>
      </c>
      <c r="J492" s="11" t="s">
        <v>27</v>
      </c>
      <c r="K492" s="11" t="s">
        <v>28</v>
      </c>
      <c r="L492" s="11" t="s">
        <v>29</v>
      </c>
      <c r="M492" s="11"/>
      <c r="N492" s="11" t="s">
        <v>30</v>
      </c>
      <c r="O492" s="11" t="s">
        <v>31</v>
      </c>
      <c r="P492" s="11" t="s">
        <v>32</v>
      </c>
      <c r="Q492" s="13">
        <v>5782</v>
      </c>
      <c r="R492" s="13">
        <v>1154</v>
      </c>
      <c r="S492" s="13">
        <v>6936</v>
      </c>
      <c r="T492" s="13"/>
      <c r="U492" s="13"/>
      <c r="V492" s="13">
        <v>0</v>
      </c>
    </row>
    <row r="493" spans="1:22" ht="15" customHeight="1" x14ac:dyDescent="0.25">
      <c r="A493" s="11" t="s">
        <v>1265</v>
      </c>
      <c r="B493" s="12">
        <v>45191</v>
      </c>
      <c r="C493" s="12">
        <v>45658</v>
      </c>
      <c r="D493" s="11" t="s">
        <v>58</v>
      </c>
      <c r="E493" s="11" t="s">
        <v>20</v>
      </c>
      <c r="F493" s="11" t="s">
        <v>59</v>
      </c>
      <c r="G493" s="11" t="s">
        <v>936</v>
      </c>
      <c r="H493" s="11" t="s">
        <v>191</v>
      </c>
      <c r="I493" s="11" t="s">
        <v>937</v>
      </c>
      <c r="J493" s="11" t="s">
        <v>38</v>
      </c>
      <c r="K493" s="11" t="s">
        <v>28</v>
      </c>
      <c r="L493" s="11" t="s">
        <v>29</v>
      </c>
      <c r="M493" s="11"/>
      <c r="N493" s="11" t="s">
        <v>39</v>
      </c>
      <c r="O493" s="11" t="s">
        <v>31</v>
      </c>
      <c r="P493" s="11" t="s">
        <v>32</v>
      </c>
      <c r="Q493" s="13">
        <v>622</v>
      </c>
      <c r="R493" s="13">
        <v>500</v>
      </c>
      <c r="S493" s="13">
        <v>1122</v>
      </c>
      <c r="T493" s="13"/>
      <c r="U493" s="13"/>
      <c r="V493" s="13">
        <v>0</v>
      </c>
    </row>
    <row r="494" spans="1:22" ht="15" customHeight="1" x14ac:dyDescent="0.25">
      <c r="A494" s="11" t="s">
        <v>1266</v>
      </c>
      <c r="B494" s="12">
        <v>44927</v>
      </c>
      <c r="C494" s="12">
        <v>45658</v>
      </c>
      <c r="D494" s="11" t="s">
        <v>58</v>
      </c>
      <c r="E494" s="11" t="s">
        <v>20</v>
      </c>
      <c r="F494" s="11" t="s">
        <v>59</v>
      </c>
      <c r="G494" s="11" t="s">
        <v>349</v>
      </c>
      <c r="H494" s="11" t="s">
        <v>1267</v>
      </c>
      <c r="I494" s="11" t="s">
        <v>351</v>
      </c>
      <c r="J494" s="11" t="s">
        <v>38</v>
      </c>
      <c r="K494" s="11" t="s">
        <v>28</v>
      </c>
      <c r="L494" s="11" t="s">
        <v>29</v>
      </c>
      <c r="M494" s="11"/>
      <c r="N494" s="11" t="s">
        <v>39</v>
      </c>
      <c r="O494" s="11" t="s">
        <v>31</v>
      </c>
      <c r="P494" s="11" t="s">
        <v>32</v>
      </c>
      <c r="Q494" s="13">
        <v>440</v>
      </c>
      <c r="R494" s="13">
        <v>440</v>
      </c>
      <c r="S494" s="13">
        <v>880</v>
      </c>
      <c r="T494" s="13"/>
      <c r="U494" s="13"/>
      <c r="V494" s="13">
        <v>0</v>
      </c>
    </row>
    <row r="495" spans="1:22" ht="15" customHeight="1" x14ac:dyDescent="0.25">
      <c r="A495" s="11" t="s">
        <v>1268</v>
      </c>
      <c r="B495" s="12">
        <v>44927</v>
      </c>
      <c r="C495" s="12">
        <v>45658</v>
      </c>
      <c r="D495" s="11" t="s">
        <v>52</v>
      </c>
      <c r="E495" s="11" t="s">
        <v>20</v>
      </c>
      <c r="F495" s="11" t="s">
        <v>53</v>
      </c>
      <c r="G495" s="11" t="s">
        <v>1269</v>
      </c>
      <c r="H495" s="11" t="s">
        <v>25</v>
      </c>
      <c r="I495" s="11" t="s">
        <v>1270</v>
      </c>
      <c r="J495" s="11" t="s">
        <v>38</v>
      </c>
      <c r="K495" s="11" t="s">
        <v>28</v>
      </c>
      <c r="L495" s="11" t="s">
        <v>29</v>
      </c>
      <c r="M495" s="11"/>
      <c r="N495" s="11" t="s">
        <v>39</v>
      </c>
      <c r="O495" s="11" t="s">
        <v>31</v>
      </c>
      <c r="P495" s="11" t="s">
        <v>32</v>
      </c>
      <c r="Q495" s="13">
        <v>344</v>
      </c>
      <c r="R495" s="13">
        <v>271</v>
      </c>
      <c r="S495" s="13">
        <v>615</v>
      </c>
      <c r="T495" s="13"/>
      <c r="U495" s="13"/>
      <c r="V495" s="13">
        <v>0</v>
      </c>
    </row>
    <row r="496" spans="1:22" ht="15" customHeight="1" x14ac:dyDescent="0.25">
      <c r="A496" s="11" t="s">
        <v>1271</v>
      </c>
      <c r="B496" s="12">
        <v>44927</v>
      </c>
      <c r="C496" s="12">
        <v>45658</v>
      </c>
      <c r="D496" s="11" t="s">
        <v>22</v>
      </c>
      <c r="E496" s="11" t="s">
        <v>20</v>
      </c>
      <c r="F496" s="11" t="s">
        <v>23</v>
      </c>
      <c r="G496" s="11" t="s">
        <v>1272</v>
      </c>
      <c r="H496" s="11" t="s">
        <v>152</v>
      </c>
      <c r="I496" s="11" t="s">
        <v>1273</v>
      </c>
      <c r="J496" s="11" t="s">
        <v>38</v>
      </c>
      <c r="K496" s="11" t="s">
        <v>28</v>
      </c>
      <c r="L496" s="11" t="s">
        <v>29</v>
      </c>
      <c r="M496" s="11"/>
      <c r="N496" s="11" t="s">
        <v>30</v>
      </c>
      <c r="O496" s="11" t="s">
        <v>31</v>
      </c>
      <c r="P496" s="11" t="s">
        <v>32</v>
      </c>
      <c r="Q496" s="13">
        <v>13442</v>
      </c>
      <c r="R496" s="13">
        <v>2774</v>
      </c>
      <c r="S496" s="13">
        <v>16216</v>
      </c>
      <c r="T496" s="13"/>
      <c r="U496" s="13"/>
      <c r="V496" s="13">
        <v>0</v>
      </c>
    </row>
    <row r="497" spans="1:22" ht="15" customHeight="1" x14ac:dyDescent="0.25">
      <c r="A497" s="11" t="s">
        <v>1274</v>
      </c>
      <c r="B497" s="12">
        <v>44927</v>
      </c>
      <c r="C497" s="12">
        <v>45188</v>
      </c>
      <c r="D497" s="11" t="s">
        <v>58</v>
      </c>
      <c r="E497" s="11" t="s">
        <v>20</v>
      </c>
      <c r="F497" s="11" t="s">
        <v>59</v>
      </c>
      <c r="G497" s="11" t="s">
        <v>349</v>
      </c>
      <c r="H497" s="11" t="s">
        <v>191</v>
      </c>
      <c r="I497" s="11" t="s">
        <v>522</v>
      </c>
      <c r="J497" s="11" t="s">
        <v>38</v>
      </c>
      <c r="K497" s="11" t="s">
        <v>28</v>
      </c>
      <c r="L497" s="11" t="s">
        <v>29</v>
      </c>
      <c r="M497" s="11"/>
      <c r="N497" s="11" t="s">
        <v>39</v>
      </c>
      <c r="O497" s="11" t="s">
        <v>31</v>
      </c>
      <c r="P497" s="11" t="s">
        <v>32</v>
      </c>
      <c r="Q497" s="13">
        <v>440</v>
      </c>
      <c r="R497" s="13">
        <v>440</v>
      </c>
      <c r="S497" s="13">
        <v>880</v>
      </c>
      <c r="T497" s="13"/>
      <c r="U497" s="13"/>
      <c r="V497" s="13">
        <v>0</v>
      </c>
    </row>
    <row r="498" spans="1:22" ht="15" customHeight="1" x14ac:dyDescent="0.25">
      <c r="A498" s="11" t="s">
        <v>1275</v>
      </c>
      <c r="B498" s="12">
        <v>44927</v>
      </c>
      <c r="C498" s="12">
        <v>45658</v>
      </c>
      <c r="D498" s="11" t="s">
        <v>52</v>
      </c>
      <c r="E498" s="11" t="s">
        <v>20</v>
      </c>
      <c r="F498" s="11" t="s">
        <v>53</v>
      </c>
      <c r="G498" s="11" t="s">
        <v>261</v>
      </c>
      <c r="H498" s="11" t="s">
        <v>143</v>
      </c>
      <c r="I498" s="11" t="s">
        <v>262</v>
      </c>
      <c r="J498" s="11" t="s">
        <v>27</v>
      </c>
      <c r="K498" s="11" t="s">
        <v>28</v>
      </c>
      <c r="L498" s="11" t="s">
        <v>29</v>
      </c>
      <c r="M498" s="11"/>
      <c r="N498" s="11" t="s">
        <v>56</v>
      </c>
      <c r="O498" s="11" t="s">
        <v>31</v>
      </c>
      <c r="P498" s="11" t="s">
        <v>32</v>
      </c>
      <c r="Q498" s="13">
        <v>7213</v>
      </c>
      <c r="R498" s="13">
        <v>6938</v>
      </c>
      <c r="S498" s="13">
        <v>14151</v>
      </c>
      <c r="T498" s="13"/>
      <c r="U498" s="13"/>
      <c r="V498" s="13">
        <v>0</v>
      </c>
    </row>
    <row r="499" spans="1:22" ht="15" customHeight="1" x14ac:dyDescent="0.25">
      <c r="A499" s="11" t="s">
        <v>1276</v>
      </c>
      <c r="B499" s="12">
        <v>44927</v>
      </c>
      <c r="C499" s="12">
        <v>45658</v>
      </c>
      <c r="D499" s="11" t="s">
        <v>22</v>
      </c>
      <c r="E499" s="11" t="s">
        <v>20</v>
      </c>
      <c r="F499" s="11" t="s">
        <v>23</v>
      </c>
      <c r="G499" s="11" t="s">
        <v>63</v>
      </c>
      <c r="H499" s="11" t="s">
        <v>1277</v>
      </c>
      <c r="I499" s="11" t="s">
        <v>160</v>
      </c>
      <c r="J499" s="11" t="s">
        <v>38</v>
      </c>
      <c r="K499" s="11" t="s">
        <v>28</v>
      </c>
      <c r="L499" s="11" t="s">
        <v>29</v>
      </c>
      <c r="M499" s="11"/>
      <c r="N499" s="11" t="s">
        <v>30</v>
      </c>
      <c r="O499" s="11" t="s">
        <v>31</v>
      </c>
      <c r="P499" s="11" t="s">
        <v>32</v>
      </c>
      <c r="Q499" s="13">
        <v>914</v>
      </c>
      <c r="R499" s="13">
        <v>186</v>
      </c>
      <c r="S499" s="13">
        <v>1100</v>
      </c>
      <c r="T499" s="13"/>
      <c r="U499" s="13"/>
      <c r="V499" s="13">
        <v>0</v>
      </c>
    </row>
    <row r="500" spans="1:22" ht="15" customHeight="1" x14ac:dyDescent="0.25">
      <c r="A500" s="11" t="s">
        <v>1278</v>
      </c>
      <c r="B500" s="12">
        <v>44927</v>
      </c>
      <c r="C500" s="12">
        <v>45658</v>
      </c>
      <c r="D500" s="11" t="s">
        <v>52</v>
      </c>
      <c r="E500" s="11" t="s">
        <v>20</v>
      </c>
      <c r="F500" s="11" t="s">
        <v>53</v>
      </c>
      <c r="G500" s="11" t="s">
        <v>628</v>
      </c>
      <c r="H500" s="11" t="s">
        <v>214</v>
      </c>
      <c r="I500" s="11" t="s">
        <v>671</v>
      </c>
      <c r="J500" s="11" t="s">
        <v>95</v>
      </c>
      <c r="K500" s="11" t="s">
        <v>28</v>
      </c>
      <c r="L500" s="11" t="s">
        <v>29</v>
      </c>
      <c r="M500" s="11"/>
      <c r="N500" s="11" t="s">
        <v>39</v>
      </c>
      <c r="O500" s="11" t="s">
        <v>31</v>
      </c>
      <c r="P500" s="11" t="s">
        <v>32</v>
      </c>
      <c r="Q500" s="13">
        <v>917</v>
      </c>
      <c r="R500" s="13">
        <v>628</v>
      </c>
      <c r="S500" s="13">
        <v>1545</v>
      </c>
      <c r="T500" s="13"/>
      <c r="U500" s="13"/>
      <c r="V500" s="13">
        <v>0</v>
      </c>
    </row>
    <row r="501" spans="1:22" ht="15" customHeight="1" x14ac:dyDescent="0.25">
      <c r="A501" s="11" t="s">
        <v>1279</v>
      </c>
      <c r="B501" s="12">
        <v>44927</v>
      </c>
      <c r="C501" s="12">
        <v>45658</v>
      </c>
      <c r="D501" s="11" t="s">
        <v>52</v>
      </c>
      <c r="E501" s="11" t="s">
        <v>20</v>
      </c>
      <c r="F501" s="11" t="s">
        <v>53</v>
      </c>
      <c r="G501" s="11" t="s">
        <v>829</v>
      </c>
      <c r="H501" s="11" t="s">
        <v>182</v>
      </c>
      <c r="I501" s="11" t="s">
        <v>830</v>
      </c>
      <c r="J501" s="11" t="s">
        <v>38</v>
      </c>
      <c r="K501" s="11" t="s">
        <v>28</v>
      </c>
      <c r="L501" s="11" t="s">
        <v>29</v>
      </c>
      <c r="M501" s="11"/>
      <c r="N501" s="11" t="s">
        <v>39</v>
      </c>
      <c r="O501" s="11" t="s">
        <v>31</v>
      </c>
      <c r="P501" s="11" t="s">
        <v>32</v>
      </c>
      <c r="Q501" s="13">
        <v>393</v>
      </c>
      <c r="R501" s="13">
        <v>264</v>
      </c>
      <c r="S501" s="13">
        <v>657</v>
      </c>
      <c r="T501" s="13"/>
      <c r="U501" s="13"/>
      <c r="V501" s="13">
        <v>0</v>
      </c>
    </row>
    <row r="502" spans="1:22" ht="15" customHeight="1" x14ac:dyDescent="0.25">
      <c r="A502" s="11" t="s">
        <v>1280</v>
      </c>
      <c r="B502" s="12">
        <v>44927</v>
      </c>
      <c r="C502" s="12">
        <v>45658</v>
      </c>
      <c r="D502" s="11" t="s">
        <v>52</v>
      </c>
      <c r="E502" s="11" t="s">
        <v>20</v>
      </c>
      <c r="F502" s="11" t="s">
        <v>53</v>
      </c>
      <c r="G502" s="11" t="s">
        <v>71</v>
      </c>
      <c r="H502" s="11" t="s">
        <v>700</v>
      </c>
      <c r="I502" s="11" t="s">
        <v>1281</v>
      </c>
      <c r="J502" s="11" t="s">
        <v>27</v>
      </c>
      <c r="K502" s="11" t="s">
        <v>28</v>
      </c>
      <c r="L502" s="11" t="s">
        <v>29</v>
      </c>
      <c r="M502" s="11"/>
      <c r="N502" s="11" t="s">
        <v>39</v>
      </c>
      <c r="O502" s="11" t="s">
        <v>31</v>
      </c>
      <c r="P502" s="11" t="s">
        <v>32</v>
      </c>
      <c r="Q502" s="13">
        <v>1978</v>
      </c>
      <c r="R502" s="13">
        <v>2493</v>
      </c>
      <c r="S502" s="13">
        <v>4471</v>
      </c>
      <c r="T502" s="13"/>
      <c r="U502" s="13"/>
      <c r="V502" s="13">
        <v>0</v>
      </c>
    </row>
    <row r="503" spans="1:22" ht="15" customHeight="1" x14ac:dyDescent="0.25">
      <c r="A503" s="11" t="s">
        <v>1282</v>
      </c>
      <c r="B503" s="12">
        <v>44927</v>
      </c>
      <c r="C503" s="12">
        <v>45658</v>
      </c>
      <c r="D503" s="11" t="s">
        <v>58</v>
      </c>
      <c r="E503" s="11" t="s">
        <v>20</v>
      </c>
      <c r="F503" s="11" t="s">
        <v>59</v>
      </c>
      <c r="G503" s="11" t="s">
        <v>1283</v>
      </c>
      <c r="H503" s="11" t="s">
        <v>1284</v>
      </c>
      <c r="I503" s="11" t="s">
        <v>1285</v>
      </c>
      <c r="J503" s="11" t="s">
        <v>38</v>
      </c>
      <c r="K503" s="11" t="s">
        <v>28</v>
      </c>
      <c r="L503" s="11" t="s">
        <v>29</v>
      </c>
      <c r="M503" s="11"/>
      <c r="N503" s="11" t="s">
        <v>39</v>
      </c>
      <c r="O503" s="11" t="s">
        <v>31</v>
      </c>
      <c r="P503" s="11" t="s">
        <v>32</v>
      </c>
      <c r="Q503" s="13">
        <v>440</v>
      </c>
      <c r="R503" s="13">
        <v>440</v>
      </c>
      <c r="S503" s="13">
        <v>880</v>
      </c>
      <c r="T503" s="13"/>
      <c r="U503" s="13"/>
      <c r="V503" s="13">
        <v>0</v>
      </c>
    </row>
    <row r="504" spans="1:22" ht="15" customHeight="1" x14ac:dyDescent="0.25">
      <c r="A504" s="11" t="s">
        <v>1286</v>
      </c>
      <c r="B504" s="12">
        <v>44927</v>
      </c>
      <c r="C504" s="12">
        <v>45658</v>
      </c>
      <c r="D504" s="11" t="s">
        <v>52</v>
      </c>
      <c r="E504" s="11" t="s">
        <v>20</v>
      </c>
      <c r="F504" s="11" t="s">
        <v>53</v>
      </c>
      <c r="G504" s="11" t="s">
        <v>464</v>
      </c>
      <c r="H504" s="11" t="s">
        <v>299</v>
      </c>
      <c r="I504" s="11" t="s">
        <v>466</v>
      </c>
      <c r="J504" s="11" t="s">
        <v>27</v>
      </c>
      <c r="K504" s="11" t="s">
        <v>28</v>
      </c>
      <c r="L504" s="11" t="s">
        <v>29</v>
      </c>
      <c r="M504" s="11"/>
      <c r="N504" s="11" t="s">
        <v>39</v>
      </c>
      <c r="O504" s="11" t="s">
        <v>31</v>
      </c>
      <c r="P504" s="11" t="s">
        <v>32</v>
      </c>
      <c r="Q504" s="13">
        <v>309</v>
      </c>
      <c r="R504" s="13">
        <v>199</v>
      </c>
      <c r="S504" s="13">
        <v>508</v>
      </c>
      <c r="T504" s="13"/>
      <c r="U504" s="13"/>
      <c r="V504" s="13">
        <v>0</v>
      </c>
    </row>
    <row r="505" spans="1:22" ht="15" customHeight="1" x14ac:dyDescent="0.25">
      <c r="A505" s="11" t="s">
        <v>1287</v>
      </c>
      <c r="B505" s="12">
        <v>44927</v>
      </c>
      <c r="C505" s="12">
        <v>45658</v>
      </c>
      <c r="D505" s="11" t="s">
        <v>155</v>
      </c>
      <c r="E505" s="11" t="s">
        <v>20</v>
      </c>
      <c r="F505" s="11" t="s">
        <v>156</v>
      </c>
      <c r="G505" s="11" t="s">
        <v>166</v>
      </c>
      <c r="H505" s="11" t="s">
        <v>191</v>
      </c>
      <c r="I505" s="11" t="s">
        <v>168</v>
      </c>
      <c r="J505" s="11" t="s">
        <v>38</v>
      </c>
      <c r="K505" s="11" t="s">
        <v>28</v>
      </c>
      <c r="L505" s="11" t="s">
        <v>29</v>
      </c>
      <c r="M505" s="11"/>
      <c r="N505" s="11" t="s">
        <v>39</v>
      </c>
      <c r="O505" s="11" t="s">
        <v>31</v>
      </c>
      <c r="P505" s="11" t="s">
        <v>32</v>
      </c>
      <c r="Q505" s="13">
        <v>6</v>
      </c>
      <c r="R505" s="13">
        <v>11</v>
      </c>
      <c r="S505" s="13">
        <v>17</v>
      </c>
      <c r="T505" s="13"/>
      <c r="U505" s="13"/>
      <c r="V505" s="13">
        <v>0</v>
      </c>
    </row>
    <row r="506" spans="1:22" ht="15" customHeight="1" x14ac:dyDescent="0.25">
      <c r="A506" s="11" t="s">
        <v>1288</v>
      </c>
      <c r="B506" s="12">
        <v>44927</v>
      </c>
      <c r="C506" s="12">
        <v>45658</v>
      </c>
      <c r="D506" s="11" t="s">
        <v>22</v>
      </c>
      <c r="E506" s="11" t="s">
        <v>20</v>
      </c>
      <c r="F506" s="11" t="s">
        <v>23</v>
      </c>
      <c r="G506" s="11" t="s">
        <v>1289</v>
      </c>
      <c r="H506" s="11" t="s">
        <v>25</v>
      </c>
      <c r="I506" s="11" t="s">
        <v>1290</v>
      </c>
      <c r="J506" s="11" t="s">
        <v>413</v>
      </c>
      <c r="K506" s="11" t="s">
        <v>28</v>
      </c>
      <c r="L506" s="11" t="s">
        <v>29</v>
      </c>
      <c r="M506" s="11"/>
      <c r="N506" s="11" t="s">
        <v>30</v>
      </c>
      <c r="O506" s="11" t="s">
        <v>31</v>
      </c>
      <c r="P506" s="11" t="s">
        <v>32</v>
      </c>
      <c r="Q506" s="13">
        <v>13936</v>
      </c>
      <c r="R506" s="13">
        <v>3137</v>
      </c>
      <c r="S506" s="13">
        <v>17073</v>
      </c>
      <c r="T506" s="13"/>
      <c r="U506" s="13"/>
      <c r="V506" s="13">
        <v>0</v>
      </c>
    </row>
    <row r="507" spans="1:22" ht="15" customHeight="1" x14ac:dyDescent="0.25">
      <c r="A507" s="11" t="s">
        <v>1291</v>
      </c>
      <c r="B507" s="12">
        <v>44927</v>
      </c>
      <c r="C507" s="12">
        <v>45658</v>
      </c>
      <c r="D507" s="11" t="s">
        <v>22</v>
      </c>
      <c r="E507" s="11" t="s">
        <v>20</v>
      </c>
      <c r="F507" s="11" t="s">
        <v>23</v>
      </c>
      <c r="G507" s="11" t="s">
        <v>895</v>
      </c>
      <c r="H507" s="11" t="s">
        <v>1292</v>
      </c>
      <c r="I507" s="11" t="s">
        <v>1293</v>
      </c>
      <c r="J507" s="11" t="s">
        <v>95</v>
      </c>
      <c r="K507" s="11" t="s">
        <v>28</v>
      </c>
      <c r="L507" s="11" t="s">
        <v>29</v>
      </c>
      <c r="M507" s="11"/>
      <c r="N507" s="11" t="s">
        <v>30</v>
      </c>
      <c r="O507" s="11" t="s">
        <v>31</v>
      </c>
      <c r="P507" s="11" t="s">
        <v>32</v>
      </c>
      <c r="Q507" s="13">
        <v>9497</v>
      </c>
      <c r="R507" s="13">
        <v>1662</v>
      </c>
      <c r="S507" s="13">
        <v>11159</v>
      </c>
      <c r="T507" s="13"/>
      <c r="U507" s="13"/>
      <c r="V507" s="13">
        <v>0</v>
      </c>
    </row>
    <row r="508" spans="1:22" ht="15" customHeight="1" x14ac:dyDescent="0.25">
      <c r="A508" s="11" t="s">
        <v>1294</v>
      </c>
      <c r="B508" s="12">
        <v>44927</v>
      </c>
      <c r="C508" s="12">
        <v>45658</v>
      </c>
      <c r="D508" s="11" t="s">
        <v>58</v>
      </c>
      <c r="E508" s="11" t="s">
        <v>20</v>
      </c>
      <c r="F508" s="11" t="s">
        <v>59</v>
      </c>
      <c r="G508" s="11" t="s">
        <v>63</v>
      </c>
      <c r="H508" s="11" t="s">
        <v>1295</v>
      </c>
      <c r="I508" s="11" t="s">
        <v>1296</v>
      </c>
      <c r="J508" s="11" t="s">
        <v>38</v>
      </c>
      <c r="K508" s="11" t="s">
        <v>28</v>
      </c>
      <c r="L508" s="11" t="s">
        <v>29</v>
      </c>
      <c r="M508" s="11"/>
      <c r="N508" s="11" t="s">
        <v>39</v>
      </c>
      <c r="O508" s="11" t="s">
        <v>31</v>
      </c>
      <c r="P508" s="11" t="s">
        <v>32</v>
      </c>
      <c r="Q508" s="13">
        <v>324</v>
      </c>
      <c r="R508" s="13">
        <v>254</v>
      </c>
      <c r="S508" s="13">
        <v>578</v>
      </c>
      <c r="T508" s="13"/>
      <c r="U508" s="13"/>
      <c r="V508" s="13">
        <v>0</v>
      </c>
    </row>
    <row r="509" spans="1:22" ht="15" customHeight="1" x14ac:dyDescent="0.25">
      <c r="A509" s="11" t="s">
        <v>1297</v>
      </c>
      <c r="B509" s="12">
        <v>44927</v>
      </c>
      <c r="C509" s="12">
        <v>45658</v>
      </c>
      <c r="D509" s="11" t="s">
        <v>52</v>
      </c>
      <c r="E509" s="11" t="s">
        <v>20</v>
      </c>
      <c r="F509" s="11" t="s">
        <v>53</v>
      </c>
      <c r="G509" s="11" t="s">
        <v>1005</v>
      </c>
      <c r="H509" s="11" t="s">
        <v>1298</v>
      </c>
      <c r="I509" s="11" t="s">
        <v>1299</v>
      </c>
      <c r="J509" s="11" t="s">
        <v>95</v>
      </c>
      <c r="K509" s="11" t="s">
        <v>28</v>
      </c>
      <c r="L509" s="11" t="s">
        <v>29</v>
      </c>
      <c r="M509" s="11"/>
      <c r="N509" s="11" t="s">
        <v>56</v>
      </c>
      <c r="O509" s="11" t="s">
        <v>31</v>
      </c>
      <c r="P509" s="11" t="s">
        <v>32</v>
      </c>
      <c r="Q509" s="13">
        <v>101</v>
      </c>
      <c r="R509" s="13">
        <v>68</v>
      </c>
      <c r="S509" s="13">
        <v>169</v>
      </c>
      <c r="T509" s="13"/>
      <c r="U509" s="13"/>
      <c r="V509" s="13">
        <v>0</v>
      </c>
    </row>
    <row r="510" spans="1:22" ht="15" customHeight="1" x14ac:dyDescent="0.25">
      <c r="A510" s="11" t="s">
        <v>1300</v>
      </c>
      <c r="B510" s="12">
        <v>44927</v>
      </c>
      <c r="C510" s="12">
        <v>45658</v>
      </c>
      <c r="D510" s="11" t="s">
        <v>52</v>
      </c>
      <c r="E510" s="11" t="s">
        <v>20</v>
      </c>
      <c r="F510" s="11" t="s">
        <v>53</v>
      </c>
      <c r="G510" s="11" t="s">
        <v>1301</v>
      </c>
      <c r="H510" s="11" t="s">
        <v>770</v>
      </c>
      <c r="I510" s="11" t="s">
        <v>1302</v>
      </c>
      <c r="J510" s="11" t="s">
        <v>38</v>
      </c>
      <c r="K510" s="11" t="s">
        <v>28</v>
      </c>
      <c r="L510" s="11" t="s">
        <v>29</v>
      </c>
      <c r="M510" s="11"/>
      <c r="N510" s="11" t="s">
        <v>56</v>
      </c>
      <c r="O510" s="11" t="s">
        <v>31</v>
      </c>
      <c r="P510" s="11" t="s">
        <v>32</v>
      </c>
      <c r="Q510" s="13">
        <v>2878</v>
      </c>
      <c r="R510" s="13">
        <v>1727</v>
      </c>
      <c r="S510" s="13">
        <v>4605</v>
      </c>
      <c r="T510" s="13"/>
      <c r="U510" s="13"/>
      <c r="V510" s="13">
        <v>0</v>
      </c>
    </row>
    <row r="511" spans="1:22" ht="15" customHeight="1" x14ac:dyDescent="0.25">
      <c r="A511" s="11" t="s">
        <v>1303</v>
      </c>
      <c r="B511" s="12">
        <v>44927</v>
      </c>
      <c r="C511" s="12">
        <v>45658</v>
      </c>
      <c r="D511" s="11" t="s">
        <v>22</v>
      </c>
      <c r="E511" s="11" t="s">
        <v>20</v>
      </c>
      <c r="F511" s="11" t="s">
        <v>23</v>
      </c>
      <c r="G511" s="11" t="s">
        <v>42</v>
      </c>
      <c r="H511" s="11" t="s">
        <v>1295</v>
      </c>
      <c r="I511" s="11" t="s">
        <v>1304</v>
      </c>
      <c r="J511" s="11" t="s">
        <v>27</v>
      </c>
      <c r="K511" s="11" t="s">
        <v>28</v>
      </c>
      <c r="L511" s="11" t="s">
        <v>29</v>
      </c>
      <c r="M511" s="11"/>
      <c r="N511" s="11" t="s">
        <v>30</v>
      </c>
      <c r="O511" s="11" t="s">
        <v>31</v>
      </c>
      <c r="P511" s="11" t="s">
        <v>32</v>
      </c>
      <c r="Q511" s="13">
        <v>7537</v>
      </c>
      <c r="R511" s="13">
        <v>1695</v>
      </c>
      <c r="S511" s="13">
        <v>9232</v>
      </c>
      <c r="T511" s="13"/>
      <c r="U511" s="13"/>
      <c r="V511" s="13">
        <v>0</v>
      </c>
    </row>
    <row r="512" spans="1:22" ht="15" customHeight="1" x14ac:dyDescent="0.25">
      <c r="A512" s="11" t="s">
        <v>1305</v>
      </c>
      <c r="B512" s="12">
        <v>44927</v>
      </c>
      <c r="C512" s="12">
        <v>45658</v>
      </c>
      <c r="D512" s="11" t="s">
        <v>52</v>
      </c>
      <c r="E512" s="11" t="s">
        <v>20</v>
      </c>
      <c r="F512" s="11" t="s">
        <v>53</v>
      </c>
      <c r="G512" s="11" t="s">
        <v>237</v>
      </c>
      <c r="H512" s="11" t="s">
        <v>206</v>
      </c>
      <c r="I512" s="11" t="s">
        <v>238</v>
      </c>
      <c r="J512" s="11" t="s">
        <v>95</v>
      </c>
      <c r="K512" s="11" t="s">
        <v>28</v>
      </c>
      <c r="L512" s="11" t="s">
        <v>29</v>
      </c>
      <c r="M512" s="11"/>
      <c r="N512" s="11" t="s">
        <v>39</v>
      </c>
      <c r="O512" s="11" t="s">
        <v>31</v>
      </c>
      <c r="P512" s="11" t="s">
        <v>32</v>
      </c>
      <c r="Q512" s="13">
        <v>62</v>
      </c>
      <c r="R512" s="13">
        <v>45</v>
      </c>
      <c r="S512" s="13">
        <v>107</v>
      </c>
      <c r="T512" s="13"/>
      <c r="U512" s="13"/>
      <c r="V512" s="13">
        <v>0</v>
      </c>
    </row>
    <row r="513" spans="1:22" ht="15" customHeight="1" x14ac:dyDescent="0.25">
      <c r="A513" s="11" t="s">
        <v>1306</v>
      </c>
      <c r="B513" s="12">
        <v>44927</v>
      </c>
      <c r="C513" s="12">
        <v>45658</v>
      </c>
      <c r="D513" s="11" t="s">
        <v>52</v>
      </c>
      <c r="E513" s="11" t="s">
        <v>20</v>
      </c>
      <c r="F513" s="11" t="s">
        <v>53</v>
      </c>
      <c r="G513" s="11" t="s">
        <v>895</v>
      </c>
      <c r="H513" s="11" t="s">
        <v>210</v>
      </c>
      <c r="I513" s="11" t="s">
        <v>963</v>
      </c>
      <c r="J513" s="11" t="s">
        <v>95</v>
      </c>
      <c r="K513" s="11" t="s">
        <v>28</v>
      </c>
      <c r="L513" s="11" t="s">
        <v>29</v>
      </c>
      <c r="M513" s="11"/>
      <c r="N513" s="11" t="s">
        <v>39</v>
      </c>
      <c r="O513" s="11" t="s">
        <v>31</v>
      </c>
      <c r="P513" s="11" t="s">
        <v>32</v>
      </c>
      <c r="Q513" s="13">
        <v>112</v>
      </c>
      <c r="R513" s="13">
        <v>60</v>
      </c>
      <c r="S513" s="13">
        <v>172</v>
      </c>
      <c r="T513" s="13"/>
      <c r="U513" s="13"/>
      <c r="V513" s="13">
        <v>0</v>
      </c>
    </row>
    <row r="514" spans="1:22" ht="15" customHeight="1" x14ac:dyDescent="0.25">
      <c r="A514" s="11" t="s">
        <v>1307</v>
      </c>
      <c r="B514" s="12">
        <v>44927</v>
      </c>
      <c r="C514" s="12">
        <v>45658</v>
      </c>
      <c r="D514" s="11" t="s">
        <v>22</v>
      </c>
      <c r="E514" s="11" t="s">
        <v>20</v>
      </c>
      <c r="F514" s="11" t="s">
        <v>23</v>
      </c>
      <c r="G514" s="11" t="s">
        <v>1308</v>
      </c>
      <c r="H514" s="11" t="s">
        <v>191</v>
      </c>
      <c r="I514" s="11" t="s">
        <v>1309</v>
      </c>
      <c r="J514" s="11" t="s">
        <v>95</v>
      </c>
      <c r="K514" s="11" t="s">
        <v>28</v>
      </c>
      <c r="L514" s="11" t="s">
        <v>29</v>
      </c>
      <c r="M514" s="11"/>
      <c r="N514" s="11" t="s">
        <v>30</v>
      </c>
      <c r="O514" s="11" t="s">
        <v>31</v>
      </c>
      <c r="P514" s="11" t="s">
        <v>32</v>
      </c>
      <c r="Q514" s="13">
        <v>217</v>
      </c>
      <c r="R514" s="13">
        <v>47</v>
      </c>
      <c r="S514" s="13">
        <v>264</v>
      </c>
      <c r="T514" s="13"/>
      <c r="U514" s="13"/>
      <c r="V514" s="13">
        <v>0</v>
      </c>
    </row>
    <row r="515" spans="1:22" ht="15" customHeight="1" x14ac:dyDescent="0.25">
      <c r="A515" s="11" t="s">
        <v>1310</v>
      </c>
      <c r="B515" s="12">
        <v>44927</v>
      </c>
      <c r="C515" s="12">
        <v>45658</v>
      </c>
      <c r="D515" s="11" t="s">
        <v>58</v>
      </c>
      <c r="E515" s="11" t="s">
        <v>20</v>
      </c>
      <c r="F515" s="11" t="s">
        <v>59</v>
      </c>
      <c r="G515" s="11" t="s">
        <v>1311</v>
      </c>
      <c r="H515" s="11" t="s">
        <v>84</v>
      </c>
      <c r="I515" s="11" t="s">
        <v>1312</v>
      </c>
      <c r="J515" s="11" t="s">
        <v>38</v>
      </c>
      <c r="K515" s="11" t="s">
        <v>28</v>
      </c>
      <c r="L515" s="11" t="s">
        <v>29</v>
      </c>
      <c r="M515" s="11"/>
      <c r="N515" s="11" t="s">
        <v>39</v>
      </c>
      <c r="O515" s="11" t="s">
        <v>31</v>
      </c>
      <c r="P515" s="11" t="s">
        <v>32</v>
      </c>
      <c r="Q515" s="13">
        <v>438</v>
      </c>
      <c r="R515" s="13">
        <v>438</v>
      </c>
      <c r="S515" s="13">
        <v>876</v>
      </c>
      <c r="T515" s="13"/>
      <c r="U515" s="13"/>
      <c r="V515" s="13">
        <v>0</v>
      </c>
    </row>
    <row r="516" spans="1:22" ht="15" customHeight="1" x14ac:dyDescent="0.25">
      <c r="A516" s="11" t="s">
        <v>1313</v>
      </c>
      <c r="B516" s="12">
        <v>44927</v>
      </c>
      <c r="C516" s="12">
        <v>45658</v>
      </c>
      <c r="D516" s="11" t="s">
        <v>22</v>
      </c>
      <c r="E516" s="11" t="s">
        <v>20</v>
      </c>
      <c r="F516" s="11" t="s">
        <v>23</v>
      </c>
      <c r="G516" s="11" t="s">
        <v>1314</v>
      </c>
      <c r="H516" s="11" t="s">
        <v>1315</v>
      </c>
      <c r="I516" s="11" t="s">
        <v>1316</v>
      </c>
      <c r="J516" s="11" t="s">
        <v>38</v>
      </c>
      <c r="K516" s="11" t="s">
        <v>28</v>
      </c>
      <c r="L516" s="11" t="s">
        <v>29</v>
      </c>
      <c r="M516" s="11"/>
      <c r="N516" s="11" t="s">
        <v>30</v>
      </c>
      <c r="O516" s="11" t="s">
        <v>31</v>
      </c>
      <c r="P516" s="11" t="s">
        <v>32</v>
      </c>
      <c r="Q516" s="13">
        <v>8745</v>
      </c>
      <c r="R516" s="13">
        <v>1889</v>
      </c>
      <c r="S516" s="13">
        <v>10634</v>
      </c>
      <c r="T516" s="13"/>
      <c r="U516" s="13"/>
      <c r="V516" s="13">
        <v>0</v>
      </c>
    </row>
    <row r="517" spans="1:22" ht="15" customHeight="1" x14ac:dyDescent="0.25">
      <c r="A517" s="11" t="s">
        <v>1317</v>
      </c>
      <c r="B517" s="12">
        <v>44927</v>
      </c>
      <c r="C517" s="12">
        <v>45658</v>
      </c>
      <c r="D517" s="11" t="s">
        <v>22</v>
      </c>
      <c r="E517" s="11" t="s">
        <v>20</v>
      </c>
      <c r="F517" s="11" t="s">
        <v>23</v>
      </c>
      <c r="G517" s="11" t="s">
        <v>1269</v>
      </c>
      <c r="H517" s="11" t="s">
        <v>436</v>
      </c>
      <c r="I517" s="11" t="s">
        <v>1318</v>
      </c>
      <c r="J517" s="11" t="s">
        <v>38</v>
      </c>
      <c r="K517" s="11" t="s">
        <v>28</v>
      </c>
      <c r="L517" s="11" t="s">
        <v>29</v>
      </c>
      <c r="M517" s="11"/>
      <c r="N517" s="11" t="s">
        <v>30</v>
      </c>
      <c r="O517" s="11" t="s">
        <v>31</v>
      </c>
      <c r="P517" s="11" t="s">
        <v>32</v>
      </c>
      <c r="Q517" s="13">
        <v>6038</v>
      </c>
      <c r="R517" s="13">
        <v>1246</v>
      </c>
      <c r="S517" s="13">
        <v>7284</v>
      </c>
      <c r="T517" s="13"/>
      <c r="U517" s="13"/>
      <c r="V517" s="13">
        <v>0</v>
      </c>
    </row>
    <row r="518" spans="1:22" ht="15" customHeight="1" x14ac:dyDescent="0.25">
      <c r="A518" s="11" t="s">
        <v>1319</v>
      </c>
      <c r="B518" s="12">
        <v>44927</v>
      </c>
      <c r="C518" s="12">
        <v>45658</v>
      </c>
      <c r="D518" s="11" t="s">
        <v>155</v>
      </c>
      <c r="E518" s="11" t="s">
        <v>20</v>
      </c>
      <c r="F518" s="11" t="s">
        <v>156</v>
      </c>
      <c r="G518" s="11" t="s">
        <v>142</v>
      </c>
      <c r="H518" s="11" t="s">
        <v>61</v>
      </c>
      <c r="I518" s="11" t="s">
        <v>144</v>
      </c>
      <c r="J518" s="11" t="s">
        <v>38</v>
      </c>
      <c r="K518" s="11" t="s">
        <v>28</v>
      </c>
      <c r="L518" s="11" t="s">
        <v>29</v>
      </c>
      <c r="M518" s="11"/>
      <c r="N518" s="11" t="s">
        <v>56</v>
      </c>
      <c r="O518" s="11" t="s">
        <v>31</v>
      </c>
      <c r="P518" s="11" t="s">
        <v>32</v>
      </c>
      <c r="Q518" s="13">
        <v>267</v>
      </c>
      <c r="R518" s="13">
        <v>2731</v>
      </c>
      <c r="S518" s="13">
        <v>2998</v>
      </c>
      <c r="T518" s="13"/>
      <c r="U518" s="13"/>
      <c r="V518" s="13">
        <v>0</v>
      </c>
    </row>
    <row r="519" spans="1:22" ht="15" customHeight="1" x14ac:dyDescent="0.25">
      <c r="A519" s="11" t="s">
        <v>1320</v>
      </c>
      <c r="B519" s="12">
        <v>44927</v>
      </c>
      <c r="C519" s="12">
        <v>45658</v>
      </c>
      <c r="D519" s="11" t="s">
        <v>101</v>
      </c>
      <c r="E519" s="11" t="s">
        <v>20</v>
      </c>
      <c r="F519" s="11" t="s">
        <v>102</v>
      </c>
      <c r="G519" s="11" t="s">
        <v>220</v>
      </c>
      <c r="H519" s="11" t="s">
        <v>1020</v>
      </c>
      <c r="I519" s="11" t="s">
        <v>221</v>
      </c>
      <c r="J519" s="11" t="s">
        <v>38</v>
      </c>
      <c r="K519" s="11" t="s">
        <v>28</v>
      </c>
      <c r="L519" s="11" t="s">
        <v>29</v>
      </c>
      <c r="M519" s="11"/>
      <c r="N519" s="11" t="s">
        <v>56</v>
      </c>
      <c r="O519" s="11" t="s">
        <v>31</v>
      </c>
      <c r="P519" s="11" t="s">
        <v>32</v>
      </c>
      <c r="Q519" s="13">
        <v>2410</v>
      </c>
      <c r="R519" s="13">
        <v>2583</v>
      </c>
      <c r="S519" s="13">
        <v>4993</v>
      </c>
      <c r="T519" s="13"/>
      <c r="U519" s="13"/>
      <c r="V519" s="13">
        <v>0</v>
      </c>
    </row>
    <row r="520" spans="1:22" ht="15" customHeight="1" x14ac:dyDescent="0.25">
      <c r="A520" s="11" t="s">
        <v>1321</v>
      </c>
      <c r="B520" s="12">
        <v>44927</v>
      </c>
      <c r="C520" s="12">
        <v>45658</v>
      </c>
      <c r="D520" s="11" t="s">
        <v>58</v>
      </c>
      <c r="E520" s="11" t="s">
        <v>20</v>
      </c>
      <c r="F520" s="11" t="s">
        <v>59</v>
      </c>
      <c r="G520" s="11" t="s">
        <v>388</v>
      </c>
      <c r="H520" s="11" t="s">
        <v>430</v>
      </c>
      <c r="I520" s="11" t="s">
        <v>1322</v>
      </c>
      <c r="J520" s="11" t="s">
        <v>38</v>
      </c>
      <c r="K520" s="11" t="s">
        <v>28</v>
      </c>
      <c r="L520" s="11" t="s">
        <v>29</v>
      </c>
      <c r="M520" s="11"/>
      <c r="N520" s="11" t="s">
        <v>39</v>
      </c>
      <c r="O520" s="11" t="s">
        <v>31</v>
      </c>
      <c r="P520" s="11" t="s">
        <v>32</v>
      </c>
      <c r="Q520" s="13">
        <v>324</v>
      </c>
      <c r="R520" s="13">
        <v>254</v>
      </c>
      <c r="S520" s="13">
        <v>578</v>
      </c>
      <c r="T520" s="13"/>
      <c r="U520" s="13"/>
      <c r="V520" s="13">
        <v>0</v>
      </c>
    </row>
    <row r="521" spans="1:22" ht="15" customHeight="1" x14ac:dyDescent="0.25">
      <c r="A521" s="11" t="s">
        <v>1323</v>
      </c>
      <c r="B521" s="12">
        <v>44927</v>
      </c>
      <c r="C521" s="12">
        <v>45658</v>
      </c>
      <c r="D521" s="11" t="s">
        <v>22</v>
      </c>
      <c r="E521" s="11" t="s">
        <v>20</v>
      </c>
      <c r="F521" s="11" t="s">
        <v>23</v>
      </c>
      <c r="G521" s="11" t="s">
        <v>166</v>
      </c>
      <c r="H521" s="11" t="s">
        <v>1088</v>
      </c>
      <c r="I521" s="11" t="s">
        <v>168</v>
      </c>
      <c r="J521" s="11" t="s">
        <v>38</v>
      </c>
      <c r="K521" s="11" t="s">
        <v>28</v>
      </c>
      <c r="L521" s="11" t="s">
        <v>29</v>
      </c>
      <c r="M521" s="11"/>
      <c r="N521" s="11" t="s">
        <v>30</v>
      </c>
      <c r="O521" s="11" t="s">
        <v>31</v>
      </c>
      <c r="P521" s="11" t="s">
        <v>32</v>
      </c>
      <c r="Q521" s="13">
        <v>5640</v>
      </c>
      <c r="R521" s="13">
        <v>1204</v>
      </c>
      <c r="S521" s="13">
        <v>6844</v>
      </c>
      <c r="T521" s="13"/>
      <c r="U521" s="13"/>
      <c r="V521" s="13">
        <v>0</v>
      </c>
    </row>
    <row r="522" spans="1:22" ht="15" customHeight="1" x14ac:dyDescent="0.25">
      <c r="A522" s="11" t="s">
        <v>1324</v>
      </c>
      <c r="B522" s="12">
        <v>44927</v>
      </c>
      <c r="C522" s="12">
        <v>45658</v>
      </c>
      <c r="D522" s="11" t="s">
        <v>52</v>
      </c>
      <c r="E522" s="11" t="s">
        <v>20</v>
      </c>
      <c r="F522" s="11" t="s">
        <v>53</v>
      </c>
      <c r="G522" s="11" t="s">
        <v>138</v>
      </c>
      <c r="H522" s="11" t="s">
        <v>152</v>
      </c>
      <c r="I522" s="11" t="s">
        <v>691</v>
      </c>
      <c r="J522" s="11" t="s">
        <v>27</v>
      </c>
      <c r="K522" s="11" t="s">
        <v>28</v>
      </c>
      <c r="L522" s="11" t="s">
        <v>29</v>
      </c>
      <c r="M522" s="11"/>
      <c r="N522" s="11" t="s">
        <v>39</v>
      </c>
      <c r="O522" s="11" t="s">
        <v>31</v>
      </c>
      <c r="P522" s="11" t="s">
        <v>32</v>
      </c>
      <c r="Q522" s="13">
        <v>448</v>
      </c>
      <c r="R522" s="13">
        <v>375</v>
      </c>
      <c r="S522" s="13">
        <v>823</v>
      </c>
      <c r="T522" s="13"/>
      <c r="U522" s="13"/>
      <c r="V522" s="13">
        <v>0</v>
      </c>
    </row>
    <row r="523" spans="1:22" ht="15" customHeight="1" x14ac:dyDescent="0.25">
      <c r="A523" s="11" t="s">
        <v>1325</v>
      </c>
      <c r="B523" s="12">
        <v>45093</v>
      </c>
      <c r="C523" s="12">
        <v>45658</v>
      </c>
      <c r="D523" s="11" t="s">
        <v>22</v>
      </c>
      <c r="E523" s="11" t="s">
        <v>20</v>
      </c>
      <c r="F523" s="11" t="s">
        <v>23</v>
      </c>
      <c r="G523" s="11" t="s">
        <v>1142</v>
      </c>
      <c r="H523" s="11" t="s">
        <v>163</v>
      </c>
      <c r="I523" s="11" t="s">
        <v>1144</v>
      </c>
      <c r="J523" s="11" t="s">
        <v>95</v>
      </c>
      <c r="K523" s="11" t="s">
        <v>28</v>
      </c>
      <c r="L523" s="11" t="s">
        <v>29</v>
      </c>
      <c r="M523" s="11"/>
      <c r="N523" s="11" t="s">
        <v>30</v>
      </c>
      <c r="O523" s="11" t="s">
        <v>31</v>
      </c>
      <c r="P523" s="11" t="s">
        <v>32</v>
      </c>
      <c r="Q523" s="13">
        <v>3843</v>
      </c>
      <c r="R523" s="13">
        <v>1233</v>
      </c>
      <c r="S523" s="13">
        <v>5076</v>
      </c>
      <c r="T523" s="13"/>
      <c r="U523" s="13"/>
      <c r="V523" s="13">
        <v>0</v>
      </c>
    </row>
    <row r="524" spans="1:22" ht="15" customHeight="1" x14ac:dyDescent="0.25">
      <c r="A524" s="11" t="s">
        <v>1326</v>
      </c>
      <c r="B524" s="12">
        <v>44927</v>
      </c>
      <c r="C524" s="12">
        <v>45658</v>
      </c>
      <c r="D524" s="11" t="s">
        <v>131</v>
      </c>
      <c r="E524" s="11" t="s">
        <v>20</v>
      </c>
      <c r="F524" s="11"/>
      <c r="G524" s="11" t="s">
        <v>198</v>
      </c>
      <c r="H524" s="11" t="s">
        <v>84</v>
      </c>
      <c r="I524" s="11" t="s">
        <v>1327</v>
      </c>
      <c r="J524" s="11" t="s">
        <v>38</v>
      </c>
      <c r="K524" s="11" t="s">
        <v>134</v>
      </c>
      <c r="L524" s="11" t="s">
        <v>29</v>
      </c>
      <c r="M524" s="11"/>
      <c r="N524" s="11" t="s">
        <v>39</v>
      </c>
      <c r="O524" s="11" t="s">
        <v>31</v>
      </c>
      <c r="P524" s="11" t="s">
        <v>32</v>
      </c>
      <c r="Q524" s="13">
        <v>5271</v>
      </c>
      <c r="R524" s="13">
        <v>4772</v>
      </c>
      <c r="S524" s="13">
        <v>10043</v>
      </c>
      <c r="T524" s="13"/>
      <c r="U524" s="13"/>
      <c r="V524" s="13">
        <v>0</v>
      </c>
    </row>
    <row r="525" spans="1:22" ht="15" customHeight="1" x14ac:dyDescent="0.25">
      <c r="A525" s="11" t="s">
        <v>1328</v>
      </c>
      <c r="B525" s="12">
        <v>44927</v>
      </c>
      <c r="C525" s="12">
        <v>45658</v>
      </c>
      <c r="D525" s="11" t="s">
        <v>155</v>
      </c>
      <c r="E525" s="11" t="s">
        <v>20</v>
      </c>
      <c r="F525" s="11" t="s">
        <v>156</v>
      </c>
      <c r="G525" s="11" t="s">
        <v>1329</v>
      </c>
      <c r="H525" s="11" t="s">
        <v>289</v>
      </c>
      <c r="I525" s="11" t="s">
        <v>1330</v>
      </c>
      <c r="J525" s="11" t="s">
        <v>27</v>
      </c>
      <c r="K525" s="11" t="s">
        <v>28</v>
      </c>
      <c r="L525" s="11" t="s">
        <v>29</v>
      </c>
      <c r="M525" s="11"/>
      <c r="N525" s="11" t="s">
        <v>56</v>
      </c>
      <c r="O525" s="11" t="s">
        <v>31</v>
      </c>
      <c r="P525" s="11" t="s">
        <v>32</v>
      </c>
      <c r="Q525" s="13">
        <v>863</v>
      </c>
      <c r="R525" s="13">
        <v>293</v>
      </c>
      <c r="S525" s="13">
        <v>1156</v>
      </c>
      <c r="T525" s="13"/>
      <c r="U525" s="13"/>
      <c r="V525" s="13">
        <v>0</v>
      </c>
    </row>
    <row r="526" spans="1:22" ht="15" customHeight="1" x14ac:dyDescent="0.25">
      <c r="A526" s="11" t="s">
        <v>1331</v>
      </c>
      <c r="B526" s="12">
        <v>44927</v>
      </c>
      <c r="C526" s="12">
        <v>45658</v>
      </c>
      <c r="D526" s="11" t="s">
        <v>52</v>
      </c>
      <c r="E526" s="11" t="s">
        <v>20</v>
      </c>
      <c r="F526" s="11" t="s">
        <v>53</v>
      </c>
      <c r="G526" s="11" t="s">
        <v>213</v>
      </c>
      <c r="H526" s="11" t="s">
        <v>178</v>
      </c>
      <c r="I526" s="11" t="s">
        <v>215</v>
      </c>
      <c r="J526" s="11" t="s">
        <v>27</v>
      </c>
      <c r="K526" s="11" t="s">
        <v>28</v>
      </c>
      <c r="L526" s="11" t="s">
        <v>29</v>
      </c>
      <c r="M526" s="11"/>
      <c r="N526" s="11" t="s">
        <v>39</v>
      </c>
      <c r="O526" s="11" t="s">
        <v>31</v>
      </c>
      <c r="P526" s="11" t="s">
        <v>32</v>
      </c>
      <c r="Q526" s="13">
        <v>573</v>
      </c>
      <c r="R526" s="13">
        <v>487</v>
      </c>
      <c r="S526" s="13">
        <v>1060</v>
      </c>
      <c r="T526" s="13"/>
      <c r="U526" s="13"/>
      <c r="V526" s="13">
        <v>0</v>
      </c>
    </row>
    <row r="527" spans="1:22" ht="15" customHeight="1" x14ac:dyDescent="0.25">
      <c r="A527" s="11" t="s">
        <v>1332</v>
      </c>
      <c r="B527" s="12">
        <v>44927</v>
      </c>
      <c r="C527" s="12">
        <v>45658</v>
      </c>
      <c r="D527" s="11" t="s">
        <v>22</v>
      </c>
      <c r="E527" s="11" t="s">
        <v>20</v>
      </c>
      <c r="F527" s="11" t="s">
        <v>23</v>
      </c>
      <c r="G527" s="11" t="s">
        <v>524</v>
      </c>
      <c r="H527" s="11" t="s">
        <v>25</v>
      </c>
      <c r="I527" s="11" t="s">
        <v>1333</v>
      </c>
      <c r="J527" s="11" t="s">
        <v>95</v>
      </c>
      <c r="K527" s="11" t="s">
        <v>28</v>
      </c>
      <c r="L527" s="11" t="s">
        <v>29</v>
      </c>
      <c r="M527" s="11"/>
      <c r="N527" s="11" t="s">
        <v>30</v>
      </c>
      <c r="O527" s="11" t="s">
        <v>31</v>
      </c>
      <c r="P527" s="11" t="s">
        <v>32</v>
      </c>
      <c r="Q527" s="13">
        <v>4962</v>
      </c>
      <c r="R527" s="13">
        <v>1126</v>
      </c>
      <c r="S527" s="13">
        <v>6088</v>
      </c>
      <c r="T527" s="13"/>
      <c r="U527" s="13"/>
      <c r="V527" s="13">
        <v>0</v>
      </c>
    </row>
    <row r="528" spans="1:22" ht="15" customHeight="1" x14ac:dyDescent="0.25">
      <c r="A528" s="11" t="s">
        <v>1334</v>
      </c>
      <c r="B528" s="12">
        <v>44927</v>
      </c>
      <c r="C528" s="12">
        <v>45658</v>
      </c>
      <c r="D528" s="11" t="s">
        <v>52</v>
      </c>
      <c r="E528" s="11" t="s">
        <v>20</v>
      </c>
      <c r="F528" s="11" t="s">
        <v>53</v>
      </c>
      <c r="G528" s="11" t="s">
        <v>1335</v>
      </c>
      <c r="H528" s="11" t="s">
        <v>72</v>
      </c>
      <c r="I528" s="11" t="s">
        <v>1336</v>
      </c>
      <c r="J528" s="11" t="s">
        <v>38</v>
      </c>
      <c r="K528" s="11" t="s">
        <v>28</v>
      </c>
      <c r="L528" s="11" t="s">
        <v>29</v>
      </c>
      <c r="M528" s="11"/>
      <c r="N528" s="11" t="s">
        <v>56</v>
      </c>
      <c r="O528" s="11" t="s">
        <v>31</v>
      </c>
      <c r="P528" s="11" t="s">
        <v>32</v>
      </c>
      <c r="Q528" s="13">
        <v>459</v>
      </c>
      <c r="R528" s="13">
        <v>260</v>
      </c>
      <c r="S528" s="13">
        <v>719</v>
      </c>
      <c r="T528" s="13"/>
      <c r="U528" s="13"/>
      <c r="V528" s="13">
        <v>0</v>
      </c>
    </row>
    <row r="529" spans="1:22" ht="15" customHeight="1" x14ac:dyDescent="0.25">
      <c r="A529" s="11" t="s">
        <v>1337</v>
      </c>
      <c r="B529" s="12">
        <v>44927</v>
      </c>
      <c r="C529" s="12">
        <v>45658</v>
      </c>
      <c r="D529" s="11" t="s">
        <v>22</v>
      </c>
      <c r="E529" s="11" t="s">
        <v>20</v>
      </c>
      <c r="F529" s="11" t="s">
        <v>23</v>
      </c>
      <c r="G529" s="11" t="s">
        <v>573</v>
      </c>
      <c r="H529" s="11" t="s">
        <v>802</v>
      </c>
      <c r="I529" s="11" t="s">
        <v>574</v>
      </c>
      <c r="J529" s="11" t="s">
        <v>38</v>
      </c>
      <c r="K529" s="11" t="s">
        <v>28</v>
      </c>
      <c r="L529" s="11" t="s">
        <v>29</v>
      </c>
      <c r="M529" s="11"/>
      <c r="N529" s="11" t="s">
        <v>30</v>
      </c>
      <c r="O529" s="11" t="s">
        <v>31</v>
      </c>
      <c r="P529" s="11" t="s">
        <v>32</v>
      </c>
      <c r="Q529" s="13">
        <v>88</v>
      </c>
      <c r="R529" s="13">
        <v>21</v>
      </c>
      <c r="S529" s="13">
        <v>109</v>
      </c>
      <c r="T529" s="13"/>
      <c r="U529" s="13"/>
      <c r="V529" s="13">
        <v>0</v>
      </c>
    </row>
    <row r="530" spans="1:22" ht="15" customHeight="1" x14ac:dyDescent="0.25">
      <c r="A530" s="11" t="s">
        <v>1338</v>
      </c>
      <c r="B530" s="12">
        <v>44999</v>
      </c>
      <c r="C530" s="12">
        <v>45658</v>
      </c>
      <c r="D530" s="11" t="s">
        <v>155</v>
      </c>
      <c r="E530" s="11" t="s">
        <v>20</v>
      </c>
      <c r="F530" s="11" t="s">
        <v>156</v>
      </c>
      <c r="G530" s="11" t="s">
        <v>63</v>
      </c>
      <c r="H530" s="11" t="s">
        <v>1339</v>
      </c>
      <c r="I530" s="11" t="s">
        <v>1058</v>
      </c>
      <c r="J530" s="11" t="s">
        <v>38</v>
      </c>
      <c r="K530" s="11" t="s">
        <v>28</v>
      </c>
      <c r="L530" s="11" t="s">
        <v>29</v>
      </c>
      <c r="M530" s="11"/>
      <c r="N530" s="11" t="s">
        <v>39</v>
      </c>
      <c r="O530" s="11" t="s">
        <v>31</v>
      </c>
      <c r="P530" s="11" t="s">
        <v>32</v>
      </c>
      <c r="Q530" s="13">
        <v>43</v>
      </c>
      <c r="R530" s="13">
        <v>124</v>
      </c>
      <c r="S530" s="13">
        <v>167</v>
      </c>
      <c r="T530" s="13"/>
      <c r="U530" s="13"/>
      <c r="V530" s="13">
        <v>0</v>
      </c>
    </row>
    <row r="531" spans="1:22" ht="15" customHeight="1" x14ac:dyDescent="0.25">
      <c r="A531" s="11" t="s">
        <v>1340</v>
      </c>
      <c r="B531" s="12">
        <v>45127</v>
      </c>
      <c r="C531" s="12">
        <v>45675</v>
      </c>
      <c r="D531" s="11" t="s">
        <v>155</v>
      </c>
      <c r="E531" s="11" t="s">
        <v>20</v>
      </c>
      <c r="F531" s="11" t="s">
        <v>156</v>
      </c>
      <c r="G531" s="11" t="s">
        <v>581</v>
      </c>
      <c r="H531" s="11" t="s">
        <v>503</v>
      </c>
      <c r="I531" s="11" t="s">
        <v>799</v>
      </c>
      <c r="J531" s="11" t="s">
        <v>27</v>
      </c>
      <c r="K531" s="11" t="s">
        <v>28</v>
      </c>
      <c r="L531" s="11" t="s">
        <v>29</v>
      </c>
      <c r="M531" s="11"/>
      <c r="N531" s="11" t="s">
        <v>56</v>
      </c>
      <c r="O531" s="11" t="s">
        <v>31</v>
      </c>
      <c r="P531" s="11" t="s">
        <v>32</v>
      </c>
      <c r="Q531" s="13">
        <v>17292</v>
      </c>
      <c r="R531" s="13">
        <v>24376</v>
      </c>
      <c r="S531" s="13">
        <v>41668</v>
      </c>
      <c r="T531" s="13"/>
      <c r="U531" s="13"/>
      <c r="V531" s="13">
        <v>0</v>
      </c>
    </row>
    <row r="532" spans="1:22" ht="15" customHeight="1" x14ac:dyDescent="0.25">
      <c r="A532" s="11" t="s">
        <v>1341</v>
      </c>
      <c r="B532" s="12">
        <v>44927</v>
      </c>
      <c r="C532" s="12">
        <v>45658</v>
      </c>
      <c r="D532" s="11" t="s">
        <v>22</v>
      </c>
      <c r="E532" s="11" t="s">
        <v>20</v>
      </c>
      <c r="F532" s="11" t="s">
        <v>23</v>
      </c>
      <c r="G532" s="11" t="s">
        <v>87</v>
      </c>
      <c r="H532" s="11" t="s">
        <v>152</v>
      </c>
      <c r="I532" s="11" t="s">
        <v>89</v>
      </c>
      <c r="J532" s="11" t="s">
        <v>38</v>
      </c>
      <c r="K532" s="11" t="s">
        <v>28</v>
      </c>
      <c r="L532" s="11" t="s">
        <v>29</v>
      </c>
      <c r="M532" s="11"/>
      <c r="N532" s="11" t="s">
        <v>30</v>
      </c>
      <c r="O532" s="11" t="s">
        <v>31</v>
      </c>
      <c r="P532" s="11" t="s">
        <v>32</v>
      </c>
      <c r="Q532" s="13">
        <v>1229</v>
      </c>
      <c r="R532" s="13">
        <v>292</v>
      </c>
      <c r="S532" s="13">
        <v>1521</v>
      </c>
      <c r="T532" s="13"/>
      <c r="U532" s="13"/>
      <c r="V532" s="13">
        <v>0</v>
      </c>
    </row>
    <row r="533" spans="1:22" ht="15" customHeight="1" x14ac:dyDescent="0.25">
      <c r="A533" s="11" t="s">
        <v>1342</v>
      </c>
      <c r="B533" s="12">
        <v>44927</v>
      </c>
      <c r="C533" s="12">
        <v>45658</v>
      </c>
      <c r="D533" s="11" t="s">
        <v>34</v>
      </c>
      <c r="E533" s="11" t="s">
        <v>20</v>
      </c>
      <c r="F533" s="11"/>
      <c r="G533" s="11" t="s">
        <v>511</v>
      </c>
      <c r="H533" s="11" t="s">
        <v>1343</v>
      </c>
      <c r="I533" s="11" t="s">
        <v>512</v>
      </c>
      <c r="J533" s="11" t="s">
        <v>38</v>
      </c>
      <c r="K533" s="11" t="s">
        <v>28</v>
      </c>
      <c r="L533" s="11" t="s">
        <v>29</v>
      </c>
      <c r="M533" s="11"/>
      <c r="N533" s="11" t="s">
        <v>39</v>
      </c>
      <c r="O533" s="11" t="s">
        <v>31</v>
      </c>
      <c r="P533" s="11" t="s">
        <v>40</v>
      </c>
      <c r="Q533" s="13">
        <v>3080</v>
      </c>
      <c r="R533" s="13">
        <v>3008</v>
      </c>
      <c r="S533" s="13">
        <v>6088</v>
      </c>
      <c r="T533" s="13"/>
      <c r="U533" s="13"/>
      <c r="V533" s="13">
        <v>0</v>
      </c>
    </row>
    <row r="534" spans="1:22" ht="15" customHeight="1" x14ac:dyDescent="0.25">
      <c r="A534" s="11" t="s">
        <v>1344</v>
      </c>
      <c r="B534" s="12">
        <v>44927</v>
      </c>
      <c r="C534" s="12">
        <v>45658</v>
      </c>
      <c r="D534" s="11" t="s">
        <v>52</v>
      </c>
      <c r="E534" s="11" t="s">
        <v>20</v>
      </c>
      <c r="F534" s="11" t="s">
        <v>53</v>
      </c>
      <c r="G534" s="11" t="s">
        <v>124</v>
      </c>
      <c r="H534" s="11" t="s">
        <v>249</v>
      </c>
      <c r="I534" s="11" t="s">
        <v>250</v>
      </c>
      <c r="J534" s="11" t="s">
        <v>27</v>
      </c>
      <c r="K534" s="11" t="s">
        <v>28</v>
      </c>
      <c r="L534" s="11" t="s">
        <v>29</v>
      </c>
      <c r="M534" s="11"/>
      <c r="N534" s="11" t="s">
        <v>39</v>
      </c>
      <c r="O534" s="11" t="s">
        <v>31</v>
      </c>
      <c r="P534" s="11" t="s">
        <v>32</v>
      </c>
      <c r="Q534" s="13">
        <v>63</v>
      </c>
      <c r="R534" s="13">
        <v>42</v>
      </c>
      <c r="S534" s="13">
        <v>105</v>
      </c>
      <c r="T534" s="13"/>
      <c r="U534" s="13"/>
      <c r="V534" s="13">
        <v>0</v>
      </c>
    </row>
    <row r="535" spans="1:22" ht="15" customHeight="1" x14ac:dyDescent="0.25">
      <c r="A535" s="11" t="s">
        <v>1345</v>
      </c>
      <c r="B535" s="12">
        <v>45128</v>
      </c>
      <c r="C535" s="12">
        <v>45771</v>
      </c>
      <c r="D535" s="11" t="s">
        <v>22</v>
      </c>
      <c r="E535" s="11" t="s">
        <v>20</v>
      </c>
      <c r="F535" s="11" t="s">
        <v>23</v>
      </c>
      <c r="G535" s="11" t="s">
        <v>895</v>
      </c>
      <c r="H535" s="11" t="s">
        <v>1346</v>
      </c>
      <c r="I535" s="11" t="s">
        <v>1293</v>
      </c>
      <c r="J535" s="11" t="s">
        <v>95</v>
      </c>
      <c r="K535" s="11" t="s">
        <v>28</v>
      </c>
      <c r="L535" s="11" t="s">
        <v>29</v>
      </c>
      <c r="M535" s="11"/>
      <c r="N535" s="11" t="s">
        <v>30</v>
      </c>
      <c r="O535" s="11" t="s">
        <v>31</v>
      </c>
      <c r="P535" s="11" t="s">
        <v>32</v>
      </c>
      <c r="Q535" s="13">
        <v>3627</v>
      </c>
      <c r="R535" s="13">
        <v>1164</v>
      </c>
      <c r="S535" s="13">
        <v>4791</v>
      </c>
      <c r="T535" s="13"/>
      <c r="U535" s="13"/>
      <c r="V535" s="13">
        <v>0</v>
      </c>
    </row>
    <row r="536" spans="1:22" ht="15" customHeight="1" x14ac:dyDescent="0.25">
      <c r="A536" s="11" t="s">
        <v>1347</v>
      </c>
      <c r="B536" s="12">
        <v>44927</v>
      </c>
      <c r="C536" s="12">
        <v>45658</v>
      </c>
      <c r="D536" s="11" t="s">
        <v>155</v>
      </c>
      <c r="E536" s="11" t="s">
        <v>20</v>
      </c>
      <c r="F536" s="11" t="s">
        <v>156</v>
      </c>
      <c r="G536" s="11" t="s">
        <v>549</v>
      </c>
      <c r="H536" s="11" t="s">
        <v>1254</v>
      </c>
      <c r="I536" s="11" t="s">
        <v>550</v>
      </c>
      <c r="J536" s="11" t="s">
        <v>38</v>
      </c>
      <c r="K536" s="11" t="s">
        <v>28</v>
      </c>
      <c r="L536" s="11" t="s">
        <v>29</v>
      </c>
      <c r="M536" s="11"/>
      <c r="N536" s="11" t="s">
        <v>56</v>
      </c>
      <c r="O536" s="11" t="s">
        <v>31</v>
      </c>
      <c r="P536" s="11" t="s">
        <v>32</v>
      </c>
      <c r="Q536" s="13">
        <v>806</v>
      </c>
      <c r="R536" s="13">
        <v>568</v>
      </c>
      <c r="S536" s="13">
        <v>1374</v>
      </c>
      <c r="T536" s="13"/>
      <c r="U536" s="13"/>
      <c r="V536" s="13">
        <v>0</v>
      </c>
    </row>
    <row r="537" spans="1:22" ht="15" customHeight="1" x14ac:dyDescent="0.25">
      <c r="A537" s="11" t="s">
        <v>1348</v>
      </c>
      <c r="B537" s="12">
        <v>44927</v>
      </c>
      <c r="C537" s="12">
        <v>45658</v>
      </c>
      <c r="D537" s="11" t="s">
        <v>46</v>
      </c>
      <c r="E537" s="11" t="s">
        <v>20</v>
      </c>
      <c r="F537" s="11" t="s">
        <v>47</v>
      </c>
      <c r="G537" s="11" t="s">
        <v>1349</v>
      </c>
      <c r="H537" s="11" t="s">
        <v>1350</v>
      </c>
      <c r="I537" s="11" t="s">
        <v>1351</v>
      </c>
      <c r="J537" s="11" t="s">
        <v>38</v>
      </c>
      <c r="K537" s="11" t="s">
        <v>28</v>
      </c>
      <c r="L537" s="11" t="s">
        <v>29</v>
      </c>
      <c r="M537" s="11"/>
      <c r="N537" s="11" t="s">
        <v>39</v>
      </c>
      <c r="O537" s="11" t="s">
        <v>31</v>
      </c>
      <c r="P537" s="11" t="s">
        <v>32</v>
      </c>
      <c r="Q537" s="13">
        <v>295</v>
      </c>
      <c r="R537" s="13">
        <v>221</v>
      </c>
      <c r="S537" s="13">
        <v>516</v>
      </c>
      <c r="T537" s="13"/>
      <c r="U537" s="13"/>
      <c r="V537" s="13">
        <v>0</v>
      </c>
    </row>
    <row r="538" spans="1:22" ht="15" customHeight="1" x14ac:dyDescent="0.25">
      <c r="A538" s="11" t="s">
        <v>1352</v>
      </c>
      <c r="B538" s="12">
        <v>44927</v>
      </c>
      <c r="C538" s="12">
        <v>45658</v>
      </c>
      <c r="D538" s="11" t="s">
        <v>34</v>
      </c>
      <c r="E538" s="11" t="s">
        <v>20</v>
      </c>
      <c r="F538" s="11"/>
      <c r="G538" s="11" t="s">
        <v>142</v>
      </c>
      <c r="H538" s="11" t="s">
        <v>289</v>
      </c>
      <c r="I538" s="11" t="s">
        <v>144</v>
      </c>
      <c r="J538" s="11" t="s">
        <v>38</v>
      </c>
      <c r="K538" s="11" t="s">
        <v>28</v>
      </c>
      <c r="L538" s="11" t="s">
        <v>29</v>
      </c>
      <c r="M538" s="11"/>
      <c r="N538" s="11" t="s">
        <v>39</v>
      </c>
      <c r="O538" s="11" t="s">
        <v>31</v>
      </c>
      <c r="P538" s="11" t="s">
        <v>40</v>
      </c>
      <c r="Q538" s="13">
        <v>4327</v>
      </c>
      <c r="R538" s="13">
        <v>3903</v>
      </c>
      <c r="S538" s="13">
        <v>8230</v>
      </c>
      <c r="T538" s="13"/>
      <c r="U538" s="13"/>
      <c r="V538" s="13">
        <v>0</v>
      </c>
    </row>
    <row r="539" spans="1:22" ht="15" customHeight="1" x14ac:dyDescent="0.25">
      <c r="A539" s="11" t="s">
        <v>1353</v>
      </c>
      <c r="B539" s="12">
        <v>44927</v>
      </c>
      <c r="C539" s="12">
        <v>45658</v>
      </c>
      <c r="D539" s="11" t="s">
        <v>58</v>
      </c>
      <c r="E539" s="11" t="s">
        <v>20</v>
      </c>
      <c r="F539" s="11" t="s">
        <v>59</v>
      </c>
      <c r="G539" s="11" t="s">
        <v>142</v>
      </c>
      <c r="H539" s="11" t="s">
        <v>191</v>
      </c>
      <c r="I539" s="11" t="s">
        <v>144</v>
      </c>
      <c r="J539" s="11" t="s">
        <v>38</v>
      </c>
      <c r="K539" s="11" t="s">
        <v>28</v>
      </c>
      <c r="L539" s="11" t="s">
        <v>29</v>
      </c>
      <c r="M539" s="11"/>
      <c r="N539" s="11" t="s">
        <v>39</v>
      </c>
      <c r="O539" s="11" t="s">
        <v>31</v>
      </c>
      <c r="P539" s="11" t="s">
        <v>32</v>
      </c>
      <c r="Q539" s="13">
        <v>324</v>
      </c>
      <c r="R539" s="13">
        <v>254</v>
      </c>
      <c r="S539" s="13">
        <v>578</v>
      </c>
      <c r="T539" s="13"/>
      <c r="U539" s="13"/>
      <c r="V539" s="13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E4D6-5D54-4F9B-B76D-40CC2D1EA532}">
  <dimension ref="A1:O138"/>
  <sheetViews>
    <sheetView workbookViewId="0">
      <selection activeCell="B24" sqref="B24"/>
    </sheetView>
  </sheetViews>
  <sheetFormatPr defaultColWidth="44.5703125" defaultRowHeight="15" x14ac:dyDescent="0.25"/>
  <cols>
    <col min="1" max="1" width="40.42578125" style="28" bestFit="1" customWidth="1"/>
    <col min="2" max="2" width="35" style="28" bestFit="1" customWidth="1"/>
    <col min="3" max="3" width="19.28515625" style="28" bestFit="1" customWidth="1"/>
    <col min="4" max="4" width="21.28515625" style="28" bestFit="1" customWidth="1"/>
    <col min="5" max="5" width="15" style="28" customWidth="1"/>
    <col min="6" max="6" width="21.140625" style="28" customWidth="1"/>
    <col min="7" max="7" width="14" style="28" customWidth="1"/>
    <col min="8" max="8" width="19.7109375" style="28" bestFit="1" customWidth="1"/>
    <col min="9" max="9" width="9.140625" style="28" bestFit="1" customWidth="1"/>
    <col min="10" max="10" width="14.5703125" style="28" customWidth="1"/>
    <col min="11" max="11" width="16.140625" style="28" customWidth="1"/>
    <col min="12" max="12" width="16.7109375" style="28" customWidth="1"/>
    <col min="13" max="13" width="16.5703125" style="28" customWidth="1"/>
    <col min="14" max="14" width="16.85546875" style="28" customWidth="1"/>
    <col min="15" max="15" width="28.7109375" style="28" customWidth="1"/>
    <col min="16" max="256" width="44.5703125" style="28"/>
    <col min="257" max="257" width="40.42578125" style="28" bestFit="1" customWidth="1"/>
    <col min="258" max="258" width="35" style="28" bestFit="1" customWidth="1"/>
    <col min="259" max="259" width="19.28515625" style="28" bestFit="1" customWidth="1"/>
    <col min="260" max="260" width="21.28515625" style="28" bestFit="1" customWidth="1"/>
    <col min="261" max="261" width="15" style="28" customWidth="1"/>
    <col min="262" max="262" width="21.140625" style="28" customWidth="1"/>
    <col min="263" max="263" width="14" style="28" customWidth="1"/>
    <col min="264" max="264" width="19.7109375" style="28" bestFit="1" customWidth="1"/>
    <col min="265" max="265" width="9.140625" style="28" bestFit="1" customWidth="1"/>
    <col min="266" max="266" width="14.5703125" style="28" customWidth="1"/>
    <col min="267" max="267" width="16.140625" style="28" customWidth="1"/>
    <col min="268" max="268" width="16.7109375" style="28" customWidth="1"/>
    <col min="269" max="269" width="16.5703125" style="28" customWidth="1"/>
    <col min="270" max="270" width="16.85546875" style="28" customWidth="1"/>
    <col min="271" max="271" width="28.7109375" style="28" customWidth="1"/>
    <col min="272" max="512" width="44.5703125" style="28"/>
    <col min="513" max="513" width="40.42578125" style="28" bestFit="1" customWidth="1"/>
    <col min="514" max="514" width="35" style="28" bestFit="1" customWidth="1"/>
    <col min="515" max="515" width="19.28515625" style="28" bestFit="1" customWidth="1"/>
    <col min="516" max="516" width="21.28515625" style="28" bestFit="1" customWidth="1"/>
    <col min="517" max="517" width="15" style="28" customWidth="1"/>
    <col min="518" max="518" width="21.140625" style="28" customWidth="1"/>
    <col min="519" max="519" width="14" style="28" customWidth="1"/>
    <col min="520" max="520" width="19.7109375" style="28" bestFit="1" customWidth="1"/>
    <col min="521" max="521" width="9.140625" style="28" bestFit="1" customWidth="1"/>
    <col min="522" max="522" width="14.5703125" style="28" customWidth="1"/>
    <col min="523" max="523" width="16.140625" style="28" customWidth="1"/>
    <col min="524" max="524" width="16.7109375" style="28" customWidth="1"/>
    <col min="525" max="525" width="16.5703125" style="28" customWidth="1"/>
    <col min="526" max="526" width="16.85546875" style="28" customWidth="1"/>
    <col min="527" max="527" width="28.7109375" style="28" customWidth="1"/>
    <col min="528" max="768" width="44.5703125" style="28"/>
    <col min="769" max="769" width="40.42578125" style="28" bestFit="1" customWidth="1"/>
    <col min="770" max="770" width="35" style="28" bestFit="1" customWidth="1"/>
    <col min="771" max="771" width="19.28515625" style="28" bestFit="1" customWidth="1"/>
    <col min="772" max="772" width="21.28515625" style="28" bestFit="1" customWidth="1"/>
    <col min="773" max="773" width="15" style="28" customWidth="1"/>
    <col min="774" max="774" width="21.140625" style="28" customWidth="1"/>
    <col min="775" max="775" width="14" style="28" customWidth="1"/>
    <col min="776" max="776" width="19.7109375" style="28" bestFit="1" customWidth="1"/>
    <col min="777" max="777" width="9.140625" style="28" bestFit="1" customWidth="1"/>
    <col min="778" max="778" width="14.5703125" style="28" customWidth="1"/>
    <col min="779" max="779" width="16.140625" style="28" customWidth="1"/>
    <col min="780" max="780" width="16.7109375" style="28" customWidth="1"/>
    <col min="781" max="781" width="16.5703125" style="28" customWidth="1"/>
    <col min="782" max="782" width="16.85546875" style="28" customWidth="1"/>
    <col min="783" max="783" width="28.7109375" style="28" customWidth="1"/>
    <col min="784" max="1024" width="44.5703125" style="28"/>
    <col min="1025" max="1025" width="40.42578125" style="28" bestFit="1" customWidth="1"/>
    <col min="1026" max="1026" width="35" style="28" bestFit="1" customWidth="1"/>
    <col min="1027" max="1027" width="19.28515625" style="28" bestFit="1" customWidth="1"/>
    <col min="1028" max="1028" width="21.28515625" style="28" bestFit="1" customWidth="1"/>
    <col min="1029" max="1029" width="15" style="28" customWidth="1"/>
    <col min="1030" max="1030" width="21.140625" style="28" customWidth="1"/>
    <col min="1031" max="1031" width="14" style="28" customWidth="1"/>
    <col min="1032" max="1032" width="19.7109375" style="28" bestFit="1" customWidth="1"/>
    <col min="1033" max="1033" width="9.140625" style="28" bestFit="1" customWidth="1"/>
    <col min="1034" max="1034" width="14.5703125" style="28" customWidth="1"/>
    <col min="1035" max="1035" width="16.140625" style="28" customWidth="1"/>
    <col min="1036" max="1036" width="16.7109375" style="28" customWidth="1"/>
    <col min="1037" max="1037" width="16.5703125" style="28" customWidth="1"/>
    <col min="1038" max="1038" width="16.85546875" style="28" customWidth="1"/>
    <col min="1039" max="1039" width="28.7109375" style="28" customWidth="1"/>
    <col min="1040" max="1280" width="44.5703125" style="28"/>
    <col min="1281" max="1281" width="40.42578125" style="28" bestFit="1" customWidth="1"/>
    <col min="1282" max="1282" width="35" style="28" bestFit="1" customWidth="1"/>
    <col min="1283" max="1283" width="19.28515625" style="28" bestFit="1" customWidth="1"/>
    <col min="1284" max="1284" width="21.28515625" style="28" bestFit="1" customWidth="1"/>
    <col min="1285" max="1285" width="15" style="28" customWidth="1"/>
    <col min="1286" max="1286" width="21.140625" style="28" customWidth="1"/>
    <col min="1287" max="1287" width="14" style="28" customWidth="1"/>
    <col min="1288" max="1288" width="19.7109375" style="28" bestFit="1" customWidth="1"/>
    <col min="1289" max="1289" width="9.140625" style="28" bestFit="1" customWidth="1"/>
    <col min="1290" max="1290" width="14.5703125" style="28" customWidth="1"/>
    <col min="1291" max="1291" width="16.140625" style="28" customWidth="1"/>
    <col min="1292" max="1292" width="16.7109375" style="28" customWidth="1"/>
    <col min="1293" max="1293" width="16.5703125" style="28" customWidth="1"/>
    <col min="1294" max="1294" width="16.85546875" style="28" customWidth="1"/>
    <col min="1295" max="1295" width="28.7109375" style="28" customWidth="1"/>
    <col min="1296" max="1536" width="44.5703125" style="28"/>
    <col min="1537" max="1537" width="40.42578125" style="28" bestFit="1" customWidth="1"/>
    <col min="1538" max="1538" width="35" style="28" bestFit="1" customWidth="1"/>
    <col min="1539" max="1539" width="19.28515625" style="28" bestFit="1" customWidth="1"/>
    <col min="1540" max="1540" width="21.28515625" style="28" bestFit="1" customWidth="1"/>
    <col min="1541" max="1541" width="15" style="28" customWidth="1"/>
    <col min="1542" max="1542" width="21.140625" style="28" customWidth="1"/>
    <col min="1543" max="1543" width="14" style="28" customWidth="1"/>
    <col min="1544" max="1544" width="19.7109375" style="28" bestFit="1" customWidth="1"/>
    <col min="1545" max="1545" width="9.140625" style="28" bestFit="1" customWidth="1"/>
    <col min="1546" max="1546" width="14.5703125" style="28" customWidth="1"/>
    <col min="1547" max="1547" width="16.140625" style="28" customWidth="1"/>
    <col min="1548" max="1548" width="16.7109375" style="28" customWidth="1"/>
    <col min="1549" max="1549" width="16.5703125" style="28" customWidth="1"/>
    <col min="1550" max="1550" width="16.85546875" style="28" customWidth="1"/>
    <col min="1551" max="1551" width="28.7109375" style="28" customWidth="1"/>
    <col min="1552" max="1792" width="44.5703125" style="28"/>
    <col min="1793" max="1793" width="40.42578125" style="28" bestFit="1" customWidth="1"/>
    <col min="1794" max="1794" width="35" style="28" bestFit="1" customWidth="1"/>
    <col min="1795" max="1795" width="19.28515625" style="28" bestFit="1" customWidth="1"/>
    <col min="1796" max="1796" width="21.28515625" style="28" bestFit="1" customWidth="1"/>
    <col min="1797" max="1797" width="15" style="28" customWidth="1"/>
    <col min="1798" max="1798" width="21.140625" style="28" customWidth="1"/>
    <col min="1799" max="1799" width="14" style="28" customWidth="1"/>
    <col min="1800" max="1800" width="19.7109375" style="28" bestFit="1" customWidth="1"/>
    <col min="1801" max="1801" width="9.140625" style="28" bestFit="1" customWidth="1"/>
    <col min="1802" max="1802" width="14.5703125" style="28" customWidth="1"/>
    <col min="1803" max="1803" width="16.140625" style="28" customWidth="1"/>
    <col min="1804" max="1804" width="16.7109375" style="28" customWidth="1"/>
    <col min="1805" max="1805" width="16.5703125" style="28" customWidth="1"/>
    <col min="1806" max="1806" width="16.85546875" style="28" customWidth="1"/>
    <col min="1807" max="1807" width="28.7109375" style="28" customWidth="1"/>
    <col min="1808" max="2048" width="44.5703125" style="28"/>
    <col min="2049" max="2049" width="40.42578125" style="28" bestFit="1" customWidth="1"/>
    <col min="2050" max="2050" width="35" style="28" bestFit="1" customWidth="1"/>
    <col min="2051" max="2051" width="19.28515625" style="28" bestFit="1" customWidth="1"/>
    <col min="2052" max="2052" width="21.28515625" style="28" bestFit="1" customWidth="1"/>
    <col min="2053" max="2053" width="15" style="28" customWidth="1"/>
    <col min="2054" max="2054" width="21.140625" style="28" customWidth="1"/>
    <col min="2055" max="2055" width="14" style="28" customWidth="1"/>
    <col min="2056" max="2056" width="19.7109375" style="28" bestFit="1" customWidth="1"/>
    <col min="2057" max="2057" width="9.140625" style="28" bestFit="1" customWidth="1"/>
    <col min="2058" max="2058" width="14.5703125" style="28" customWidth="1"/>
    <col min="2059" max="2059" width="16.140625" style="28" customWidth="1"/>
    <col min="2060" max="2060" width="16.7109375" style="28" customWidth="1"/>
    <col min="2061" max="2061" width="16.5703125" style="28" customWidth="1"/>
    <col min="2062" max="2062" width="16.85546875" style="28" customWidth="1"/>
    <col min="2063" max="2063" width="28.7109375" style="28" customWidth="1"/>
    <col min="2064" max="2304" width="44.5703125" style="28"/>
    <col min="2305" max="2305" width="40.42578125" style="28" bestFit="1" customWidth="1"/>
    <col min="2306" max="2306" width="35" style="28" bestFit="1" customWidth="1"/>
    <col min="2307" max="2307" width="19.28515625" style="28" bestFit="1" customWidth="1"/>
    <col min="2308" max="2308" width="21.28515625" style="28" bestFit="1" customWidth="1"/>
    <col min="2309" max="2309" width="15" style="28" customWidth="1"/>
    <col min="2310" max="2310" width="21.140625" style="28" customWidth="1"/>
    <col min="2311" max="2311" width="14" style="28" customWidth="1"/>
    <col min="2312" max="2312" width="19.7109375" style="28" bestFit="1" customWidth="1"/>
    <col min="2313" max="2313" width="9.140625" style="28" bestFit="1" customWidth="1"/>
    <col min="2314" max="2314" width="14.5703125" style="28" customWidth="1"/>
    <col min="2315" max="2315" width="16.140625" style="28" customWidth="1"/>
    <col min="2316" max="2316" width="16.7109375" style="28" customWidth="1"/>
    <col min="2317" max="2317" width="16.5703125" style="28" customWidth="1"/>
    <col min="2318" max="2318" width="16.85546875" style="28" customWidth="1"/>
    <col min="2319" max="2319" width="28.7109375" style="28" customWidth="1"/>
    <col min="2320" max="2560" width="44.5703125" style="28"/>
    <col min="2561" max="2561" width="40.42578125" style="28" bestFit="1" customWidth="1"/>
    <col min="2562" max="2562" width="35" style="28" bestFit="1" customWidth="1"/>
    <col min="2563" max="2563" width="19.28515625" style="28" bestFit="1" customWidth="1"/>
    <col min="2564" max="2564" width="21.28515625" style="28" bestFit="1" customWidth="1"/>
    <col min="2565" max="2565" width="15" style="28" customWidth="1"/>
    <col min="2566" max="2566" width="21.140625" style="28" customWidth="1"/>
    <col min="2567" max="2567" width="14" style="28" customWidth="1"/>
    <col min="2568" max="2568" width="19.7109375" style="28" bestFit="1" customWidth="1"/>
    <col min="2569" max="2569" width="9.140625" style="28" bestFit="1" customWidth="1"/>
    <col min="2570" max="2570" width="14.5703125" style="28" customWidth="1"/>
    <col min="2571" max="2571" width="16.140625" style="28" customWidth="1"/>
    <col min="2572" max="2572" width="16.7109375" style="28" customWidth="1"/>
    <col min="2573" max="2573" width="16.5703125" style="28" customWidth="1"/>
    <col min="2574" max="2574" width="16.85546875" style="28" customWidth="1"/>
    <col min="2575" max="2575" width="28.7109375" style="28" customWidth="1"/>
    <col min="2576" max="2816" width="44.5703125" style="28"/>
    <col min="2817" max="2817" width="40.42578125" style="28" bestFit="1" customWidth="1"/>
    <col min="2818" max="2818" width="35" style="28" bestFit="1" customWidth="1"/>
    <col min="2819" max="2819" width="19.28515625" style="28" bestFit="1" customWidth="1"/>
    <col min="2820" max="2820" width="21.28515625" style="28" bestFit="1" customWidth="1"/>
    <col min="2821" max="2821" width="15" style="28" customWidth="1"/>
    <col min="2822" max="2822" width="21.140625" style="28" customWidth="1"/>
    <col min="2823" max="2823" width="14" style="28" customWidth="1"/>
    <col min="2824" max="2824" width="19.7109375" style="28" bestFit="1" customWidth="1"/>
    <col min="2825" max="2825" width="9.140625" style="28" bestFit="1" customWidth="1"/>
    <col min="2826" max="2826" width="14.5703125" style="28" customWidth="1"/>
    <col min="2827" max="2827" width="16.140625" style="28" customWidth="1"/>
    <col min="2828" max="2828" width="16.7109375" style="28" customWidth="1"/>
    <col min="2829" max="2829" width="16.5703125" style="28" customWidth="1"/>
    <col min="2830" max="2830" width="16.85546875" style="28" customWidth="1"/>
    <col min="2831" max="2831" width="28.7109375" style="28" customWidth="1"/>
    <col min="2832" max="3072" width="44.5703125" style="28"/>
    <col min="3073" max="3073" width="40.42578125" style="28" bestFit="1" customWidth="1"/>
    <col min="3074" max="3074" width="35" style="28" bestFit="1" customWidth="1"/>
    <col min="3075" max="3075" width="19.28515625" style="28" bestFit="1" customWidth="1"/>
    <col min="3076" max="3076" width="21.28515625" style="28" bestFit="1" customWidth="1"/>
    <col min="3077" max="3077" width="15" style="28" customWidth="1"/>
    <col min="3078" max="3078" width="21.140625" style="28" customWidth="1"/>
    <col min="3079" max="3079" width="14" style="28" customWidth="1"/>
    <col min="3080" max="3080" width="19.7109375" style="28" bestFit="1" customWidth="1"/>
    <col min="3081" max="3081" width="9.140625" style="28" bestFit="1" customWidth="1"/>
    <col min="3082" max="3082" width="14.5703125" style="28" customWidth="1"/>
    <col min="3083" max="3083" width="16.140625" style="28" customWidth="1"/>
    <col min="3084" max="3084" width="16.7109375" style="28" customWidth="1"/>
    <col min="3085" max="3085" width="16.5703125" style="28" customWidth="1"/>
    <col min="3086" max="3086" width="16.85546875" style="28" customWidth="1"/>
    <col min="3087" max="3087" width="28.7109375" style="28" customWidth="1"/>
    <col min="3088" max="3328" width="44.5703125" style="28"/>
    <col min="3329" max="3329" width="40.42578125" style="28" bestFit="1" customWidth="1"/>
    <col min="3330" max="3330" width="35" style="28" bestFit="1" customWidth="1"/>
    <col min="3331" max="3331" width="19.28515625" style="28" bestFit="1" customWidth="1"/>
    <col min="3332" max="3332" width="21.28515625" style="28" bestFit="1" customWidth="1"/>
    <col min="3333" max="3333" width="15" style="28" customWidth="1"/>
    <col min="3334" max="3334" width="21.140625" style="28" customWidth="1"/>
    <col min="3335" max="3335" width="14" style="28" customWidth="1"/>
    <col min="3336" max="3336" width="19.7109375" style="28" bestFit="1" customWidth="1"/>
    <col min="3337" max="3337" width="9.140625" style="28" bestFit="1" customWidth="1"/>
    <col min="3338" max="3338" width="14.5703125" style="28" customWidth="1"/>
    <col min="3339" max="3339" width="16.140625" style="28" customWidth="1"/>
    <col min="3340" max="3340" width="16.7109375" style="28" customWidth="1"/>
    <col min="3341" max="3341" width="16.5703125" style="28" customWidth="1"/>
    <col min="3342" max="3342" width="16.85546875" style="28" customWidth="1"/>
    <col min="3343" max="3343" width="28.7109375" style="28" customWidth="1"/>
    <col min="3344" max="3584" width="44.5703125" style="28"/>
    <col min="3585" max="3585" width="40.42578125" style="28" bestFit="1" customWidth="1"/>
    <col min="3586" max="3586" width="35" style="28" bestFit="1" customWidth="1"/>
    <col min="3587" max="3587" width="19.28515625" style="28" bestFit="1" customWidth="1"/>
    <col min="3588" max="3588" width="21.28515625" style="28" bestFit="1" customWidth="1"/>
    <col min="3589" max="3589" width="15" style="28" customWidth="1"/>
    <col min="3590" max="3590" width="21.140625" style="28" customWidth="1"/>
    <col min="3591" max="3591" width="14" style="28" customWidth="1"/>
    <col min="3592" max="3592" width="19.7109375" style="28" bestFit="1" customWidth="1"/>
    <col min="3593" max="3593" width="9.140625" style="28" bestFit="1" customWidth="1"/>
    <col min="3594" max="3594" width="14.5703125" style="28" customWidth="1"/>
    <col min="3595" max="3595" width="16.140625" style="28" customWidth="1"/>
    <col min="3596" max="3596" width="16.7109375" style="28" customWidth="1"/>
    <col min="3597" max="3597" width="16.5703125" style="28" customWidth="1"/>
    <col min="3598" max="3598" width="16.85546875" style="28" customWidth="1"/>
    <col min="3599" max="3599" width="28.7109375" style="28" customWidth="1"/>
    <col min="3600" max="3840" width="44.5703125" style="28"/>
    <col min="3841" max="3841" width="40.42578125" style="28" bestFit="1" customWidth="1"/>
    <col min="3842" max="3842" width="35" style="28" bestFit="1" customWidth="1"/>
    <col min="3843" max="3843" width="19.28515625" style="28" bestFit="1" customWidth="1"/>
    <col min="3844" max="3844" width="21.28515625" style="28" bestFit="1" customWidth="1"/>
    <col min="3845" max="3845" width="15" style="28" customWidth="1"/>
    <col min="3846" max="3846" width="21.140625" style="28" customWidth="1"/>
    <col min="3847" max="3847" width="14" style="28" customWidth="1"/>
    <col min="3848" max="3848" width="19.7109375" style="28" bestFit="1" customWidth="1"/>
    <col min="3849" max="3849" width="9.140625" style="28" bestFit="1" customWidth="1"/>
    <col min="3850" max="3850" width="14.5703125" style="28" customWidth="1"/>
    <col min="3851" max="3851" width="16.140625" style="28" customWidth="1"/>
    <col min="3852" max="3852" width="16.7109375" style="28" customWidth="1"/>
    <col min="3853" max="3853" width="16.5703125" style="28" customWidth="1"/>
    <col min="3854" max="3854" width="16.85546875" style="28" customWidth="1"/>
    <col min="3855" max="3855" width="28.7109375" style="28" customWidth="1"/>
    <col min="3856" max="4096" width="44.5703125" style="28"/>
    <col min="4097" max="4097" width="40.42578125" style="28" bestFit="1" customWidth="1"/>
    <col min="4098" max="4098" width="35" style="28" bestFit="1" customWidth="1"/>
    <col min="4099" max="4099" width="19.28515625" style="28" bestFit="1" customWidth="1"/>
    <col min="4100" max="4100" width="21.28515625" style="28" bestFit="1" customWidth="1"/>
    <col min="4101" max="4101" width="15" style="28" customWidth="1"/>
    <col min="4102" max="4102" width="21.140625" style="28" customWidth="1"/>
    <col min="4103" max="4103" width="14" style="28" customWidth="1"/>
    <col min="4104" max="4104" width="19.7109375" style="28" bestFit="1" customWidth="1"/>
    <col min="4105" max="4105" width="9.140625" style="28" bestFit="1" customWidth="1"/>
    <col min="4106" max="4106" width="14.5703125" style="28" customWidth="1"/>
    <col min="4107" max="4107" width="16.140625" style="28" customWidth="1"/>
    <col min="4108" max="4108" width="16.7109375" style="28" customWidth="1"/>
    <col min="4109" max="4109" width="16.5703125" style="28" customWidth="1"/>
    <col min="4110" max="4110" width="16.85546875" style="28" customWidth="1"/>
    <col min="4111" max="4111" width="28.7109375" style="28" customWidth="1"/>
    <col min="4112" max="4352" width="44.5703125" style="28"/>
    <col min="4353" max="4353" width="40.42578125" style="28" bestFit="1" customWidth="1"/>
    <col min="4354" max="4354" width="35" style="28" bestFit="1" customWidth="1"/>
    <col min="4355" max="4355" width="19.28515625" style="28" bestFit="1" customWidth="1"/>
    <col min="4356" max="4356" width="21.28515625" style="28" bestFit="1" customWidth="1"/>
    <col min="4357" max="4357" width="15" style="28" customWidth="1"/>
    <col min="4358" max="4358" width="21.140625" style="28" customWidth="1"/>
    <col min="4359" max="4359" width="14" style="28" customWidth="1"/>
    <col min="4360" max="4360" width="19.7109375" style="28" bestFit="1" customWidth="1"/>
    <col min="4361" max="4361" width="9.140625" style="28" bestFit="1" customWidth="1"/>
    <col min="4362" max="4362" width="14.5703125" style="28" customWidth="1"/>
    <col min="4363" max="4363" width="16.140625" style="28" customWidth="1"/>
    <col min="4364" max="4364" width="16.7109375" style="28" customWidth="1"/>
    <col min="4365" max="4365" width="16.5703125" style="28" customWidth="1"/>
    <col min="4366" max="4366" width="16.85546875" style="28" customWidth="1"/>
    <col min="4367" max="4367" width="28.7109375" style="28" customWidth="1"/>
    <col min="4368" max="4608" width="44.5703125" style="28"/>
    <col min="4609" max="4609" width="40.42578125" style="28" bestFit="1" customWidth="1"/>
    <col min="4610" max="4610" width="35" style="28" bestFit="1" customWidth="1"/>
    <col min="4611" max="4611" width="19.28515625" style="28" bestFit="1" customWidth="1"/>
    <col min="4612" max="4612" width="21.28515625" style="28" bestFit="1" customWidth="1"/>
    <col min="4613" max="4613" width="15" style="28" customWidth="1"/>
    <col min="4614" max="4614" width="21.140625" style="28" customWidth="1"/>
    <col min="4615" max="4615" width="14" style="28" customWidth="1"/>
    <col min="4616" max="4616" width="19.7109375" style="28" bestFit="1" customWidth="1"/>
    <col min="4617" max="4617" width="9.140625" style="28" bestFit="1" customWidth="1"/>
    <col min="4618" max="4618" width="14.5703125" style="28" customWidth="1"/>
    <col min="4619" max="4619" width="16.140625" style="28" customWidth="1"/>
    <col min="4620" max="4620" width="16.7109375" style="28" customWidth="1"/>
    <col min="4621" max="4621" width="16.5703125" style="28" customWidth="1"/>
    <col min="4622" max="4622" width="16.85546875" style="28" customWidth="1"/>
    <col min="4623" max="4623" width="28.7109375" style="28" customWidth="1"/>
    <col min="4624" max="4864" width="44.5703125" style="28"/>
    <col min="4865" max="4865" width="40.42578125" style="28" bestFit="1" customWidth="1"/>
    <col min="4866" max="4866" width="35" style="28" bestFit="1" customWidth="1"/>
    <col min="4867" max="4867" width="19.28515625" style="28" bestFit="1" customWidth="1"/>
    <col min="4868" max="4868" width="21.28515625" style="28" bestFit="1" customWidth="1"/>
    <col min="4869" max="4869" width="15" style="28" customWidth="1"/>
    <col min="4870" max="4870" width="21.140625" style="28" customWidth="1"/>
    <col min="4871" max="4871" width="14" style="28" customWidth="1"/>
    <col min="4872" max="4872" width="19.7109375" style="28" bestFit="1" customWidth="1"/>
    <col min="4873" max="4873" width="9.140625" style="28" bestFit="1" customWidth="1"/>
    <col min="4874" max="4874" width="14.5703125" style="28" customWidth="1"/>
    <col min="4875" max="4875" width="16.140625" style="28" customWidth="1"/>
    <col min="4876" max="4876" width="16.7109375" style="28" customWidth="1"/>
    <col min="4877" max="4877" width="16.5703125" style="28" customWidth="1"/>
    <col min="4878" max="4878" width="16.85546875" style="28" customWidth="1"/>
    <col min="4879" max="4879" width="28.7109375" style="28" customWidth="1"/>
    <col min="4880" max="5120" width="44.5703125" style="28"/>
    <col min="5121" max="5121" width="40.42578125" style="28" bestFit="1" customWidth="1"/>
    <col min="5122" max="5122" width="35" style="28" bestFit="1" customWidth="1"/>
    <col min="5123" max="5123" width="19.28515625" style="28" bestFit="1" customWidth="1"/>
    <col min="5124" max="5124" width="21.28515625" style="28" bestFit="1" customWidth="1"/>
    <col min="5125" max="5125" width="15" style="28" customWidth="1"/>
    <col min="5126" max="5126" width="21.140625" style="28" customWidth="1"/>
    <col min="5127" max="5127" width="14" style="28" customWidth="1"/>
    <col min="5128" max="5128" width="19.7109375" style="28" bestFit="1" customWidth="1"/>
    <col min="5129" max="5129" width="9.140625" style="28" bestFit="1" customWidth="1"/>
    <col min="5130" max="5130" width="14.5703125" style="28" customWidth="1"/>
    <col min="5131" max="5131" width="16.140625" style="28" customWidth="1"/>
    <col min="5132" max="5132" width="16.7109375" style="28" customWidth="1"/>
    <col min="5133" max="5133" width="16.5703125" style="28" customWidth="1"/>
    <col min="5134" max="5134" width="16.85546875" style="28" customWidth="1"/>
    <col min="5135" max="5135" width="28.7109375" style="28" customWidth="1"/>
    <col min="5136" max="5376" width="44.5703125" style="28"/>
    <col min="5377" max="5377" width="40.42578125" style="28" bestFit="1" customWidth="1"/>
    <col min="5378" max="5378" width="35" style="28" bestFit="1" customWidth="1"/>
    <col min="5379" max="5379" width="19.28515625" style="28" bestFit="1" customWidth="1"/>
    <col min="5380" max="5380" width="21.28515625" style="28" bestFit="1" customWidth="1"/>
    <col min="5381" max="5381" width="15" style="28" customWidth="1"/>
    <col min="5382" max="5382" width="21.140625" style="28" customWidth="1"/>
    <col min="5383" max="5383" width="14" style="28" customWidth="1"/>
    <col min="5384" max="5384" width="19.7109375" style="28" bestFit="1" customWidth="1"/>
    <col min="5385" max="5385" width="9.140625" style="28" bestFit="1" customWidth="1"/>
    <col min="5386" max="5386" width="14.5703125" style="28" customWidth="1"/>
    <col min="5387" max="5387" width="16.140625" style="28" customWidth="1"/>
    <col min="5388" max="5388" width="16.7109375" style="28" customWidth="1"/>
    <col min="5389" max="5389" width="16.5703125" style="28" customWidth="1"/>
    <col min="5390" max="5390" width="16.85546875" style="28" customWidth="1"/>
    <col min="5391" max="5391" width="28.7109375" style="28" customWidth="1"/>
    <col min="5392" max="5632" width="44.5703125" style="28"/>
    <col min="5633" max="5633" width="40.42578125" style="28" bestFit="1" customWidth="1"/>
    <col min="5634" max="5634" width="35" style="28" bestFit="1" customWidth="1"/>
    <col min="5635" max="5635" width="19.28515625" style="28" bestFit="1" customWidth="1"/>
    <col min="5636" max="5636" width="21.28515625" style="28" bestFit="1" customWidth="1"/>
    <col min="5637" max="5637" width="15" style="28" customWidth="1"/>
    <col min="5638" max="5638" width="21.140625" style="28" customWidth="1"/>
    <col min="5639" max="5639" width="14" style="28" customWidth="1"/>
    <col min="5640" max="5640" width="19.7109375" style="28" bestFit="1" customWidth="1"/>
    <col min="5641" max="5641" width="9.140625" style="28" bestFit="1" customWidth="1"/>
    <col min="5642" max="5642" width="14.5703125" style="28" customWidth="1"/>
    <col min="5643" max="5643" width="16.140625" style="28" customWidth="1"/>
    <col min="5644" max="5644" width="16.7109375" style="28" customWidth="1"/>
    <col min="5645" max="5645" width="16.5703125" style="28" customWidth="1"/>
    <col min="5646" max="5646" width="16.85546875" style="28" customWidth="1"/>
    <col min="5647" max="5647" width="28.7109375" style="28" customWidth="1"/>
    <col min="5648" max="5888" width="44.5703125" style="28"/>
    <col min="5889" max="5889" width="40.42578125" style="28" bestFit="1" customWidth="1"/>
    <col min="5890" max="5890" width="35" style="28" bestFit="1" customWidth="1"/>
    <col min="5891" max="5891" width="19.28515625" style="28" bestFit="1" customWidth="1"/>
    <col min="5892" max="5892" width="21.28515625" style="28" bestFit="1" customWidth="1"/>
    <col min="5893" max="5893" width="15" style="28" customWidth="1"/>
    <col min="5894" max="5894" width="21.140625" style="28" customWidth="1"/>
    <col min="5895" max="5895" width="14" style="28" customWidth="1"/>
    <col min="5896" max="5896" width="19.7109375" style="28" bestFit="1" customWidth="1"/>
    <col min="5897" max="5897" width="9.140625" style="28" bestFit="1" customWidth="1"/>
    <col min="5898" max="5898" width="14.5703125" style="28" customWidth="1"/>
    <col min="5899" max="5899" width="16.140625" style="28" customWidth="1"/>
    <col min="5900" max="5900" width="16.7109375" style="28" customWidth="1"/>
    <col min="5901" max="5901" width="16.5703125" style="28" customWidth="1"/>
    <col min="5902" max="5902" width="16.85546875" style="28" customWidth="1"/>
    <col min="5903" max="5903" width="28.7109375" style="28" customWidth="1"/>
    <col min="5904" max="6144" width="44.5703125" style="28"/>
    <col min="6145" max="6145" width="40.42578125" style="28" bestFit="1" customWidth="1"/>
    <col min="6146" max="6146" width="35" style="28" bestFit="1" customWidth="1"/>
    <col min="6147" max="6147" width="19.28515625" style="28" bestFit="1" customWidth="1"/>
    <col min="6148" max="6148" width="21.28515625" style="28" bestFit="1" customWidth="1"/>
    <col min="6149" max="6149" width="15" style="28" customWidth="1"/>
    <col min="6150" max="6150" width="21.140625" style="28" customWidth="1"/>
    <col min="6151" max="6151" width="14" style="28" customWidth="1"/>
    <col min="6152" max="6152" width="19.7109375" style="28" bestFit="1" customWidth="1"/>
    <col min="6153" max="6153" width="9.140625" style="28" bestFit="1" customWidth="1"/>
    <col min="6154" max="6154" width="14.5703125" style="28" customWidth="1"/>
    <col min="6155" max="6155" width="16.140625" style="28" customWidth="1"/>
    <col min="6156" max="6156" width="16.7109375" style="28" customWidth="1"/>
    <col min="6157" max="6157" width="16.5703125" style="28" customWidth="1"/>
    <col min="6158" max="6158" width="16.85546875" style="28" customWidth="1"/>
    <col min="6159" max="6159" width="28.7109375" style="28" customWidth="1"/>
    <col min="6160" max="6400" width="44.5703125" style="28"/>
    <col min="6401" max="6401" width="40.42578125" style="28" bestFit="1" customWidth="1"/>
    <col min="6402" max="6402" width="35" style="28" bestFit="1" customWidth="1"/>
    <col min="6403" max="6403" width="19.28515625" style="28" bestFit="1" customWidth="1"/>
    <col min="6404" max="6404" width="21.28515625" style="28" bestFit="1" customWidth="1"/>
    <col min="6405" max="6405" width="15" style="28" customWidth="1"/>
    <col min="6406" max="6406" width="21.140625" style="28" customWidth="1"/>
    <col min="6407" max="6407" width="14" style="28" customWidth="1"/>
    <col min="6408" max="6408" width="19.7109375" style="28" bestFit="1" customWidth="1"/>
    <col min="6409" max="6409" width="9.140625" style="28" bestFit="1" customWidth="1"/>
    <col min="6410" max="6410" width="14.5703125" style="28" customWidth="1"/>
    <col min="6411" max="6411" width="16.140625" style="28" customWidth="1"/>
    <col min="6412" max="6412" width="16.7109375" style="28" customWidth="1"/>
    <col min="6413" max="6413" width="16.5703125" style="28" customWidth="1"/>
    <col min="6414" max="6414" width="16.85546875" style="28" customWidth="1"/>
    <col min="6415" max="6415" width="28.7109375" style="28" customWidth="1"/>
    <col min="6416" max="6656" width="44.5703125" style="28"/>
    <col min="6657" max="6657" width="40.42578125" style="28" bestFit="1" customWidth="1"/>
    <col min="6658" max="6658" width="35" style="28" bestFit="1" customWidth="1"/>
    <col min="6659" max="6659" width="19.28515625" style="28" bestFit="1" customWidth="1"/>
    <col min="6660" max="6660" width="21.28515625" style="28" bestFit="1" customWidth="1"/>
    <col min="6661" max="6661" width="15" style="28" customWidth="1"/>
    <col min="6662" max="6662" width="21.140625" style="28" customWidth="1"/>
    <col min="6663" max="6663" width="14" style="28" customWidth="1"/>
    <col min="6664" max="6664" width="19.7109375" style="28" bestFit="1" customWidth="1"/>
    <col min="6665" max="6665" width="9.140625" style="28" bestFit="1" customWidth="1"/>
    <col min="6666" max="6666" width="14.5703125" style="28" customWidth="1"/>
    <col min="6667" max="6667" width="16.140625" style="28" customWidth="1"/>
    <col min="6668" max="6668" width="16.7109375" style="28" customWidth="1"/>
    <col min="6669" max="6669" width="16.5703125" style="28" customWidth="1"/>
    <col min="6670" max="6670" width="16.85546875" style="28" customWidth="1"/>
    <col min="6671" max="6671" width="28.7109375" style="28" customWidth="1"/>
    <col min="6672" max="6912" width="44.5703125" style="28"/>
    <col min="6913" max="6913" width="40.42578125" style="28" bestFit="1" customWidth="1"/>
    <col min="6914" max="6914" width="35" style="28" bestFit="1" customWidth="1"/>
    <col min="6915" max="6915" width="19.28515625" style="28" bestFit="1" customWidth="1"/>
    <col min="6916" max="6916" width="21.28515625" style="28" bestFit="1" customWidth="1"/>
    <col min="6917" max="6917" width="15" style="28" customWidth="1"/>
    <col min="6918" max="6918" width="21.140625" style="28" customWidth="1"/>
    <col min="6919" max="6919" width="14" style="28" customWidth="1"/>
    <col min="6920" max="6920" width="19.7109375" style="28" bestFit="1" customWidth="1"/>
    <col min="6921" max="6921" width="9.140625" style="28" bestFit="1" customWidth="1"/>
    <col min="6922" max="6922" width="14.5703125" style="28" customWidth="1"/>
    <col min="6923" max="6923" width="16.140625" style="28" customWidth="1"/>
    <col min="6924" max="6924" width="16.7109375" style="28" customWidth="1"/>
    <col min="6925" max="6925" width="16.5703125" style="28" customWidth="1"/>
    <col min="6926" max="6926" width="16.85546875" style="28" customWidth="1"/>
    <col min="6927" max="6927" width="28.7109375" style="28" customWidth="1"/>
    <col min="6928" max="7168" width="44.5703125" style="28"/>
    <col min="7169" max="7169" width="40.42578125" style="28" bestFit="1" customWidth="1"/>
    <col min="7170" max="7170" width="35" style="28" bestFit="1" customWidth="1"/>
    <col min="7171" max="7171" width="19.28515625" style="28" bestFit="1" customWidth="1"/>
    <col min="7172" max="7172" width="21.28515625" style="28" bestFit="1" customWidth="1"/>
    <col min="7173" max="7173" width="15" style="28" customWidth="1"/>
    <col min="7174" max="7174" width="21.140625" style="28" customWidth="1"/>
    <col min="7175" max="7175" width="14" style="28" customWidth="1"/>
    <col min="7176" max="7176" width="19.7109375" style="28" bestFit="1" customWidth="1"/>
    <col min="7177" max="7177" width="9.140625" style="28" bestFit="1" customWidth="1"/>
    <col min="7178" max="7178" width="14.5703125" style="28" customWidth="1"/>
    <col min="7179" max="7179" width="16.140625" style="28" customWidth="1"/>
    <col min="7180" max="7180" width="16.7109375" style="28" customWidth="1"/>
    <col min="7181" max="7181" width="16.5703125" style="28" customWidth="1"/>
    <col min="7182" max="7182" width="16.85546875" style="28" customWidth="1"/>
    <col min="7183" max="7183" width="28.7109375" style="28" customWidth="1"/>
    <col min="7184" max="7424" width="44.5703125" style="28"/>
    <col min="7425" max="7425" width="40.42578125" style="28" bestFit="1" customWidth="1"/>
    <col min="7426" max="7426" width="35" style="28" bestFit="1" customWidth="1"/>
    <col min="7427" max="7427" width="19.28515625" style="28" bestFit="1" customWidth="1"/>
    <col min="7428" max="7428" width="21.28515625" style="28" bestFit="1" customWidth="1"/>
    <col min="7429" max="7429" width="15" style="28" customWidth="1"/>
    <col min="7430" max="7430" width="21.140625" style="28" customWidth="1"/>
    <col min="7431" max="7431" width="14" style="28" customWidth="1"/>
    <col min="7432" max="7432" width="19.7109375" style="28" bestFit="1" customWidth="1"/>
    <col min="7433" max="7433" width="9.140625" style="28" bestFit="1" customWidth="1"/>
    <col min="7434" max="7434" width="14.5703125" style="28" customWidth="1"/>
    <col min="7435" max="7435" width="16.140625" style="28" customWidth="1"/>
    <col min="7436" max="7436" width="16.7109375" style="28" customWidth="1"/>
    <col min="7437" max="7437" width="16.5703125" style="28" customWidth="1"/>
    <col min="7438" max="7438" width="16.85546875" style="28" customWidth="1"/>
    <col min="7439" max="7439" width="28.7109375" style="28" customWidth="1"/>
    <col min="7440" max="7680" width="44.5703125" style="28"/>
    <col min="7681" max="7681" width="40.42578125" style="28" bestFit="1" customWidth="1"/>
    <col min="7682" max="7682" width="35" style="28" bestFit="1" customWidth="1"/>
    <col min="7683" max="7683" width="19.28515625" style="28" bestFit="1" customWidth="1"/>
    <col min="7684" max="7684" width="21.28515625" style="28" bestFit="1" customWidth="1"/>
    <col min="7685" max="7685" width="15" style="28" customWidth="1"/>
    <col min="7686" max="7686" width="21.140625" style="28" customWidth="1"/>
    <col min="7687" max="7687" width="14" style="28" customWidth="1"/>
    <col min="7688" max="7688" width="19.7109375" style="28" bestFit="1" customWidth="1"/>
    <col min="7689" max="7689" width="9.140625" style="28" bestFit="1" customWidth="1"/>
    <col min="7690" max="7690" width="14.5703125" style="28" customWidth="1"/>
    <col min="7691" max="7691" width="16.140625" style="28" customWidth="1"/>
    <col min="7692" max="7692" width="16.7109375" style="28" customWidth="1"/>
    <col min="7693" max="7693" width="16.5703125" style="28" customWidth="1"/>
    <col min="7694" max="7694" width="16.85546875" style="28" customWidth="1"/>
    <col min="7695" max="7695" width="28.7109375" style="28" customWidth="1"/>
    <col min="7696" max="7936" width="44.5703125" style="28"/>
    <col min="7937" max="7937" width="40.42578125" style="28" bestFit="1" customWidth="1"/>
    <col min="7938" max="7938" width="35" style="28" bestFit="1" customWidth="1"/>
    <col min="7939" max="7939" width="19.28515625" style="28" bestFit="1" customWidth="1"/>
    <col min="7940" max="7940" width="21.28515625" style="28" bestFit="1" customWidth="1"/>
    <col min="7941" max="7941" width="15" style="28" customWidth="1"/>
    <col min="7942" max="7942" width="21.140625" style="28" customWidth="1"/>
    <col min="7943" max="7943" width="14" style="28" customWidth="1"/>
    <col min="7944" max="7944" width="19.7109375" style="28" bestFit="1" customWidth="1"/>
    <col min="7945" max="7945" width="9.140625" style="28" bestFit="1" customWidth="1"/>
    <col min="7946" max="7946" width="14.5703125" style="28" customWidth="1"/>
    <col min="7947" max="7947" width="16.140625" style="28" customWidth="1"/>
    <col min="7948" max="7948" width="16.7109375" style="28" customWidth="1"/>
    <col min="7949" max="7949" width="16.5703125" style="28" customWidth="1"/>
    <col min="7950" max="7950" width="16.85546875" style="28" customWidth="1"/>
    <col min="7951" max="7951" width="28.7109375" style="28" customWidth="1"/>
    <col min="7952" max="8192" width="44.5703125" style="28"/>
    <col min="8193" max="8193" width="40.42578125" style="28" bestFit="1" customWidth="1"/>
    <col min="8194" max="8194" width="35" style="28" bestFit="1" customWidth="1"/>
    <col min="8195" max="8195" width="19.28515625" style="28" bestFit="1" customWidth="1"/>
    <col min="8196" max="8196" width="21.28515625" style="28" bestFit="1" customWidth="1"/>
    <col min="8197" max="8197" width="15" style="28" customWidth="1"/>
    <col min="8198" max="8198" width="21.140625" style="28" customWidth="1"/>
    <col min="8199" max="8199" width="14" style="28" customWidth="1"/>
    <col min="8200" max="8200" width="19.7109375" style="28" bestFit="1" customWidth="1"/>
    <col min="8201" max="8201" width="9.140625" style="28" bestFit="1" customWidth="1"/>
    <col min="8202" max="8202" width="14.5703125" style="28" customWidth="1"/>
    <col min="8203" max="8203" width="16.140625" style="28" customWidth="1"/>
    <col min="8204" max="8204" width="16.7109375" style="28" customWidth="1"/>
    <col min="8205" max="8205" width="16.5703125" style="28" customWidth="1"/>
    <col min="8206" max="8206" width="16.85546875" style="28" customWidth="1"/>
    <col min="8207" max="8207" width="28.7109375" style="28" customWidth="1"/>
    <col min="8208" max="8448" width="44.5703125" style="28"/>
    <col min="8449" max="8449" width="40.42578125" style="28" bestFit="1" customWidth="1"/>
    <col min="8450" max="8450" width="35" style="28" bestFit="1" customWidth="1"/>
    <col min="8451" max="8451" width="19.28515625" style="28" bestFit="1" customWidth="1"/>
    <col min="8452" max="8452" width="21.28515625" style="28" bestFit="1" customWidth="1"/>
    <col min="8453" max="8453" width="15" style="28" customWidth="1"/>
    <col min="8454" max="8454" width="21.140625" style="28" customWidth="1"/>
    <col min="8455" max="8455" width="14" style="28" customWidth="1"/>
    <col min="8456" max="8456" width="19.7109375" style="28" bestFit="1" customWidth="1"/>
    <col min="8457" max="8457" width="9.140625" style="28" bestFit="1" customWidth="1"/>
    <col min="8458" max="8458" width="14.5703125" style="28" customWidth="1"/>
    <col min="8459" max="8459" width="16.140625" style="28" customWidth="1"/>
    <col min="8460" max="8460" width="16.7109375" style="28" customWidth="1"/>
    <col min="8461" max="8461" width="16.5703125" style="28" customWidth="1"/>
    <col min="8462" max="8462" width="16.85546875" style="28" customWidth="1"/>
    <col min="8463" max="8463" width="28.7109375" style="28" customWidth="1"/>
    <col min="8464" max="8704" width="44.5703125" style="28"/>
    <col min="8705" max="8705" width="40.42578125" style="28" bestFit="1" customWidth="1"/>
    <col min="8706" max="8706" width="35" style="28" bestFit="1" customWidth="1"/>
    <col min="8707" max="8707" width="19.28515625" style="28" bestFit="1" customWidth="1"/>
    <col min="8708" max="8708" width="21.28515625" style="28" bestFit="1" customWidth="1"/>
    <col min="8709" max="8709" width="15" style="28" customWidth="1"/>
    <col min="8710" max="8710" width="21.140625" style="28" customWidth="1"/>
    <col min="8711" max="8711" width="14" style="28" customWidth="1"/>
    <col min="8712" max="8712" width="19.7109375" style="28" bestFit="1" customWidth="1"/>
    <col min="8713" max="8713" width="9.140625" style="28" bestFit="1" customWidth="1"/>
    <col min="8714" max="8714" width="14.5703125" style="28" customWidth="1"/>
    <col min="8715" max="8715" width="16.140625" style="28" customWidth="1"/>
    <col min="8716" max="8716" width="16.7109375" style="28" customWidth="1"/>
    <col min="8717" max="8717" width="16.5703125" style="28" customWidth="1"/>
    <col min="8718" max="8718" width="16.85546875" style="28" customWidth="1"/>
    <col min="8719" max="8719" width="28.7109375" style="28" customWidth="1"/>
    <col min="8720" max="8960" width="44.5703125" style="28"/>
    <col min="8961" max="8961" width="40.42578125" style="28" bestFit="1" customWidth="1"/>
    <col min="8962" max="8962" width="35" style="28" bestFit="1" customWidth="1"/>
    <col min="8963" max="8963" width="19.28515625" style="28" bestFit="1" customWidth="1"/>
    <col min="8964" max="8964" width="21.28515625" style="28" bestFit="1" customWidth="1"/>
    <col min="8965" max="8965" width="15" style="28" customWidth="1"/>
    <col min="8966" max="8966" width="21.140625" style="28" customWidth="1"/>
    <col min="8967" max="8967" width="14" style="28" customWidth="1"/>
    <col min="8968" max="8968" width="19.7109375" style="28" bestFit="1" customWidth="1"/>
    <col min="8969" max="8969" width="9.140625" style="28" bestFit="1" customWidth="1"/>
    <col min="8970" max="8970" width="14.5703125" style="28" customWidth="1"/>
    <col min="8971" max="8971" width="16.140625" style="28" customWidth="1"/>
    <col min="8972" max="8972" width="16.7109375" style="28" customWidth="1"/>
    <col min="8973" max="8973" width="16.5703125" style="28" customWidth="1"/>
    <col min="8974" max="8974" width="16.85546875" style="28" customWidth="1"/>
    <col min="8975" max="8975" width="28.7109375" style="28" customWidth="1"/>
    <col min="8976" max="9216" width="44.5703125" style="28"/>
    <col min="9217" max="9217" width="40.42578125" style="28" bestFit="1" customWidth="1"/>
    <col min="9218" max="9218" width="35" style="28" bestFit="1" customWidth="1"/>
    <col min="9219" max="9219" width="19.28515625" style="28" bestFit="1" customWidth="1"/>
    <col min="9220" max="9220" width="21.28515625" style="28" bestFit="1" customWidth="1"/>
    <col min="9221" max="9221" width="15" style="28" customWidth="1"/>
    <col min="9222" max="9222" width="21.140625" style="28" customWidth="1"/>
    <col min="9223" max="9223" width="14" style="28" customWidth="1"/>
    <col min="9224" max="9224" width="19.7109375" style="28" bestFit="1" customWidth="1"/>
    <col min="9225" max="9225" width="9.140625" style="28" bestFit="1" customWidth="1"/>
    <col min="9226" max="9226" width="14.5703125" style="28" customWidth="1"/>
    <col min="9227" max="9227" width="16.140625" style="28" customWidth="1"/>
    <col min="9228" max="9228" width="16.7109375" style="28" customWidth="1"/>
    <col min="9229" max="9229" width="16.5703125" style="28" customWidth="1"/>
    <col min="9230" max="9230" width="16.85546875" style="28" customWidth="1"/>
    <col min="9231" max="9231" width="28.7109375" style="28" customWidth="1"/>
    <col min="9232" max="9472" width="44.5703125" style="28"/>
    <col min="9473" max="9473" width="40.42578125" style="28" bestFit="1" customWidth="1"/>
    <col min="9474" max="9474" width="35" style="28" bestFit="1" customWidth="1"/>
    <col min="9475" max="9475" width="19.28515625" style="28" bestFit="1" customWidth="1"/>
    <col min="9476" max="9476" width="21.28515625" style="28" bestFit="1" customWidth="1"/>
    <col min="9477" max="9477" width="15" style="28" customWidth="1"/>
    <col min="9478" max="9478" width="21.140625" style="28" customWidth="1"/>
    <col min="9479" max="9479" width="14" style="28" customWidth="1"/>
    <col min="9480" max="9480" width="19.7109375" style="28" bestFit="1" customWidth="1"/>
    <col min="9481" max="9481" width="9.140625" style="28" bestFit="1" customWidth="1"/>
    <col min="9482" max="9482" width="14.5703125" style="28" customWidth="1"/>
    <col min="9483" max="9483" width="16.140625" style="28" customWidth="1"/>
    <col min="9484" max="9484" width="16.7109375" style="28" customWidth="1"/>
    <col min="9485" max="9485" width="16.5703125" style="28" customWidth="1"/>
    <col min="9486" max="9486" width="16.85546875" style="28" customWidth="1"/>
    <col min="9487" max="9487" width="28.7109375" style="28" customWidth="1"/>
    <col min="9488" max="9728" width="44.5703125" style="28"/>
    <col min="9729" max="9729" width="40.42578125" style="28" bestFit="1" customWidth="1"/>
    <col min="9730" max="9730" width="35" style="28" bestFit="1" customWidth="1"/>
    <col min="9731" max="9731" width="19.28515625" style="28" bestFit="1" customWidth="1"/>
    <col min="9732" max="9732" width="21.28515625" style="28" bestFit="1" customWidth="1"/>
    <col min="9733" max="9733" width="15" style="28" customWidth="1"/>
    <col min="9734" max="9734" width="21.140625" style="28" customWidth="1"/>
    <col min="9735" max="9735" width="14" style="28" customWidth="1"/>
    <col min="9736" max="9736" width="19.7109375" style="28" bestFit="1" customWidth="1"/>
    <col min="9737" max="9737" width="9.140625" style="28" bestFit="1" customWidth="1"/>
    <col min="9738" max="9738" width="14.5703125" style="28" customWidth="1"/>
    <col min="9739" max="9739" width="16.140625" style="28" customWidth="1"/>
    <col min="9740" max="9740" width="16.7109375" style="28" customWidth="1"/>
    <col min="9741" max="9741" width="16.5703125" style="28" customWidth="1"/>
    <col min="9742" max="9742" width="16.85546875" style="28" customWidth="1"/>
    <col min="9743" max="9743" width="28.7109375" style="28" customWidth="1"/>
    <col min="9744" max="9984" width="44.5703125" style="28"/>
    <col min="9985" max="9985" width="40.42578125" style="28" bestFit="1" customWidth="1"/>
    <col min="9986" max="9986" width="35" style="28" bestFit="1" customWidth="1"/>
    <col min="9987" max="9987" width="19.28515625" style="28" bestFit="1" customWidth="1"/>
    <col min="9988" max="9988" width="21.28515625" style="28" bestFit="1" customWidth="1"/>
    <col min="9989" max="9989" width="15" style="28" customWidth="1"/>
    <col min="9990" max="9990" width="21.140625" style="28" customWidth="1"/>
    <col min="9991" max="9991" width="14" style="28" customWidth="1"/>
    <col min="9992" max="9992" width="19.7109375" style="28" bestFit="1" customWidth="1"/>
    <col min="9993" max="9993" width="9.140625" style="28" bestFit="1" customWidth="1"/>
    <col min="9994" max="9994" width="14.5703125" style="28" customWidth="1"/>
    <col min="9995" max="9995" width="16.140625" style="28" customWidth="1"/>
    <col min="9996" max="9996" width="16.7109375" style="28" customWidth="1"/>
    <col min="9997" max="9997" width="16.5703125" style="28" customWidth="1"/>
    <col min="9998" max="9998" width="16.85546875" style="28" customWidth="1"/>
    <col min="9999" max="9999" width="28.7109375" style="28" customWidth="1"/>
    <col min="10000" max="10240" width="44.5703125" style="28"/>
    <col min="10241" max="10241" width="40.42578125" style="28" bestFit="1" customWidth="1"/>
    <col min="10242" max="10242" width="35" style="28" bestFit="1" customWidth="1"/>
    <col min="10243" max="10243" width="19.28515625" style="28" bestFit="1" customWidth="1"/>
    <col min="10244" max="10244" width="21.28515625" style="28" bestFit="1" customWidth="1"/>
    <col min="10245" max="10245" width="15" style="28" customWidth="1"/>
    <col min="10246" max="10246" width="21.140625" style="28" customWidth="1"/>
    <col min="10247" max="10247" width="14" style="28" customWidth="1"/>
    <col min="10248" max="10248" width="19.7109375" style="28" bestFit="1" customWidth="1"/>
    <col min="10249" max="10249" width="9.140625" style="28" bestFit="1" customWidth="1"/>
    <col min="10250" max="10250" width="14.5703125" style="28" customWidth="1"/>
    <col min="10251" max="10251" width="16.140625" style="28" customWidth="1"/>
    <col min="10252" max="10252" width="16.7109375" style="28" customWidth="1"/>
    <col min="10253" max="10253" width="16.5703125" style="28" customWidth="1"/>
    <col min="10254" max="10254" width="16.85546875" style="28" customWidth="1"/>
    <col min="10255" max="10255" width="28.7109375" style="28" customWidth="1"/>
    <col min="10256" max="10496" width="44.5703125" style="28"/>
    <col min="10497" max="10497" width="40.42578125" style="28" bestFit="1" customWidth="1"/>
    <col min="10498" max="10498" width="35" style="28" bestFit="1" customWidth="1"/>
    <col min="10499" max="10499" width="19.28515625" style="28" bestFit="1" customWidth="1"/>
    <col min="10500" max="10500" width="21.28515625" style="28" bestFit="1" customWidth="1"/>
    <col min="10501" max="10501" width="15" style="28" customWidth="1"/>
    <col min="10502" max="10502" width="21.140625" style="28" customWidth="1"/>
    <col min="10503" max="10503" width="14" style="28" customWidth="1"/>
    <col min="10504" max="10504" width="19.7109375" style="28" bestFit="1" customWidth="1"/>
    <col min="10505" max="10505" width="9.140625" style="28" bestFit="1" customWidth="1"/>
    <col min="10506" max="10506" width="14.5703125" style="28" customWidth="1"/>
    <col min="10507" max="10507" width="16.140625" style="28" customWidth="1"/>
    <col min="10508" max="10508" width="16.7109375" style="28" customWidth="1"/>
    <col min="10509" max="10509" width="16.5703125" style="28" customWidth="1"/>
    <col min="10510" max="10510" width="16.85546875" style="28" customWidth="1"/>
    <col min="10511" max="10511" width="28.7109375" style="28" customWidth="1"/>
    <col min="10512" max="10752" width="44.5703125" style="28"/>
    <col min="10753" max="10753" width="40.42578125" style="28" bestFit="1" customWidth="1"/>
    <col min="10754" max="10754" width="35" style="28" bestFit="1" customWidth="1"/>
    <col min="10755" max="10755" width="19.28515625" style="28" bestFit="1" customWidth="1"/>
    <col min="10756" max="10756" width="21.28515625" style="28" bestFit="1" customWidth="1"/>
    <col min="10757" max="10757" width="15" style="28" customWidth="1"/>
    <col min="10758" max="10758" width="21.140625" style="28" customWidth="1"/>
    <col min="10759" max="10759" width="14" style="28" customWidth="1"/>
    <col min="10760" max="10760" width="19.7109375" style="28" bestFit="1" customWidth="1"/>
    <col min="10761" max="10761" width="9.140625" style="28" bestFit="1" customWidth="1"/>
    <col min="10762" max="10762" width="14.5703125" style="28" customWidth="1"/>
    <col min="10763" max="10763" width="16.140625" style="28" customWidth="1"/>
    <col min="10764" max="10764" width="16.7109375" style="28" customWidth="1"/>
    <col min="10765" max="10765" width="16.5703125" style="28" customWidth="1"/>
    <col min="10766" max="10766" width="16.85546875" style="28" customWidth="1"/>
    <col min="10767" max="10767" width="28.7109375" style="28" customWidth="1"/>
    <col min="10768" max="11008" width="44.5703125" style="28"/>
    <col min="11009" max="11009" width="40.42578125" style="28" bestFit="1" customWidth="1"/>
    <col min="11010" max="11010" width="35" style="28" bestFit="1" customWidth="1"/>
    <col min="11011" max="11011" width="19.28515625" style="28" bestFit="1" customWidth="1"/>
    <col min="11012" max="11012" width="21.28515625" style="28" bestFit="1" customWidth="1"/>
    <col min="11013" max="11013" width="15" style="28" customWidth="1"/>
    <col min="11014" max="11014" width="21.140625" style="28" customWidth="1"/>
    <col min="11015" max="11015" width="14" style="28" customWidth="1"/>
    <col min="11016" max="11016" width="19.7109375" style="28" bestFit="1" customWidth="1"/>
    <col min="11017" max="11017" width="9.140625" style="28" bestFit="1" customWidth="1"/>
    <col min="11018" max="11018" width="14.5703125" style="28" customWidth="1"/>
    <col min="11019" max="11019" width="16.140625" style="28" customWidth="1"/>
    <col min="11020" max="11020" width="16.7109375" style="28" customWidth="1"/>
    <col min="11021" max="11021" width="16.5703125" style="28" customWidth="1"/>
    <col min="11022" max="11022" width="16.85546875" style="28" customWidth="1"/>
    <col min="11023" max="11023" width="28.7109375" style="28" customWidth="1"/>
    <col min="11024" max="11264" width="44.5703125" style="28"/>
    <col min="11265" max="11265" width="40.42578125" style="28" bestFit="1" customWidth="1"/>
    <col min="11266" max="11266" width="35" style="28" bestFit="1" customWidth="1"/>
    <col min="11267" max="11267" width="19.28515625" style="28" bestFit="1" customWidth="1"/>
    <col min="11268" max="11268" width="21.28515625" style="28" bestFit="1" customWidth="1"/>
    <col min="11269" max="11269" width="15" style="28" customWidth="1"/>
    <col min="11270" max="11270" width="21.140625" style="28" customWidth="1"/>
    <col min="11271" max="11271" width="14" style="28" customWidth="1"/>
    <col min="11272" max="11272" width="19.7109375" style="28" bestFit="1" customWidth="1"/>
    <col min="11273" max="11273" width="9.140625" style="28" bestFit="1" customWidth="1"/>
    <col min="11274" max="11274" width="14.5703125" style="28" customWidth="1"/>
    <col min="11275" max="11275" width="16.140625" style="28" customWidth="1"/>
    <col min="11276" max="11276" width="16.7109375" style="28" customWidth="1"/>
    <col min="11277" max="11277" width="16.5703125" style="28" customWidth="1"/>
    <col min="11278" max="11278" width="16.85546875" style="28" customWidth="1"/>
    <col min="11279" max="11279" width="28.7109375" style="28" customWidth="1"/>
    <col min="11280" max="11520" width="44.5703125" style="28"/>
    <col min="11521" max="11521" width="40.42578125" style="28" bestFit="1" customWidth="1"/>
    <col min="11522" max="11522" width="35" style="28" bestFit="1" customWidth="1"/>
    <col min="11523" max="11523" width="19.28515625" style="28" bestFit="1" customWidth="1"/>
    <col min="11524" max="11524" width="21.28515625" style="28" bestFit="1" customWidth="1"/>
    <col min="11525" max="11525" width="15" style="28" customWidth="1"/>
    <col min="11526" max="11526" width="21.140625" style="28" customWidth="1"/>
    <col min="11527" max="11527" width="14" style="28" customWidth="1"/>
    <col min="11528" max="11528" width="19.7109375" style="28" bestFit="1" customWidth="1"/>
    <col min="11529" max="11529" width="9.140625" style="28" bestFit="1" customWidth="1"/>
    <col min="11530" max="11530" width="14.5703125" style="28" customWidth="1"/>
    <col min="11531" max="11531" width="16.140625" style="28" customWidth="1"/>
    <col min="11532" max="11532" width="16.7109375" style="28" customWidth="1"/>
    <col min="11533" max="11533" width="16.5703125" style="28" customWidth="1"/>
    <col min="11534" max="11534" width="16.85546875" style="28" customWidth="1"/>
    <col min="11535" max="11535" width="28.7109375" style="28" customWidth="1"/>
    <col min="11536" max="11776" width="44.5703125" style="28"/>
    <col min="11777" max="11777" width="40.42578125" style="28" bestFit="1" customWidth="1"/>
    <col min="11778" max="11778" width="35" style="28" bestFit="1" customWidth="1"/>
    <col min="11779" max="11779" width="19.28515625" style="28" bestFit="1" customWidth="1"/>
    <col min="11780" max="11780" width="21.28515625" style="28" bestFit="1" customWidth="1"/>
    <col min="11781" max="11781" width="15" style="28" customWidth="1"/>
    <col min="11782" max="11782" width="21.140625" style="28" customWidth="1"/>
    <col min="11783" max="11783" width="14" style="28" customWidth="1"/>
    <col min="11784" max="11784" width="19.7109375" style="28" bestFit="1" customWidth="1"/>
    <col min="11785" max="11785" width="9.140625" style="28" bestFit="1" customWidth="1"/>
    <col min="11786" max="11786" width="14.5703125" style="28" customWidth="1"/>
    <col min="11787" max="11787" width="16.140625" style="28" customWidth="1"/>
    <col min="11788" max="11788" width="16.7109375" style="28" customWidth="1"/>
    <col min="11789" max="11789" width="16.5703125" style="28" customWidth="1"/>
    <col min="11790" max="11790" width="16.85546875" style="28" customWidth="1"/>
    <col min="11791" max="11791" width="28.7109375" style="28" customWidth="1"/>
    <col min="11792" max="12032" width="44.5703125" style="28"/>
    <col min="12033" max="12033" width="40.42578125" style="28" bestFit="1" customWidth="1"/>
    <col min="12034" max="12034" width="35" style="28" bestFit="1" customWidth="1"/>
    <col min="12035" max="12035" width="19.28515625" style="28" bestFit="1" customWidth="1"/>
    <col min="12036" max="12036" width="21.28515625" style="28" bestFit="1" customWidth="1"/>
    <col min="12037" max="12037" width="15" style="28" customWidth="1"/>
    <col min="12038" max="12038" width="21.140625" style="28" customWidth="1"/>
    <col min="12039" max="12039" width="14" style="28" customWidth="1"/>
    <col min="12040" max="12040" width="19.7109375" style="28" bestFit="1" customWidth="1"/>
    <col min="12041" max="12041" width="9.140625" style="28" bestFit="1" customWidth="1"/>
    <col min="12042" max="12042" width="14.5703125" style="28" customWidth="1"/>
    <col min="12043" max="12043" width="16.140625" style="28" customWidth="1"/>
    <col min="12044" max="12044" width="16.7109375" style="28" customWidth="1"/>
    <col min="12045" max="12045" width="16.5703125" style="28" customWidth="1"/>
    <col min="12046" max="12046" width="16.85546875" style="28" customWidth="1"/>
    <col min="12047" max="12047" width="28.7109375" style="28" customWidth="1"/>
    <col min="12048" max="12288" width="44.5703125" style="28"/>
    <col min="12289" max="12289" width="40.42578125" style="28" bestFit="1" customWidth="1"/>
    <col min="12290" max="12290" width="35" style="28" bestFit="1" customWidth="1"/>
    <col min="12291" max="12291" width="19.28515625" style="28" bestFit="1" customWidth="1"/>
    <col min="12292" max="12292" width="21.28515625" style="28" bestFit="1" customWidth="1"/>
    <col min="12293" max="12293" width="15" style="28" customWidth="1"/>
    <col min="12294" max="12294" width="21.140625" style="28" customWidth="1"/>
    <col min="12295" max="12295" width="14" style="28" customWidth="1"/>
    <col min="12296" max="12296" width="19.7109375" style="28" bestFit="1" customWidth="1"/>
    <col min="12297" max="12297" width="9.140625" style="28" bestFit="1" customWidth="1"/>
    <col min="12298" max="12298" width="14.5703125" style="28" customWidth="1"/>
    <col min="12299" max="12299" width="16.140625" style="28" customWidth="1"/>
    <col min="12300" max="12300" width="16.7109375" style="28" customWidth="1"/>
    <col min="12301" max="12301" width="16.5703125" style="28" customWidth="1"/>
    <col min="12302" max="12302" width="16.85546875" style="28" customWidth="1"/>
    <col min="12303" max="12303" width="28.7109375" style="28" customWidth="1"/>
    <col min="12304" max="12544" width="44.5703125" style="28"/>
    <col min="12545" max="12545" width="40.42578125" style="28" bestFit="1" customWidth="1"/>
    <col min="12546" max="12546" width="35" style="28" bestFit="1" customWidth="1"/>
    <col min="12547" max="12547" width="19.28515625" style="28" bestFit="1" customWidth="1"/>
    <col min="12548" max="12548" width="21.28515625" style="28" bestFit="1" customWidth="1"/>
    <col min="12549" max="12549" width="15" style="28" customWidth="1"/>
    <col min="12550" max="12550" width="21.140625" style="28" customWidth="1"/>
    <col min="12551" max="12551" width="14" style="28" customWidth="1"/>
    <col min="12552" max="12552" width="19.7109375" style="28" bestFit="1" customWidth="1"/>
    <col min="12553" max="12553" width="9.140625" style="28" bestFit="1" customWidth="1"/>
    <col min="12554" max="12554" width="14.5703125" style="28" customWidth="1"/>
    <col min="12555" max="12555" width="16.140625" style="28" customWidth="1"/>
    <col min="12556" max="12556" width="16.7109375" style="28" customWidth="1"/>
    <col min="12557" max="12557" width="16.5703125" style="28" customWidth="1"/>
    <col min="12558" max="12558" width="16.85546875" style="28" customWidth="1"/>
    <col min="12559" max="12559" width="28.7109375" style="28" customWidth="1"/>
    <col min="12560" max="12800" width="44.5703125" style="28"/>
    <col min="12801" max="12801" width="40.42578125" style="28" bestFit="1" customWidth="1"/>
    <col min="12802" max="12802" width="35" style="28" bestFit="1" customWidth="1"/>
    <col min="12803" max="12803" width="19.28515625" style="28" bestFit="1" customWidth="1"/>
    <col min="12804" max="12804" width="21.28515625" style="28" bestFit="1" customWidth="1"/>
    <col min="12805" max="12805" width="15" style="28" customWidth="1"/>
    <col min="12806" max="12806" width="21.140625" style="28" customWidth="1"/>
    <col min="12807" max="12807" width="14" style="28" customWidth="1"/>
    <col min="12808" max="12808" width="19.7109375" style="28" bestFit="1" customWidth="1"/>
    <col min="12809" max="12809" width="9.140625" style="28" bestFit="1" customWidth="1"/>
    <col min="12810" max="12810" width="14.5703125" style="28" customWidth="1"/>
    <col min="12811" max="12811" width="16.140625" style="28" customWidth="1"/>
    <col min="12812" max="12812" width="16.7109375" style="28" customWidth="1"/>
    <col min="12813" max="12813" width="16.5703125" style="28" customWidth="1"/>
    <col min="12814" max="12814" width="16.85546875" style="28" customWidth="1"/>
    <col min="12815" max="12815" width="28.7109375" style="28" customWidth="1"/>
    <col min="12816" max="13056" width="44.5703125" style="28"/>
    <col min="13057" max="13057" width="40.42578125" style="28" bestFit="1" customWidth="1"/>
    <col min="13058" max="13058" width="35" style="28" bestFit="1" customWidth="1"/>
    <col min="13059" max="13059" width="19.28515625" style="28" bestFit="1" customWidth="1"/>
    <col min="13060" max="13060" width="21.28515625" style="28" bestFit="1" customWidth="1"/>
    <col min="13061" max="13061" width="15" style="28" customWidth="1"/>
    <col min="13062" max="13062" width="21.140625" style="28" customWidth="1"/>
    <col min="13063" max="13063" width="14" style="28" customWidth="1"/>
    <col min="13064" max="13064" width="19.7109375" style="28" bestFit="1" customWidth="1"/>
    <col min="13065" max="13065" width="9.140625" style="28" bestFit="1" customWidth="1"/>
    <col min="13066" max="13066" width="14.5703125" style="28" customWidth="1"/>
    <col min="13067" max="13067" width="16.140625" style="28" customWidth="1"/>
    <col min="13068" max="13068" width="16.7109375" style="28" customWidth="1"/>
    <col min="13069" max="13069" width="16.5703125" style="28" customWidth="1"/>
    <col min="13070" max="13070" width="16.85546875" style="28" customWidth="1"/>
    <col min="13071" max="13071" width="28.7109375" style="28" customWidth="1"/>
    <col min="13072" max="13312" width="44.5703125" style="28"/>
    <col min="13313" max="13313" width="40.42578125" style="28" bestFit="1" customWidth="1"/>
    <col min="13314" max="13314" width="35" style="28" bestFit="1" customWidth="1"/>
    <col min="13315" max="13315" width="19.28515625" style="28" bestFit="1" customWidth="1"/>
    <col min="13316" max="13316" width="21.28515625" style="28" bestFit="1" customWidth="1"/>
    <col min="13317" max="13317" width="15" style="28" customWidth="1"/>
    <col min="13318" max="13318" width="21.140625" style="28" customWidth="1"/>
    <col min="13319" max="13319" width="14" style="28" customWidth="1"/>
    <col min="13320" max="13320" width="19.7109375" style="28" bestFit="1" customWidth="1"/>
    <col min="13321" max="13321" width="9.140625" style="28" bestFit="1" customWidth="1"/>
    <col min="13322" max="13322" width="14.5703125" style="28" customWidth="1"/>
    <col min="13323" max="13323" width="16.140625" style="28" customWidth="1"/>
    <col min="13324" max="13324" width="16.7109375" style="28" customWidth="1"/>
    <col min="13325" max="13325" width="16.5703125" style="28" customWidth="1"/>
    <col min="13326" max="13326" width="16.85546875" style="28" customWidth="1"/>
    <col min="13327" max="13327" width="28.7109375" style="28" customWidth="1"/>
    <col min="13328" max="13568" width="44.5703125" style="28"/>
    <col min="13569" max="13569" width="40.42578125" style="28" bestFit="1" customWidth="1"/>
    <col min="13570" max="13570" width="35" style="28" bestFit="1" customWidth="1"/>
    <col min="13571" max="13571" width="19.28515625" style="28" bestFit="1" customWidth="1"/>
    <col min="13572" max="13572" width="21.28515625" style="28" bestFit="1" customWidth="1"/>
    <col min="13573" max="13573" width="15" style="28" customWidth="1"/>
    <col min="13574" max="13574" width="21.140625" style="28" customWidth="1"/>
    <col min="13575" max="13575" width="14" style="28" customWidth="1"/>
    <col min="13576" max="13576" width="19.7109375" style="28" bestFit="1" customWidth="1"/>
    <col min="13577" max="13577" width="9.140625" style="28" bestFit="1" customWidth="1"/>
    <col min="13578" max="13578" width="14.5703125" style="28" customWidth="1"/>
    <col min="13579" max="13579" width="16.140625" style="28" customWidth="1"/>
    <col min="13580" max="13580" width="16.7109375" style="28" customWidth="1"/>
    <col min="13581" max="13581" width="16.5703125" style="28" customWidth="1"/>
    <col min="13582" max="13582" width="16.85546875" style="28" customWidth="1"/>
    <col min="13583" max="13583" width="28.7109375" style="28" customWidth="1"/>
    <col min="13584" max="13824" width="44.5703125" style="28"/>
    <col min="13825" max="13825" width="40.42578125" style="28" bestFit="1" customWidth="1"/>
    <col min="13826" max="13826" width="35" style="28" bestFit="1" customWidth="1"/>
    <col min="13827" max="13827" width="19.28515625" style="28" bestFit="1" customWidth="1"/>
    <col min="13828" max="13828" width="21.28515625" style="28" bestFit="1" customWidth="1"/>
    <col min="13829" max="13829" width="15" style="28" customWidth="1"/>
    <col min="13830" max="13830" width="21.140625" style="28" customWidth="1"/>
    <col min="13831" max="13831" width="14" style="28" customWidth="1"/>
    <col min="13832" max="13832" width="19.7109375" style="28" bestFit="1" customWidth="1"/>
    <col min="13833" max="13833" width="9.140625" style="28" bestFit="1" customWidth="1"/>
    <col min="13834" max="13834" width="14.5703125" style="28" customWidth="1"/>
    <col min="13835" max="13835" width="16.140625" style="28" customWidth="1"/>
    <col min="13836" max="13836" width="16.7109375" style="28" customWidth="1"/>
    <col min="13837" max="13837" width="16.5703125" style="28" customWidth="1"/>
    <col min="13838" max="13838" width="16.85546875" style="28" customWidth="1"/>
    <col min="13839" max="13839" width="28.7109375" style="28" customWidth="1"/>
    <col min="13840" max="14080" width="44.5703125" style="28"/>
    <col min="14081" max="14081" width="40.42578125" style="28" bestFit="1" customWidth="1"/>
    <col min="14082" max="14082" width="35" style="28" bestFit="1" customWidth="1"/>
    <col min="14083" max="14083" width="19.28515625" style="28" bestFit="1" customWidth="1"/>
    <col min="14084" max="14084" width="21.28515625" style="28" bestFit="1" customWidth="1"/>
    <col min="14085" max="14085" width="15" style="28" customWidth="1"/>
    <col min="14086" max="14086" width="21.140625" style="28" customWidth="1"/>
    <col min="14087" max="14087" width="14" style="28" customWidth="1"/>
    <col min="14088" max="14088" width="19.7109375" style="28" bestFit="1" customWidth="1"/>
    <col min="14089" max="14089" width="9.140625" style="28" bestFit="1" customWidth="1"/>
    <col min="14090" max="14090" width="14.5703125" style="28" customWidth="1"/>
    <col min="14091" max="14091" width="16.140625" style="28" customWidth="1"/>
    <col min="14092" max="14092" width="16.7109375" style="28" customWidth="1"/>
    <col min="14093" max="14093" width="16.5703125" style="28" customWidth="1"/>
    <col min="14094" max="14094" width="16.85546875" style="28" customWidth="1"/>
    <col min="14095" max="14095" width="28.7109375" style="28" customWidth="1"/>
    <col min="14096" max="14336" width="44.5703125" style="28"/>
    <col min="14337" max="14337" width="40.42578125" style="28" bestFit="1" customWidth="1"/>
    <col min="14338" max="14338" width="35" style="28" bestFit="1" customWidth="1"/>
    <col min="14339" max="14339" width="19.28515625" style="28" bestFit="1" customWidth="1"/>
    <col min="14340" max="14340" width="21.28515625" style="28" bestFit="1" customWidth="1"/>
    <col min="14341" max="14341" width="15" style="28" customWidth="1"/>
    <col min="14342" max="14342" width="21.140625" style="28" customWidth="1"/>
    <col min="14343" max="14343" width="14" style="28" customWidth="1"/>
    <col min="14344" max="14344" width="19.7109375" style="28" bestFit="1" customWidth="1"/>
    <col min="14345" max="14345" width="9.140625" style="28" bestFit="1" customWidth="1"/>
    <col min="14346" max="14346" width="14.5703125" style="28" customWidth="1"/>
    <col min="14347" max="14347" width="16.140625" style="28" customWidth="1"/>
    <col min="14348" max="14348" width="16.7109375" style="28" customWidth="1"/>
    <col min="14349" max="14349" width="16.5703125" style="28" customWidth="1"/>
    <col min="14350" max="14350" width="16.85546875" style="28" customWidth="1"/>
    <col min="14351" max="14351" width="28.7109375" style="28" customWidth="1"/>
    <col min="14352" max="14592" width="44.5703125" style="28"/>
    <col min="14593" max="14593" width="40.42578125" style="28" bestFit="1" customWidth="1"/>
    <col min="14594" max="14594" width="35" style="28" bestFit="1" customWidth="1"/>
    <col min="14595" max="14595" width="19.28515625" style="28" bestFit="1" customWidth="1"/>
    <col min="14596" max="14596" width="21.28515625" style="28" bestFit="1" customWidth="1"/>
    <col min="14597" max="14597" width="15" style="28" customWidth="1"/>
    <col min="14598" max="14598" width="21.140625" style="28" customWidth="1"/>
    <col min="14599" max="14599" width="14" style="28" customWidth="1"/>
    <col min="14600" max="14600" width="19.7109375" style="28" bestFit="1" customWidth="1"/>
    <col min="14601" max="14601" width="9.140625" style="28" bestFit="1" customWidth="1"/>
    <col min="14602" max="14602" width="14.5703125" style="28" customWidth="1"/>
    <col min="14603" max="14603" width="16.140625" style="28" customWidth="1"/>
    <col min="14604" max="14604" width="16.7109375" style="28" customWidth="1"/>
    <col min="14605" max="14605" width="16.5703125" style="28" customWidth="1"/>
    <col min="14606" max="14606" width="16.85546875" style="28" customWidth="1"/>
    <col min="14607" max="14607" width="28.7109375" style="28" customWidth="1"/>
    <col min="14608" max="14848" width="44.5703125" style="28"/>
    <col min="14849" max="14849" width="40.42578125" style="28" bestFit="1" customWidth="1"/>
    <col min="14850" max="14850" width="35" style="28" bestFit="1" customWidth="1"/>
    <col min="14851" max="14851" width="19.28515625" style="28" bestFit="1" customWidth="1"/>
    <col min="14852" max="14852" width="21.28515625" style="28" bestFit="1" customWidth="1"/>
    <col min="14853" max="14853" width="15" style="28" customWidth="1"/>
    <col min="14854" max="14854" width="21.140625" style="28" customWidth="1"/>
    <col min="14855" max="14855" width="14" style="28" customWidth="1"/>
    <col min="14856" max="14856" width="19.7109375" style="28" bestFit="1" customWidth="1"/>
    <col min="14857" max="14857" width="9.140625" style="28" bestFit="1" customWidth="1"/>
    <col min="14858" max="14858" width="14.5703125" style="28" customWidth="1"/>
    <col min="14859" max="14859" width="16.140625" style="28" customWidth="1"/>
    <col min="14860" max="14860" width="16.7109375" style="28" customWidth="1"/>
    <col min="14861" max="14861" width="16.5703125" style="28" customWidth="1"/>
    <col min="14862" max="14862" width="16.85546875" style="28" customWidth="1"/>
    <col min="14863" max="14863" width="28.7109375" style="28" customWidth="1"/>
    <col min="14864" max="15104" width="44.5703125" style="28"/>
    <col min="15105" max="15105" width="40.42578125" style="28" bestFit="1" customWidth="1"/>
    <col min="15106" max="15106" width="35" style="28" bestFit="1" customWidth="1"/>
    <col min="15107" max="15107" width="19.28515625" style="28" bestFit="1" customWidth="1"/>
    <col min="15108" max="15108" width="21.28515625" style="28" bestFit="1" customWidth="1"/>
    <col min="15109" max="15109" width="15" style="28" customWidth="1"/>
    <col min="15110" max="15110" width="21.140625" style="28" customWidth="1"/>
    <col min="15111" max="15111" width="14" style="28" customWidth="1"/>
    <col min="15112" max="15112" width="19.7109375" style="28" bestFit="1" customWidth="1"/>
    <col min="15113" max="15113" width="9.140625" style="28" bestFit="1" customWidth="1"/>
    <col min="15114" max="15114" width="14.5703125" style="28" customWidth="1"/>
    <col min="15115" max="15115" width="16.140625" style="28" customWidth="1"/>
    <col min="15116" max="15116" width="16.7109375" style="28" customWidth="1"/>
    <col min="15117" max="15117" width="16.5703125" style="28" customWidth="1"/>
    <col min="15118" max="15118" width="16.85546875" style="28" customWidth="1"/>
    <col min="15119" max="15119" width="28.7109375" style="28" customWidth="1"/>
    <col min="15120" max="15360" width="44.5703125" style="28"/>
    <col min="15361" max="15361" width="40.42578125" style="28" bestFit="1" customWidth="1"/>
    <col min="15362" max="15362" width="35" style="28" bestFit="1" customWidth="1"/>
    <col min="15363" max="15363" width="19.28515625" style="28" bestFit="1" customWidth="1"/>
    <col min="15364" max="15364" width="21.28515625" style="28" bestFit="1" customWidth="1"/>
    <col min="15365" max="15365" width="15" style="28" customWidth="1"/>
    <col min="15366" max="15366" width="21.140625" style="28" customWidth="1"/>
    <col min="15367" max="15367" width="14" style="28" customWidth="1"/>
    <col min="15368" max="15368" width="19.7109375" style="28" bestFit="1" customWidth="1"/>
    <col min="15369" max="15369" width="9.140625" style="28" bestFit="1" customWidth="1"/>
    <col min="15370" max="15370" width="14.5703125" style="28" customWidth="1"/>
    <col min="15371" max="15371" width="16.140625" style="28" customWidth="1"/>
    <col min="15372" max="15372" width="16.7109375" style="28" customWidth="1"/>
    <col min="15373" max="15373" width="16.5703125" style="28" customWidth="1"/>
    <col min="15374" max="15374" width="16.85546875" style="28" customWidth="1"/>
    <col min="15375" max="15375" width="28.7109375" style="28" customWidth="1"/>
    <col min="15376" max="15616" width="44.5703125" style="28"/>
    <col min="15617" max="15617" width="40.42578125" style="28" bestFit="1" customWidth="1"/>
    <col min="15618" max="15618" width="35" style="28" bestFit="1" customWidth="1"/>
    <col min="15619" max="15619" width="19.28515625" style="28" bestFit="1" customWidth="1"/>
    <col min="15620" max="15620" width="21.28515625" style="28" bestFit="1" customWidth="1"/>
    <col min="15621" max="15621" width="15" style="28" customWidth="1"/>
    <col min="15622" max="15622" width="21.140625" style="28" customWidth="1"/>
    <col min="15623" max="15623" width="14" style="28" customWidth="1"/>
    <col min="15624" max="15624" width="19.7109375" style="28" bestFit="1" customWidth="1"/>
    <col min="15625" max="15625" width="9.140625" style="28" bestFit="1" customWidth="1"/>
    <col min="15626" max="15626" width="14.5703125" style="28" customWidth="1"/>
    <col min="15627" max="15627" width="16.140625" style="28" customWidth="1"/>
    <col min="15628" max="15628" width="16.7109375" style="28" customWidth="1"/>
    <col min="15629" max="15629" width="16.5703125" style="28" customWidth="1"/>
    <col min="15630" max="15630" width="16.85546875" style="28" customWidth="1"/>
    <col min="15631" max="15631" width="28.7109375" style="28" customWidth="1"/>
    <col min="15632" max="15872" width="44.5703125" style="28"/>
    <col min="15873" max="15873" width="40.42578125" style="28" bestFit="1" customWidth="1"/>
    <col min="15874" max="15874" width="35" style="28" bestFit="1" customWidth="1"/>
    <col min="15875" max="15875" width="19.28515625" style="28" bestFit="1" customWidth="1"/>
    <col min="15876" max="15876" width="21.28515625" style="28" bestFit="1" customWidth="1"/>
    <col min="15877" max="15877" width="15" style="28" customWidth="1"/>
    <col min="15878" max="15878" width="21.140625" style="28" customWidth="1"/>
    <col min="15879" max="15879" width="14" style="28" customWidth="1"/>
    <col min="15880" max="15880" width="19.7109375" style="28" bestFit="1" customWidth="1"/>
    <col min="15881" max="15881" width="9.140625" style="28" bestFit="1" customWidth="1"/>
    <col min="15882" max="15882" width="14.5703125" style="28" customWidth="1"/>
    <col min="15883" max="15883" width="16.140625" style="28" customWidth="1"/>
    <col min="15884" max="15884" width="16.7109375" style="28" customWidth="1"/>
    <col min="15885" max="15885" width="16.5703125" style="28" customWidth="1"/>
    <col min="15886" max="15886" width="16.85546875" style="28" customWidth="1"/>
    <col min="15887" max="15887" width="28.7109375" style="28" customWidth="1"/>
    <col min="15888" max="16128" width="44.5703125" style="28"/>
    <col min="16129" max="16129" width="40.42578125" style="28" bestFit="1" customWidth="1"/>
    <col min="16130" max="16130" width="35" style="28" bestFit="1" customWidth="1"/>
    <col min="16131" max="16131" width="19.28515625" style="28" bestFit="1" customWidth="1"/>
    <col min="16132" max="16132" width="21.28515625" style="28" bestFit="1" customWidth="1"/>
    <col min="16133" max="16133" width="15" style="28" customWidth="1"/>
    <col min="16134" max="16134" width="21.140625" style="28" customWidth="1"/>
    <col min="16135" max="16135" width="14" style="28" customWidth="1"/>
    <col min="16136" max="16136" width="19.7109375" style="28" bestFit="1" customWidth="1"/>
    <col min="16137" max="16137" width="9.140625" style="28" bestFit="1" customWidth="1"/>
    <col min="16138" max="16138" width="14.5703125" style="28" customWidth="1"/>
    <col min="16139" max="16139" width="16.140625" style="28" customWidth="1"/>
    <col min="16140" max="16140" width="16.7109375" style="28" customWidth="1"/>
    <col min="16141" max="16141" width="16.5703125" style="28" customWidth="1"/>
    <col min="16142" max="16142" width="16.85546875" style="28" customWidth="1"/>
    <col min="16143" max="16143" width="28.7109375" style="28" customWidth="1"/>
    <col min="16144" max="16384" width="44.5703125" style="28"/>
  </cols>
  <sheetData>
    <row r="1" spans="1:15" s="25" customFormat="1" ht="25.5" customHeight="1" x14ac:dyDescent="0.25">
      <c r="A1" s="24" t="s">
        <v>1362</v>
      </c>
      <c r="B1" s="24" t="s">
        <v>1363</v>
      </c>
      <c r="C1" s="24" t="s">
        <v>1364</v>
      </c>
      <c r="D1" s="24" t="s">
        <v>6</v>
      </c>
      <c r="E1" s="24" t="s">
        <v>1748</v>
      </c>
      <c r="F1" s="24" t="s">
        <v>1749</v>
      </c>
      <c r="G1" s="24" t="s">
        <v>1727</v>
      </c>
      <c r="H1" s="24" t="s">
        <v>1750</v>
      </c>
      <c r="I1" s="24" t="s">
        <v>1365</v>
      </c>
      <c r="J1" s="24" t="s">
        <v>1366</v>
      </c>
      <c r="K1" s="24" t="s">
        <v>1367</v>
      </c>
      <c r="L1" s="24" t="s">
        <v>1368</v>
      </c>
      <c r="M1" s="24" t="s">
        <v>1369</v>
      </c>
      <c r="N1" s="24" t="s">
        <v>1370</v>
      </c>
      <c r="O1" s="24" t="s">
        <v>1371</v>
      </c>
    </row>
    <row r="2" spans="1:15" ht="15" customHeight="1" x14ac:dyDescent="0.25">
      <c r="A2" s="26" t="s">
        <v>1372</v>
      </c>
      <c r="B2" s="26" t="s">
        <v>1728</v>
      </c>
      <c r="C2" s="26" t="s">
        <v>1373</v>
      </c>
      <c r="D2" s="26" t="s">
        <v>1374</v>
      </c>
      <c r="E2" s="26" t="s">
        <v>25</v>
      </c>
      <c r="F2" s="26"/>
      <c r="G2" s="26" t="s">
        <v>1375</v>
      </c>
      <c r="H2" s="26" t="s">
        <v>1376</v>
      </c>
      <c r="I2" s="26" t="s">
        <v>1377</v>
      </c>
      <c r="J2" s="27">
        <v>3000</v>
      </c>
      <c r="K2" s="27">
        <v>0</v>
      </c>
      <c r="L2" s="27">
        <v>3000</v>
      </c>
      <c r="M2" s="26" t="s">
        <v>1378</v>
      </c>
      <c r="N2" s="26" t="s">
        <v>31</v>
      </c>
      <c r="O2" s="26" t="s">
        <v>1379</v>
      </c>
    </row>
    <row r="3" spans="1:15" ht="15" customHeight="1" x14ac:dyDescent="0.25">
      <c r="A3" s="26" t="s">
        <v>1372</v>
      </c>
      <c r="B3" s="26" t="s">
        <v>1728</v>
      </c>
      <c r="C3" s="26" t="s">
        <v>1380</v>
      </c>
      <c r="D3" s="26" t="s">
        <v>1031</v>
      </c>
      <c r="E3" s="26" t="s">
        <v>1381</v>
      </c>
      <c r="F3" s="26"/>
      <c r="G3" s="26" t="s">
        <v>1382</v>
      </c>
      <c r="H3" s="26" t="s">
        <v>1376</v>
      </c>
      <c r="I3" s="26" t="s">
        <v>1377</v>
      </c>
      <c r="J3" s="27">
        <v>3000</v>
      </c>
      <c r="K3" s="27">
        <v>0</v>
      </c>
      <c r="L3" s="27">
        <v>3000</v>
      </c>
      <c r="M3" s="26" t="s">
        <v>1378</v>
      </c>
      <c r="N3" s="26" t="s">
        <v>31</v>
      </c>
      <c r="O3" s="26" t="s">
        <v>1379</v>
      </c>
    </row>
    <row r="4" spans="1:15" ht="15" customHeight="1" x14ac:dyDescent="0.25">
      <c r="A4" s="26" t="s">
        <v>1372</v>
      </c>
      <c r="B4" s="26" t="s">
        <v>1728</v>
      </c>
      <c r="C4" s="26" t="s">
        <v>1383</v>
      </c>
      <c r="D4" s="26" t="s">
        <v>1031</v>
      </c>
      <c r="E4" s="26" t="s">
        <v>1384</v>
      </c>
      <c r="F4" s="26"/>
      <c r="G4" s="26" t="s">
        <v>1385</v>
      </c>
      <c r="H4" s="26" t="s">
        <v>1376</v>
      </c>
      <c r="I4" s="26" t="s">
        <v>1386</v>
      </c>
      <c r="J4" s="27">
        <v>350</v>
      </c>
      <c r="K4" s="27">
        <v>350</v>
      </c>
      <c r="L4" s="27">
        <v>700</v>
      </c>
      <c r="M4" s="26" t="s">
        <v>1378</v>
      </c>
      <c r="N4" s="26" t="s">
        <v>31</v>
      </c>
      <c r="O4" s="26" t="s">
        <v>1379</v>
      </c>
    </row>
    <row r="5" spans="1:15" ht="15" customHeight="1" x14ac:dyDescent="0.25">
      <c r="A5" s="26" t="s">
        <v>1372</v>
      </c>
      <c r="B5" s="26" t="s">
        <v>1728</v>
      </c>
      <c r="C5" s="26" t="s">
        <v>1387</v>
      </c>
      <c r="D5" s="26" t="s">
        <v>1031</v>
      </c>
      <c r="E5" s="26" t="s">
        <v>277</v>
      </c>
      <c r="F5" s="26"/>
      <c r="G5" s="26" t="s">
        <v>1388</v>
      </c>
      <c r="H5" s="26" t="s">
        <v>1376</v>
      </c>
      <c r="I5" s="26" t="s">
        <v>1377</v>
      </c>
      <c r="J5" s="27">
        <v>3000</v>
      </c>
      <c r="K5" s="27">
        <v>0</v>
      </c>
      <c r="L5" s="27">
        <v>3000</v>
      </c>
      <c r="M5" s="26" t="s">
        <v>1378</v>
      </c>
      <c r="N5" s="26" t="s">
        <v>31</v>
      </c>
      <c r="O5" s="26" t="s">
        <v>1379</v>
      </c>
    </row>
    <row r="6" spans="1:15" ht="15" customHeight="1" x14ac:dyDescent="0.25">
      <c r="A6" s="26" t="s">
        <v>1389</v>
      </c>
      <c r="B6" s="26" t="s">
        <v>1389</v>
      </c>
      <c r="C6" s="26" t="s">
        <v>1390</v>
      </c>
      <c r="D6" s="26" t="s">
        <v>1031</v>
      </c>
      <c r="E6" s="26" t="s">
        <v>418</v>
      </c>
      <c r="F6" s="26" t="s">
        <v>1391</v>
      </c>
      <c r="G6" s="26" t="s">
        <v>1392</v>
      </c>
      <c r="H6" s="26" t="s">
        <v>1376</v>
      </c>
      <c r="I6" s="26" t="s">
        <v>1377</v>
      </c>
      <c r="J6" s="27">
        <v>2199</v>
      </c>
      <c r="K6" s="27">
        <v>0</v>
      </c>
      <c r="L6" s="27">
        <v>2199</v>
      </c>
      <c r="M6" s="26" t="s">
        <v>1378</v>
      </c>
      <c r="N6" s="26" t="s">
        <v>31</v>
      </c>
      <c r="O6" s="26" t="s">
        <v>1393</v>
      </c>
    </row>
    <row r="7" spans="1:15" ht="15" customHeight="1" x14ac:dyDescent="0.25">
      <c r="A7" s="26" t="s">
        <v>1389</v>
      </c>
      <c r="B7" s="26" t="s">
        <v>1389</v>
      </c>
      <c r="C7" s="26" t="s">
        <v>1394</v>
      </c>
      <c r="D7" s="26" t="s">
        <v>1395</v>
      </c>
      <c r="E7" s="26" t="s">
        <v>1396</v>
      </c>
      <c r="F7" s="26" t="s">
        <v>1391</v>
      </c>
      <c r="G7" s="26" t="s">
        <v>1397</v>
      </c>
      <c r="H7" s="26" t="s">
        <v>1376</v>
      </c>
      <c r="I7" s="26" t="s">
        <v>1398</v>
      </c>
      <c r="J7" s="27">
        <v>2845</v>
      </c>
      <c r="K7" s="27">
        <v>0</v>
      </c>
      <c r="L7" s="27">
        <v>2845</v>
      </c>
      <c r="M7" s="26" t="s">
        <v>1378</v>
      </c>
      <c r="N7" s="26" t="s">
        <v>31</v>
      </c>
      <c r="O7" s="26" t="s">
        <v>1393</v>
      </c>
    </row>
    <row r="8" spans="1:15" ht="15" customHeight="1" x14ac:dyDescent="0.25">
      <c r="A8" s="26" t="s">
        <v>1389</v>
      </c>
      <c r="B8" s="26" t="s">
        <v>1389</v>
      </c>
      <c r="C8" s="26" t="s">
        <v>1399</v>
      </c>
      <c r="D8" s="26" t="s">
        <v>1400</v>
      </c>
      <c r="E8" s="26" t="s">
        <v>770</v>
      </c>
      <c r="F8" s="26" t="s">
        <v>1391</v>
      </c>
      <c r="G8" s="26" t="s">
        <v>1401</v>
      </c>
      <c r="H8" s="26" t="s">
        <v>1402</v>
      </c>
      <c r="I8" s="26" t="s">
        <v>1398</v>
      </c>
      <c r="J8" s="27">
        <v>1922</v>
      </c>
      <c r="K8" s="27">
        <v>0</v>
      </c>
      <c r="L8" s="27">
        <v>1922</v>
      </c>
      <c r="M8" s="26" t="s">
        <v>1378</v>
      </c>
      <c r="N8" s="26" t="s">
        <v>31</v>
      </c>
      <c r="O8" s="26" t="s">
        <v>1393</v>
      </c>
    </row>
    <row r="9" spans="1:15" ht="15" customHeight="1" x14ac:dyDescent="0.25">
      <c r="A9" s="26" t="s">
        <v>1389</v>
      </c>
      <c r="B9" s="26" t="s">
        <v>1389</v>
      </c>
      <c r="C9" s="26" t="s">
        <v>1403</v>
      </c>
      <c r="D9" s="26" t="s">
        <v>1404</v>
      </c>
      <c r="E9" s="26" t="s">
        <v>329</v>
      </c>
      <c r="F9" s="26" t="s">
        <v>1391</v>
      </c>
      <c r="G9" s="26" t="s">
        <v>1405</v>
      </c>
      <c r="H9" s="26" t="s">
        <v>1406</v>
      </c>
      <c r="I9" s="26" t="s">
        <v>1398</v>
      </c>
      <c r="J9" s="27">
        <v>3795</v>
      </c>
      <c r="K9" s="27">
        <v>0</v>
      </c>
      <c r="L9" s="27">
        <v>3795</v>
      </c>
      <c r="M9" s="26" t="s">
        <v>1378</v>
      </c>
      <c r="N9" s="26" t="s">
        <v>31</v>
      </c>
      <c r="O9" s="26" t="s">
        <v>1393</v>
      </c>
    </row>
    <row r="10" spans="1:15" ht="15" customHeight="1" x14ac:dyDescent="0.25">
      <c r="A10" s="26" t="s">
        <v>1389</v>
      </c>
      <c r="B10" s="26" t="s">
        <v>1389</v>
      </c>
      <c r="C10" s="26" t="s">
        <v>1407</v>
      </c>
      <c r="D10" s="26" t="s">
        <v>1408</v>
      </c>
      <c r="E10" s="26" t="s">
        <v>191</v>
      </c>
      <c r="F10" s="26" t="s">
        <v>1391</v>
      </c>
      <c r="G10" s="26" t="s">
        <v>1409</v>
      </c>
      <c r="H10" s="26" t="s">
        <v>1376</v>
      </c>
      <c r="I10" s="26" t="s">
        <v>1398</v>
      </c>
      <c r="J10" s="27">
        <v>478</v>
      </c>
      <c r="K10" s="27">
        <v>0</v>
      </c>
      <c r="L10" s="27">
        <v>478</v>
      </c>
      <c r="M10" s="26" t="s">
        <v>1378</v>
      </c>
      <c r="N10" s="26" t="s">
        <v>31</v>
      </c>
      <c r="O10" s="26" t="s">
        <v>1393</v>
      </c>
    </row>
    <row r="11" spans="1:15" ht="15" customHeight="1" x14ac:dyDescent="0.25">
      <c r="A11" s="26" t="s">
        <v>1389</v>
      </c>
      <c r="B11" s="26" t="s">
        <v>1389</v>
      </c>
      <c r="C11" s="26" t="s">
        <v>1410</v>
      </c>
      <c r="D11" s="26" t="s">
        <v>1031</v>
      </c>
      <c r="E11" s="26" t="s">
        <v>1227</v>
      </c>
      <c r="F11" s="26" t="s">
        <v>1391</v>
      </c>
      <c r="G11" s="26" t="s">
        <v>1382</v>
      </c>
      <c r="H11" s="26" t="s">
        <v>1376</v>
      </c>
      <c r="I11" s="26" t="s">
        <v>1398</v>
      </c>
      <c r="J11" s="27">
        <v>979</v>
      </c>
      <c r="K11" s="27">
        <v>0</v>
      </c>
      <c r="L11" s="27">
        <v>979</v>
      </c>
      <c r="M11" s="26" t="s">
        <v>1378</v>
      </c>
      <c r="N11" s="26" t="s">
        <v>31</v>
      </c>
      <c r="O11" s="26" t="s">
        <v>1393</v>
      </c>
    </row>
    <row r="12" spans="1:15" ht="15" customHeight="1" x14ac:dyDescent="0.25">
      <c r="A12" s="26" t="s">
        <v>1389</v>
      </c>
      <c r="B12" s="26" t="s">
        <v>1389</v>
      </c>
      <c r="C12" s="26" t="s">
        <v>1411</v>
      </c>
      <c r="D12" s="26" t="s">
        <v>1031</v>
      </c>
      <c r="E12" s="26" t="s">
        <v>1346</v>
      </c>
      <c r="F12" s="26" t="s">
        <v>1391</v>
      </c>
      <c r="G12" s="26" t="s">
        <v>1382</v>
      </c>
      <c r="H12" s="26" t="s">
        <v>1376</v>
      </c>
      <c r="I12" s="26" t="s">
        <v>1398</v>
      </c>
      <c r="J12" s="27">
        <v>340</v>
      </c>
      <c r="K12" s="27">
        <v>0</v>
      </c>
      <c r="L12" s="27">
        <v>340</v>
      </c>
      <c r="M12" s="26" t="s">
        <v>1378</v>
      </c>
      <c r="N12" s="26" t="s">
        <v>31</v>
      </c>
      <c r="O12" s="26" t="s">
        <v>1393</v>
      </c>
    </row>
    <row r="13" spans="1:15" ht="15" customHeight="1" x14ac:dyDescent="0.25">
      <c r="A13" s="26" t="s">
        <v>1389</v>
      </c>
      <c r="B13" s="26" t="s">
        <v>1389</v>
      </c>
      <c r="C13" s="26" t="s">
        <v>1412</v>
      </c>
      <c r="D13" s="26" t="s">
        <v>1413</v>
      </c>
      <c r="E13" s="26" t="s">
        <v>281</v>
      </c>
      <c r="F13" s="26" t="s">
        <v>1414</v>
      </c>
      <c r="G13" s="26" t="s">
        <v>1415</v>
      </c>
      <c r="H13" s="26" t="s">
        <v>1402</v>
      </c>
      <c r="I13" s="26" t="s">
        <v>1416</v>
      </c>
      <c r="J13" s="27">
        <v>1002</v>
      </c>
      <c r="K13" s="27">
        <v>1998</v>
      </c>
      <c r="L13" s="27">
        <v>3000</v>
      </c>
      <c r="M13" s="26" t="s">
        <v>1378</v>
      </c>
      <c r="N13" s="26" t="s">
        <v>31</v>
      </c>
      <c r="O13" s="26" t="s">
        <v>1417</v>
      </c>
    </row>
    <row r="14" spans="1:15" ht="15" customHeight="1" x14ac:dyDescent="0.25">
      <c r="A14" s="26" t="s">
        <v>1418</v>
      </c>
      <c r="B14" s="26" t="s">
        <v>1418</v>
      </c>
      <c r="C14" s="26" t="s">
        <v>1419</v>
      </c>
      <c r="D14" s="26" t="s">
        <v>1420</v>
      </c>
      <c r="E14" s="26" t="s">
        <v>36</v>
      </c>
      <c r="F14" s="26"/>
      <c r="G14" s="26" t="s">
        <v>1421</v>
      </c>
      <c r="H14" s="26" t="s">
        <v>1376</v>
      </c>
      <c r="I14" s="26" t="s">
        <v>1416</v>
      </c>
      <c r="J14" s="27">
        <v>6000</v>
      </c>
      <c r="K14" s="27">
        <v>9000</v>
      </c>
      <c r="L14" s="27">
        <v>15000</v>
      </c>
      <c r="M14" s="26" t="s">
        <v>1378</v>
      </c>
      <c r="N14" s="26" t="s">
        <v>31</v>
      </c>
      <c r="O14" s="26" t="s">
        <v>1417</v>
      </c>
    </row>
    <row r="15" spans="1:15" ht="15" customHeight="1" x14ac:dyDescent="0.25">
      <c r="A15" s="26" t="s">
        <v>1418</v>
      </c>
      <c r="B15" s="26" t="s">
        <v>1418</v>
      </c>
      <c r="C15" s="26" t="s">
        <v>1425</v>
      </c>
      <c r="D15" s="26" t="s">
        <v>1426</v>
      </c>
      <c r="E15" s="26" t="s">
        <v>25</v>
      </c>
      <c r="F15" s="26" t="s">
        <v>1427</v>
      </c>
      <c r="G15" s="26" t="s">
        <v>1428</v>
      </c>
      <c r="H15" s="26" t="s">
        <v>1376</v>
      </c>
      <c r="I15" s="26" t="s">
        <v>1429</v>
      </c>
      <c r="J15" s="27">
        <v>359886</v>
      </c>
      <c r="K15" s="27">
        <v>278524</v>
      </c>
      <c r="L15" s="27">
        <v>638410</v>
      </c>
      <c r="M15" s="26" t="s">
        <v>1423</v>
      </c>
      <c r="N15" s="26" t="s">
        <v>31</v>
      </c>
      <c r="O15" s="26" t="s">
        <v>1424</v>
      </c>
    </row>
    <row r="16" spans="1:15" ht="15" customHeight="1" x14ac:dyDescent="0.25">
      <c r="A16" s="26" t="s">
        <v>1418</v>
      </c>
      <c r="B16" s="26" t="s">
        <v>1418</v>
      </c>
      <c r="C16" s="26" t="s">
        <v>1430</v>
      </c>
      <c r="D16" s="26" t="s">
        <v>1431</v>
      </c>
      <c r="E16" s="26" t="s">
        <v>214</v>
      </c>
      <c r="F16" s="26"/>
      <c r="G16" s="26" t="s">
        <v>1432</v>
      </c>
      <c r="H16" s="26" t="s">
        <v>1376</v>
      </c>
      <c r="I16" s="26" t="s">
        <v>1422</v>
      </c>
      <c r="J16" s="27">
        <v>44184</v>
      </c>
      <c r="K16" s="27">
        <v>37798</v>
      </c>
      <c r="L16" s="27">
        <v>81982</v>
      </c>
      <c r="M16" s="26" t="s">
        <v>1423</v>
      </c>
      <c r="N16" s="26" t="s">
        <v>31</v>
      </c>
      <c r="O16" s="26" t="s">
        <v>1424</v>
      </c>
    </row>
    <row r="17" spans="1:15" ht="15" customHeight="1" x14ac:dyDescent="0.25">
      <c r="A17" s="26" t="s">
        <v>1418</v>
      </c>
      <c r="B17" s="26" t="s">
        <v>1418</v>
      </c>
      <c r="C17" s="26" t="s">
        <v>1433</v>
      </c>
      <c r="D17" s="26" t="s">
        <v>1434</v>
      </c>
      <c r="E17" s="26" t="s">
        <v>1074</v>
      </c>
      <c r="F17" s="26"/>
      <c r="G17" s="26" t="s">
        <v>1435</v>
      </c>
      <c r="H17" s="26" t="s">
        <v>1376</v>
      </c>
      <c r="I17" s="26" t="s">
        <v>1416</v>
      </c>
      <c r="J17" s="27">
        <v>8026</v>
      </c>
      <c r="K17" s="27">
        <v>8891</v>
      </c>
      <c r="L17" s="27">
        <v>16917</v>
      </c>
      <c r="M17" s="26" t="s">
        <v>1378</v>
      </c>
      <c r="N17" s="26" t="s">
        <v>31</v>
      </c>
      <c r="O17" s="26" t="s">
        <v>1393</v>
      </c>
    </row>
    <row r="18" spans="1:15" ht="15" customHeight="1" x14ac:dyDescent="0.25">
      <c r="A18" s="26" t="s">
        <v>1436</v>
      </c>
      <c r="B18" s="26" t="s">
        <v>1436</v>
      </c>
      <c r="C18" s="26" t="s">
        <v>1437</v>
      </c>
      <c r="D18" s="26" t="s">
        <v>1438</v>
      </c>
      <c r="E18" s="26" t="s">
        <v>1346</v>
      </c>
      <c r="F18" s="26"/>
      <c r="G18" s="26" t="s">
        <v>1439</v>
      </c>
      <c r="H18" s="26" t="s">
        <v>1402</v>
      </c>
      <c r="I18" s="26" t="s">
        <v>1386</v>
      </c>
      <c r="J18" s="27">
        <v>0</v>
      </c>
      <c r="K18" s="27">
        <v>0</v>
      </c>
      <c r="L18" s="27">
        <v>0</v>
      </c>
      <c r="M18" s="26" t="s">
        <v>1378</v>
      </c>
      <c r="N18" s="26" t="s">
        <v>31</v>
      </c>
      <c r="O18" s="26" t="s">
        <v>1393</v>
      </c>
    </row>
    <row r="19" spans="1:15" ht="15" customHeight="1" x14ac:dyDescent="0.25">
      <c r="A19" s="26" t="s">
        <v>1436</v>
      </c>
      <c r="B19" s="26" t="s">
        <v>1436</v>
      </c>
      <c r="C19" s="26" t="s">
        <v>1440</v>
      </c>
      <c r="D19" s="26" t="s">
        <v>1441</v>
      </c>
      <c r="E19" s="26" t="s">
        <v>281</v>
      </c>
      <c r="F19" s="26"/>
      <c r="G19" s="26" t="s">
        <v>1442</v>
      </c>
      <c r="H19" s="26" t="s">
        <v>1376</v>
      </c>
      <c r="I19" s="26" t="s">
        <v>1443</v>
      </c>
      <c r="J19" s="27">
        <v>153300</v>
      </c>
      <c r="K19" s="27">
        <v>841042</v>
      </c>
      <c r="L19" s="27">
        <v>994342</v>
      </c>
      <c r="M19" s="26" t="s">
        <v>1444</v>
      </c>
      <c r="N19" s="26" t="s">
        <v>31</v>
      </c>
      <c r="O19" s="26" t="s">
        <v>1445</v>
      </c>
    </row>
    <row r="20" spans="1:15" ht="15" customHeight="1" x14ac:dyDescent="0.25">
      <c r="A20" s="26" t="s">
        <v>1446</v>
      </c>
      <c r="B20" s="26" t="s">
        <v>1446</v>
      </c>
      <c r="C20" s="26" t="s">
        <v>1447</v>
      </c>
      <c r="D20" s="26" t="s">
        <v>1448</v>
      </c>
      <c r="E20" s="26" t="s">
        <v>253</v>
      </c>
      <c r="F20" s="26"/>
      <c r="G20" s="26" t="s">
        <v>1449</v>
      </c>
      <c r="H20" s="26" t="s">
        <v>1376</v>
      </c>
      <c r="I20" s="26" t="s">
        <v>1386</v>
      </c>
      <c r="J20" s="27">
        <v>1200</v>
      </c>
      <c r="K20" s="27">
        <v>1800</v>
      </c>
      <c r="L20" s="27">
        <v>3000</v>
      </c>
      <c r="M20" s="26" t="s">
        <v>1378</v>
      </c>
      <c r="N20" s="26" t="s">
        <v>31</v>
      </c>
      <c r="O20" s="26" t="s">
        <v>1417</v>
      </c>
    </row>
    <row r="21" spans="1:15" ht="15" customHeight="1" x14ac:dyDescent="0.25">
      <c r="A21" s="26" t="s">
        <v>1446</v>
      </c>
      <c r="B21" s="26" t="s">
        <v>1446</v>
      </c>
      <c r="C21" s="26" t="s">
        <v>1450</v>
      </c>
      <c r="D21" s="26" t="s">
        <v>1448</v>
      </c>
      <c r="E21" s="26" t="s">
        <v>80</v>
      </c>
      <c r="F21" s="26"/>
      <c r="G21" s="26" t="s">
        <v>1449</v>
      </c>
      <c r="H21" s="26" t="s">
        <v>1376</v>
      </c>
      <c r="I21" s="26" t="s">
        <v>1386</v>
      </c>
      <c r="J21" s="27">
        <v>1200</v>
      </c>
      <c r="K21" s="27">
        <v>1800</v>
      </c>
      <c r="L21" s="27">
        <v>3000</v>
      </c>
      <c r="M21" s="26" t="s">
        <v>1378</v>
      </c>
      <c r="N21" s="26" t="s">
        <v>31</v>
      </c>
      <c r="O21" s="26" t="s">
        <v>1417</v>
      </c>
    </row>
    <row r="22" spans="1:15" ht="15" customHeight="1" x14ac:dyDescent="0.25">
      <c r="A22" s="26" t="s">
        <v>1446</v>
      </c>
      <c r="B22" s="26" t="s">
        <v>1446</v>
      </c>
      <c r="C22" s="26" t="s">
        <v>1451</v>
      </c>
      <c r="D22" s="26" t="s">
        <v>1452</v>
      </c>
      <c r="E22" s="26" t="s">
        <v>68</v>
      </c>
      <c r="F22" s="26"/>
      <c r="G22" s="26" t="s">
        <v>1453</v>
      </c>
      <c r="H22" s="26" t="s">
        <v>1402</v>
      </c>
      <c r="I22" s="26" t="s">
        <v>1386</v>
      </c>
      <c r="J22" s="27">
        <v>221</v>
      </c>
      <c r="K22" s="27">
        <v>311</v>
      </c>
      <c r="L22" s="27">
        <v>532</v>
      </c>
      <c r="M22" s="26" t="s">
        <v>1378</v>
      </c>
      <c r="N22" s="26" t="s">
        <v>31</v>
      </c>
      <c r="O22" s="26" t="s">
        <v>1417</v>
      </c>
    </row>
    <row r="23" spans="1:15" ht="15" customHeight="1" x14ac:dyDescent="0.25">
      <c r="A23" s="26" t="s">
        <v>1446</v>
      </c>
      <c r="B23" s="26" t="s">
        <v>1446</v>
      </c>
      <c r="C23" s="26" t="s">
        <v>1454</v>
      </c>
      <c r="D23" s="26" t="s">
        <v>1455</v>
      </c>
      <c r="E23" s="26" t="s">
        <v>88</v>
      </c>
      <c r="F23" s="26"/>
      <c r="G23" s="26" t="s">
        <v>1456</v>
      </c>
      <c r="H23" s="26" t="s">
        <v>1402</v>
      </c>
      <c r="I23" s="26" t="s">
        <v>1386</v>
      </c>
      <c r="J23" s="27">
        <v>40</v>
      </c>
      <c r="K23" s="27">
        <v>61</v>
      </c>
      <c r="L23" s="27">
        <v>101</v>
      </c>
      <c r="M23" s="26" t="s">
        <v>1378</v>
      </c>
      <c r="N23" s="26" t="s">
        <v>31</v>
      </c>
      <c r="O23" s="26" t="s">
        <v>1417</v>
      </c>
    </row>
    <row r="24" spans="1:15" ht="15" customHeight="1" x14ac:dyDescent="0.25">
      <c r="A24" s="26" t="s">
        <v>1446</v>
      </c>
      <c r="B24" s="26" t="s">
        <v>1446</v>
      </c>
      <c r="C24" s="26" t="s">
        <v>1457</v>
      </c>
      <c r="D24" s="26" t="s">
        <v>1458</v>
      </c>
      <c r="E24" s="26" t="s">
        <v>88</v>
      </c>
      <c r="F24" s="26"/>
      <c r="G24" s="26" t="s">
        <v>1459</v>
      </c>
      <c r="H24" s="26" t="s">
        <v>1402</v>
      </c>
      <c r="I24" s="26" t="s">
        <v>1386</v>
      </c>
      <c r="J24" s="27">
        <v>281</v>
      </c>
      <c r="K24" s="27">
        <v>433</v>
      </c>
      <c r="L24" s="27">
        <v>714</v>
      </c>
      <c r="M24" s="26" t="s">
        <v>1378</v>
      </c>
      <c r="N24" s="26" t="s">
        <v>31</v>
      </c>
      <c r="O24" s="26" t="s">
        <v>1417</v>
      </c>
    </row>
    <row r="25" spans="1:15" ht="15" customHeight="1" x14ac:dyDescent="0.25">
      <c r="A25" s="26" t="s">
        <v>1446</v>
      </c>
      <c r="B25" s="26" t="s">
        <v>1446</v>
      </c>
      <c r="C25" s="26" t="s">
        <v>1460</v>
      </c>
      <c r="D25" s="26" t="s">
        <v>1461</v>
      </c>
      <c r="E25" s="26" t="s">
        <v>214</v>
      </c>
      <c r="F25" s="26"/>
      <c r="G25" s="26" t="s">
        <v>1462</v>
      </c>
      <c r="H25" s="26" t="s">
        <v>1376</v>
      </c>
      <c r="I25" s="26" t="s">
        <v>1416</v>
      </c>
      <c r="J25" s="27">
        <v>7850</v>
      </c>
      <c r="K25" s="27">
        <v>11451</v>
      </c>
      <c r="L25" s="27">
        <v>19301</v>
      </c>
      <c r="M25" s="26" t="s">
        <v>1378</v>
      </c>
      <c r="N25" s="26" t="s">
        <v>31</v>
      </c>
      <c r="O25" s="26" t="s">
        <v>1417</v>
      </c>
    </row>
    <row r="26" spans="1:15" ht="15" customHeight="1" x14ac:dyDescent="0.25">
      <c r="A26" s="26" t="s">
        <v>1446</v>
      </c>
      <c r="B26" s="26" t="s">
        <v>1446</v>
      </c>
      <c r="C26" s="26" t="s">
        <v>1463</v>
      </c>
      <c r="D26" s="26" t="s">
        <v>1464</v>
      </c>
      <c r="E26" s="26" t="s">
        <v>191</v>
      </c>
      <c r="F26" s="26"/>
      <c r="G26" s="26" t="s">
        <v>1465</v>
      </c>
      <c r="H26" s="26" t="s">
        <v>1376</v>
      </c>
      <c r="I26" s="26" t="s">
        <v>1386</v>
      </c>
      <c r="J26" s="27">
        <v>84</v>
      </c>
      <c r="K26" s="27">
        <v>97</v>
      </c>
      <c r="L26" s="27">
        <v>181</v>
      </c>
      <c r="M26" s="26" t="s">
        <v>1378</v>
      </c>
      <c r="N26" s="26" t="s">
        <v>31</v>
      </c>
      <c r="O26" s="26" t="s">
        <v>1417</v>
      </c>
    </row>
    <row r="27" spans="1:15" ht="15" customHeight="1" x14ac:dyDescent="0.25">
      <c r="A27" s="26" t="s">
        <v>1446</v>
      </c>
      <c r="B27" s="26" t="s">
        <v>1446</v>
      </c>
      <c r="C27" s="26" t="s">
        <v>1466</v>
      </c>
      <c r="D27" s="26" t="s">
        <v>1467</v>
      </c>
      <c r="E27" s="26" t="s">
        <v>25</v>
      </c>
      <c r="F27" s="26"/>
      <c r="G27" s="26" t="s">
        <v>1468</v>
      </c>
      <c r="H27" s="26" t="s">
        <v>1376</v>
      </c>
      <c r="I27" s="26" t="s">
        <v>1416</v>
      </c>
      <c r="J27" s="27">
        <v>7493</v>
      </c>
      <c r="K27" s="27">
        <v>9925</v>
      </c>
      <c r="L27" s="27">
        <v>17418</v>
      </c>
      <c r="M27" s="26" t="s">
        <v>1378</v>
      </c>
      <c r="N27" s="26" t="s">
        <v>31</v>
      </c>
      <c r="O27" s="26" t="s">
        <v>1417</v>
      </c>
    </row>
    <row r="28" spans="1:15" ht="15" customHeight="1" x14ac:dyDescent="0.25">
      <c r="A28" s="26" t="s">
        <v>1446</v>
      </c>
      <c r="B28" s="26" t="s">
        <v>1446</v>
      </c>
      <c r="C28" s="26" t="s">
        <v>1469</v>
      </c>
      <c r="D28" s="26" t="s">
        <v>1470</v>
      </c>
      <c r="E28" s="26" t="s">
        <v>770</v>
      </c>
      <c r="F28" s="26"/>
      <c r="G28" s="26" t="s">
        <v>1471</v>
      </c>
      <c r="H28" s="26" t="s">
        <v>1376</v>
      </c>
      <c r="I28" s="26" t="s">
        <v>1429</v>
      </c>
      <c r="J28" s="27">
        <v>2998</v>
      </c>
      <c r="K28" s="27">
        <v>3055</v>
      </c>
      <c r="L28" s="27">
        <v>6053</v>
      </c>
      <c r="M28" s="26" t="s">
        <v>1423</v>
      </c>
      <c r="N28" s="26" t="s">
        <v>31</v>
      </c>
      <c r="O28" s="26" t="s">
        <v>1445</v>
      </c>
    </row>
    <row r="29" spans="1:15" ht="15" customHeight="1" x14ac:dyDescent="0.25">
      <c r="A29" s="26" t="s">
        <v>1446</v>
      </c>
      <c r="B29" s="26" t="s">
        <v>1446</v>
      </c>
      <c r="C29" s="26" t="s">
        <v>1472</v>
      </c>
      <c r="D29" s="26" t="s">
        <v>628</v>
      </c>
      <c r="E29" s="26" t="s">
        <v>1473</v>
      </c>
      <c r="F29" s="26" t="s">
        <v>1474</v>
      </c>
      <c r="G29" s="26" t="s">
        <v>1475</v>
      </c>
      <c r="H29" s="26" t="s">
        <v>1376</v>
      </c>
      <c r="I29" s="26" t="s">
        <v>1386</v>
      </c>
      <c r="J29" s="27">
        <v>2961</v>
      </c>
      <c r="K29" s="27">
        <v>3987</v>
      </c>
      <c r="L29" s="27">
        <v>6948</v>
      </c>
      <c r="M29" s="26" t="s">
        <v>1378</v>
      </c>
      <c r="N29" s="26" t="s">
        <v>31</v>
      </c>
      <c r="O29" s="26" t="s">
        <v>1417</v>
      </c>
    </row>
    <row r="30" spans="1:15" ht="15" customHeight="1" x14ac:dyDescent="0.25">
      <c r="A30" s="26" t="s">
        <v>1446</v>
      </c>
      <c r="B30" s="26" t="s">
        <v>1446</v>
      </c>
      <c r="C30" s="26" t="s">
        <v>1476</v>
      </c>
      <c r="D30" s="26" t="s">
        <v>1477</v>
      </c>
      <c r="E30" s="26" t="s">
        <v>191</v>
      </c>
      <c r="F30" s="26" t="s">
        <v>1474</v>
      </c>
      <c r="G30" s="26" t="s">
        <v>1478</v>
      </c>
      <c r="H30" s="26" t="s">
        <v>1376</v>
      </c>
      <c r="I30" s="26" t="s">
        <v>1386</v>
      </c>
      <c r="J30" s="27">
        <v>2135</v>
      </c>
      <c r="K30" s="27">
        <v>2687</v>
      </c>
      <c r="L30" s="27">
        <v>4822</v>
      </c>
      <c r="M30" s="26" t="s">
        <v>1378</v>
      </c>
      <c r="N30" s="26" t="s">
        <v>31</v>
      </c>
      <c r="O30" s="26" t="s">
        <v>1417</v>
      </c>
    </row>
    <row r="31" spans="1:15" ht="15" customHeight="1" x14ac:dyDescent="0.25">
      <c r="A31" s="26" t="s">
        <v>1446</v>
      </c>
      <c r="B31" s="26" t="s">
        <v>1446</v>
      </c>
      <c r="C31" s="26" t="s">
        <v>1479</v>
      </c>
      <c r="D31" s="26" t="s">
        <v>1480</v>
      </c>
      <c r="E31" s="26" t="s">
        <v>1006</v>
      </c>
      <c r="F31" s="26" t="s">
        <v>1474</v>
      </c>
      <c r="G31" s="26" t="s">
        <v>1481</v>
      </c>
      <c r="H31" s="26" t="s">
        <v>1376</v>
      </c>
      <c r="I31" s="26" t="s">
        <v>1386</v>
      </c>
      <c r="J31" s="27">
        <v>299</v>
      </c>
      <c r="K31" s="27">
        <v>407</v>
      </c>
      <c r="L31" s="27">
        <v>706</v>
      </c>
      <c r="M31" s="26" t="s">
        <v>1378</v>
      </c>
      <c r="N31" s="26" t="s">
        <v>31</v>
      </c>
      <c r="O31" s="26" t="s">
        <v>1417</v>
      </c>
    </row>
    <row r="32" spans="1:15" ht="15" customHeight="1" x14ac:dyDescent="0.25">
      <c r="A32" s="26" t="s">
        <v>1446</v>
      </c>
      <c r="B32" s="26" t="s">
        <v>1446</v>
      </c>
      <c r="C32" s="26" t="s">
        <v>1482</v>
      </c>
      <c r="D32" s="26" t="s">
        <v>1483</v>
      </c>
      <c r="E32" s="26" t="s">
        <v>191</v>
      </c>
      <c r="F32" s="26" t="s">
        <v>1474</v>
      </c>
      <c r="G32" s="26" t="s">
        <v>1484</v>
      </c>
      <c r="H32" s="26" t="s">
        <v>1376</v>
      </c>
      <c r="I32" s="26" t="s">
        <v>1416</v>
      </c>
      <c r="J32" s="27">
        <v>3474</v>
      </c>
      <c r="K32" s="27">
        <v>4919</v>
      </c>
      <c r="L32" s="27">
        <v>8393</v>
      </c>
      <c r="M32" s="26" t="s">
        <v>1378</v>
      </c>
      <c r="N32" s="26" t="s">
        <v>31</v>
      </c>
      <c r="O32" s="26" t="s">
        <v>1417</v>
      </c>
    </row>
    <row r="33" spans="1:15" ht="15" customHeight="1" x14ac:dyDescent="0.25">
      <c r="A33" s="26" t="s">
        <v>1446</v>
      </c>
      <c r="B33" s="26" t="s">
        <v>1446</v>
      </c>
      <c r="C33" s="26" t="s">
        <v>1485</v>
      </c>
      <c r="D33" s="26" t="s">
        <v>1486</v>
      </c>
      <c r="E33" s="26" t="s">
        <v>214</v>
      </c>
      <c r="F33" s="26" t="s">
        <v>1474</v>
      </c>
      <c r="G33" s="26" t="s">
        <v>1487</v>
      </c>
      <c r="H33" s="26" t="s">
        <v>1376</v>
      </c>
      <c r="I33" s="26" t="s">
        <v>1386</v>
      </c>
      <c r="J33" s="27">
        <v>315</v>
      </c>
      <c r="K33" s="27">
        <v>348</v>
      </c>
      <c r="L33" s="27">
        <v>663</v>
      </c>
      <c r="M33" s="26" t="s">
        <v>1378</v>
      </c>
      <c r="N33" s="26" t="s">
        <v>31</v>
      </c>
      <c r="O33" s="26" t="s">
        <v>1417</v>
      </c>
    </row>
    <row r="34" spans="1:15" ht="15" customHeight="1" x14ac:dyDescent="0.25">
      <c r="A34" s="26" t="s">
        <v>1446</v>
      </c>
      <c r="B34" s="26" t="s">
        <v>1446</v>
      </c>
      <c r="C34" s="26" t="s">
        <v>1488</v>
      </c>
      <c r="D34" s="26" t="s">
        <v>1489</v>
      </c>
      <c r="E34" s="26" t="s">
        <v>269</v>
      </c>
      <c r="F34" s="26" t="s">
        <v>1474</v>
      </c>
      <c r="G34" s="26" t="s">
        <v>1490</v>
      </c>
      <c r="H34" s="26" t="s">
        <v>1376</v>
      </c>
      <c r="I34" s="26" t="s">
        <v>1386</v>
      </c>
      <c r="J34" s="27">
        <v>293</v>
      </c>
      <c r="K34" s="27">
        <v>406</v>
      </c>
      <c r="L34" s="27">
        <v>699</v>
      </c>
      <c r="M34" s="26" t="s">
        <v>1378</v>
      </c>
      <c r="N34" s="26" t="s">
        <v>31</v>
      </c>
      <c r="O34" s="26" t="s">
        <v>1417</v>
      </c>
    </row>
    <row r="35" spans="1:15" ht="15" customHeight="1" x14ac:dyDescent="0.25">
      <c r="A35" s="26" t="s">
        <v>1446</v>
      </c>
      <c r="B35" s="26" t="s">
        <v>1446</v>
      </c>
      <c r="C35" s="26" t="s">
        <v>1491</v>
      </c>
      <c r="D35" s="26" t="s">
        <v>1489</v>
      </c>
      <c r="E35" s="26" t="s">
        <v>273</v>
      </c>
      <c r="F35" s="26" t="s">
        <v>1474</v>
      </c>
      <c r="G35" s="26" t="s">
        <v>1490</v>
      </c>
      <c r="H35" s="26" t="s">
        <v>1376</v>
      </c>
      <c r="I35" s="26" t="s">
        <v>1386</v>
      </c>
      <c r="J35" s="27">
        <v>314</v>
      </c>
      <c r="K35" s="27">
        <v>431</v>
      </c>
      <c r="L35" s="27">
        <v>745</v>
      </c>
      <c r="M35" s="26" t="s">
        <v>1378</v>
      </c>
      <c r="N35" s="26" t="s">
        <v>31</v>
      </c>
      <c r="O35" s="26" t="s">
        <v>1417</v>
      </c>
    </row>
    <row r="36" spans="1:15" ht="15" customHeight="1" x14ac:dyDescent="0.25">
      <c r="A36" s="26" t="s">
        <v>1446</v>
      </c>
      <c r="B36" s="26" t="s">
        <v>1446</v>
      </c>
      <c r="C36" s="26" t="s">
        <v>1492</v>
      </c>
      <c r="D36" s="26" t="s">
        <v>1489</v>
      </c>
      <c r="E36" s="26" t="s">
        <v>1493</v>
      </c>
      <c r="F36" s="26" t="s">
        <v>1474</v>
      </c>
      <c r="G36" s="26" t="s">
        <v>1490</v>
      </c>
      <c r="H36" s="26" t="s">
        <v>1376</v>
      </c>
      <c r="I36" s="26" t="s">
        <v>1386</v>
      </c>
      <c r="J36" s="27">
        <v>226</v>
      </c>
      <c r="K36" s="27">
        <v>295</v>
      </c>
      <c r="L36" s="27">
        <v>521</v>
      </c>
      <c r="M36" s="26" t="s">
        <v>1378</v>
      </c>
      <c r="N36" s="26" t="s">
        <v>31</v>
      </c>
      <c r="O36" s="26" t="s">
        <v>1417</v>
      </c>
    </row>
    <row r="37" spans="1:15" ht="15" customHeight="1" x14ac:dyDescent="0.25">
      <c r="A37" s="26" t="s">
        <v>1446</v>
      </c>
      <c r="B37" s="26" t="s">
        <v>1446</v>
      </c>
      <c r="C37" s="26" t="s">
        <v>1494</v>
      </c>
      <c r="D37" s="26" t="s">
        <v>1495</v>
      </c>
      <c r="E37" s="26" t="s">
        <v>465</v>
      </c>
      <c r="F37" s="26" t="s">
        <v>1474</v>
      </c>
      <c r="G37" s="26" t="s">
        <v>1496</v>
      </c>
      <c r="H37" s="26" t="s">
        <v>1376</v>
      </c>
      <c r="I37" s="26" t="s">
        <v>1416</v>
      </c>
      <c r="J37" s="27">
        <v>1942</v>
      </c>
      <c r="K37" s="27">
        <v>2163</v>
      </c>
      <c r="L37" s="27">
        <v>4105</v>
      </c>
      <c r="M37" s="26" t="s">
        <v>1378</v>
      </c>
      <c r="N37" s="26" t="s">
        <v>31</v>
      </c>
      <c r="O37" s="26" t="s">
        <v>1417</v>
      </c>
    </row>
    <row r="38" spans="1:15" ht="15" customHeight="1" x14ac:dyDescent="0.25">
      <c r="A38" s="26" t="s">
        <v>1446</v>
      </c>
      <c r="B38" s="26" t="s">
        <v>1446</v>
      </c>
      <c r="C38" s="26" t="s">
        <v>1497</v>
      </c>
      <c r="D38" s="26" t="s">
        <v>1498</v>
      </c>
      <c r="E38" s="26" t="s">
        <v>25</v>
      </c>
      <c r="F38" s="26" t="s">
        <v>1474</v>
      </c>
      <c r="G38" s="26" t="s">
        <v>1499</v>
      </c>
      <c r="H38" s="26" t="s">
        <v>1376</v>
      </c>
      <c r="I38" s="26" t="s">
        <v>1386</v>
      </c>
      <c r="J38" s="27">
        <v>564</v>
      </c>
      <c r="K38" s="27">
        <v>693</v>
      </c>
      <c r="L38" s="27">
        <v>1257</v>
      </c>
      <c r="M38" s="26" t="s">
        <v>1378</v>
      </c>
      <c r="N38" s="26" t="s">
        <v>31</v>
      </c>
      <c r="O38" s="26" t="s">
        <v>1417</v>
      </c>
    </row>
    <row r="39" spans="1:15" ht="15" customHeight="1" x14ac:dyDescent="0.25">
      <c r="A39" s="26" t="s">
        <v>1446</v>
      </c>
      <c r="B39" s="26" t="s">
        <v>1446</v>
      </c>
      <c r="C39" s="26" t="s">
        <v>1500</v>
      </c>
      <c r="D39" s="26" t="s">
        <v>1498</v>
      </c>
      <c r="E39" s="26" t="s">
        <v>88</v>
      </c>
      <c r="F39" s="26" t="s">
        <v>1474</v>
      </c>
      <c r="G39" s="26" t="s">
        <v>1499</v>
      </c>
      <c r="H39" s="26" t="s">
        <v>1376</v>
      </c>
      <c r="I39" s="26" t="s">
        <v>1386</v>
      </c>
      <c r="J39" s="27">
        <v>30</v>
      </c>
      <c r="K39" s="27">
        <v>42</v>
      </c>
      <c r="L39" s="27">
        <v>72</v>
      </c>
      <c r="M39" s="26" t="s">
        <v>1378</v>
      </c>
      <c r="N39" s="26" t="s">
        <v>31</v>
      </c>
      <c r="O39" s="26" t="s">
        <v>1417</v>
      </c>
    </row>
    <row r="40" spans="1:15" ht="15" customHeight="1" x14ac:dyDescent="0.25">
      <c r="A40" s="26" t="s">
        <v>1446</v>
      </c>
      <c r="B40" s="26" t="s">
        <v>1446</v>
      </c>
      <c r="C40" s="26" t="s">
        <v>1501</v>
      </c>
      <c r="D40" s="26" t="s">
        <v>1498</v>
      </c>
      <c r="E40" s="26" t="s">
        <v>527</v>
      </c>
      <c r="F40" s="26" t="s">
        <v>1474</v>
      </c>
      <c r="G40" s="26" t="s">
        <v>1499</v>
      </c>
      <c r="H40" s="26" t="s">
        <v>1376</v>
      </c>
      <c r="I40" s="26" t="s">
        <v>1386</v>
      </c>
      <c r="J40" s="27">
        <v>32</v>
      </c>
      <c r="K40" s="27">
        <v>43</v>
      </c>
      <c r="L40" s="27">
        <v>75</v>
      </c>
      <c r="M40" s="26" t="s">
        <v>1378</v>
      </c>
      <c r="N40" s="26" t="s">
        <v>31</v>
      </c>
      <c r="O40" s="26" t="s">
        <v>1417</v>
      </c>
    </row>
    <row r="41" spans="1:15" ht="15" customHeight="1" x14ac:dyDescent="0.25">
      <c r="A41" s="26" t="s">
        <v>1446</v>
      </c>
      <c r="B41" s="26" t="s">
        <v>1446</v>
      </c>
      <c r="C41" s="26" t="s">
        <v>1502</v>
      </c>
      <c r="D41" s="26" t="s">
        <v>1498</v>
      </c>
      <c r="E41" s="26" t="s">
        <v>700</v>
      </c>
      <c r="F41" s="26" t="s">
        <v>1474</v>
      </c>
      <c r="G41" s="26" t="s">
        <v>1499</v>
      </c>
      <c r="H41" s="26" t="s">
        <v>1376</v>
      </c>
      <c r="I41" s="26" t="s">
        <v>1386</v>
      </c>
      <c r="J41" s="27">
        <v>31</v>
      </c>
      <c r="K41" s="27">
        <v>43</v>
      </c>
      <c r="L41" s="27">
        <v>74</v>
      </c>
      <c r="M41" s="26" t="s">
        <v>1378</v>
      </c>
      <c r="N41" s="26" t="s">
        <v>31</v>
      </c>
      <c r="O41" s="26" t="s">
        <v>1417</v>
      </c>
    </row>
    <row r="42" spans="1:15" ht="15" customHeight="1" x14ac:dyDescent="0.25">
      <c r="A42" s="26" t="s">
        <v>1446</v>
      </c>
      <c r="B42" s="26" t="s">
        <v>1446</v>
      </c>
      <c r="C42" s="26" t="s">
        <v>1503</v>
      </c>
      <c r="D42" s="26" t="s">
        <v>1498</v>
      </c>
      <c r="E42" s="26" t="s">
        <v>1504</v>
      </c>
      <c r="F42" s="26" t="s">
        <v>1474</v>
      </c>
      <c r="G42" s="26" t="s">
        <v>1499</v>
      </c>
      <c r="H42" s="26" t="s">
        <v>1376</v>
      </c>
      <c r="I42" s="26" t="s">
        <v>1386</v>
      </c>
      <c r="J42" s="27">
        <v>26</v>
      </c>
      <c r="K42" s="27">
        <v>36</v>
      </c>
      <c r="L42" s="27">
        <v>62</v>
      </c>
      <c r="M42" s="26" t="s">
        <v>1378</v>
      </c>
      <c r="N42" s="26" t="s">
        <v>31</v>
      </c>
      <c r="O42" s="26" t="s">
        <v>1417</v>
      </c>
    </row>
    <row r="43" spans="1:15" ht="15" customHeight="1" x14ac:dyDescent="0.25">
      <c r="A43" s="26" t="s">
        <v>1446</v>
      </c>
      <c r="B43" s="26" t="s">
        <v>1446</v>
      </c>
      <c r="C43" s="26" t="s">
        <v>1505</v>
      </c>
      <c r="D43" s="26" t="s">
        <v>1506</v>
      </c>
      <c r="E43" s="26" t="s">
        <v>191</v>
      </c>
      <c r="F43" s="26" t="s">
        <v>1474</v>
      </c>
      <c r="G43" s="26" t="s">
        <v>1507</v>
      </c>
      <c r="H43" s="26" t="s">
        <v>1406</v>
      </c>
      <c r="I43" s="26" t="s">
        <v>1386</v>
      </c>
      <c r="J43" s="27">
        <v>76</v>
      </c>
      <c r="K43" s="27">
        <v>86</v>
      </c>
      <c r="L43" s="27">
        <v>162</v>
      </c>
      <c r="M43" s="26" t="s">
        <v>1378</v>
      </c>
      <c r="N43" s="26" t="s">
        <v>31</v>
      </c>
      <c r="O43" s="26" t="s">
        <v>1417</v>
      </c>
    </row>
    <row r="44" spans="1:15" ht="15" customHeight="1" x14ac:dyDescent="0.25">
      <c r="A44" s="26" t="s">
        <v>1446</v>
      </c>
      <c r="B44" s="26" t="s">
        <v>1446</v>
      </c>
      <c r="C44" s="26" t="s">
        <v>1508</v>
      </c>
      <c r="D44" s="26" t="s">
        <v>1509</v>
      </c>
      <c r="E44" s="26" t="s">
        <v>281</v>
      </c>
      <c r="F44" s="26" t="s">
        <v>1474</v>
      </c>
      <c r="G44" s="26" t="s">
        <v>1510</v>
      </c>
      <c r="H44" s="26" t="s">
        <v>1376</v>
      </c>
      <c r="I44" s="26" t="s">
        <v>1416</v>
      </c>
      <c r="J44" s="27">
        <v>2939</v>
      </c>
      <c r="K44" s="27">
        <v>4277</v>
      </c>
      <c r="L44" s="27">
        <v>7216</v>
      </c>
      <c r="M44" s="26" t="s">
        <v>1378</v>
      </c>
      <c r="N44" s="26" t="s">
        <v>31</v>
      </c>
      <c r="O44" s="26" t="s">
        <v>1417</v>
      </c>
    </row>
    <row r="45" spans="1:15" ht="15" customHeight="1" x14ac:dyDescent="0.25">
      <c r="A45" s="26" t="s">
        <v>1446</v>
      </c>
      <c r="B45" s="26" t="s">
        <v>1446</v>
      </c>
      <c r="C45" s="26" t="s">
        <v>1511</v>
      </c>
      <c r="D45" s="26" t="s">
        <v>1512</v>
      </c>
      <c r="E45" s="26" t="s">
        <v>174</v>
      </c>
      <c r="F45" s="26" t="s">
        <v>1474</v>
      </c>
      <c r="G45" s="26" t="s">
        <v>1513</v>
      </c>
      <c r="H45" s="26" t="s">
        <v>1376</v>
      </c>
      <c r="I45" s="26" t="s">
        <v>1386</v>
      </c>
      <c r="J45" s="27">
        <v>44</v>
      </c>
      <c r="K45" s="27">
        <v>61</v>
      </c>
      <c r="L45" s="27">
        <v>105</v>
      </c>
      <c r="M45" s="26" t="s">
        <v>1378</v>
      </c>
      <c r="N45" s="26" t="s">
        <v>31</v>
      </c>
      <c r="O45" s="26" t="s">
        <v>1417</v>
      </c>
    </row>
    <row r="46" spans="1:15" ht="15" customHeight="1" x14ac:dyDescent="0.25">
      <c r="A46" s="26" t="s">
        <v>1446</v>
      </c>
      <c r="B46" s="26" t="s">
        <v>1446</v>
      </c>
      <c r="C46" s="26" t="s">
        <v>1514</v>
      </c>
      <c r="D46" s="26" t="s">
        <v>1512</v>
      </c>
      <c r="E46" s="26" t="s">
        <v>269</v>
      </c>
      <c r="F46" s="26" t="s">
        <v>1474</v>
      </c>
      <c r="G46" s="26" t="s">
        <v>1513</v>
      </c>
      <c r="H46" s="26" t="s">
        <v>1376</v>
      </c>
      <c r="I46" s="26" t="s">
        <v>1386</v>
      </c>
      <c r="J46" s="27">
        <v>10</v>
      </c>
      <c r="K46" s="27">
        <v>11</v>
      </c>
      <c r="L46" s="27">
        <v>21</v>
      </c>
      <c r="M46" s="26" t="s">
        <v>1378</v>
      </c>
      <c r="N46" s="26" t="s">
        <v>31</v>
      </c>
      <c r="O46" s="26" t="s">
        <v>1417</v>
      </c>
    </row>
    <row r="47" spans="1:15" ht="15" customHeight="1" x14ac:dyDescent="0.25">
      <c r="A47" s="26" t="s">
        <v>1446</v>
      </c>
      <c r="B47" s="26" t="s">
        <v>1446</v>
      </c>
      <c r="C47" s="26" t="s">
        <v>1515</v>
      </c>
      <c r="D47" s="26" t="s">
        <v>1516</v>
      </c>
      <c r="E47" s="26" t="s">
        <v>214</v>
      </c>
      <c r="F47" s="26" t="s">
        <v>1474</v>
      </c>
      <c r="G47" s="26" t="s">
        <v>1517</v>
      </c>
      <c r="H47" s="26" t="s">
        <v>1376</v>
      </c>
      <c r="I47" s="26" t="s">
        <v>1386</v>
      </c>
      <c r="J47" s="27">
        <v>302</v>
      </c>
      <c r="K47" s="27">
        <v>359</v>
      </c>
      <c r="L47" s="27">
        <v>661</v>
      </c>
      <c r="M47" s="26" t="s">
        <v>1378</v>
      </c>
      <c r="N47" s="26" t="s">
        <v>31</v>
      </c>
      <c r="O47" s="26" t="s">
        <v>1417</v>
      </c>
    </row>
    <row r="48" spans="1:15" ht="15" customHeight="1" x14ac:dyDescent="0.25">
      <c r="A48" s="26" t="s">
        <v>1446</v>
      </c>
      <c r="B48" s="26" t="s">
        <v>1446</v>
      </c>
      <c r="C48" s="26" t="s">
        <v>1518</v>
      </c>
      <c r="D48" s="26" t="s">
        <v>1516</v>
      </c>
      <c r="E48" s="26" t="s">
        <v>206</v>
      </c>
      <c r="F48" s="26" t="s">
        <v>1474</v>
      </c>
      <c r="G48" s="26" t="s">
        <v>1517</v>
      </c>
      <c r="H48" s="26" t="s">
        <v>1376</v>
      </c>
      <c r="I48" s="26" t="s">
        <v>1386</v>
      </c>
      <c r="J48" s="27">
        <v>5</v>
      </c>
      <c r="K48" s="27">
        <v>7</v>
      </c>
      <c r="L48" s="27">
        <v>12</v>
      </c>
      <c r="M48" s="26" t="s">
        <v>1378</v>
      </c>
      <c r="N48" s="26" t="s">
        <v>31</v>
      </c>
      <c r="O48" s="26" t="s">
        <v>1417</v>
      </c>
    </row>
    <row r="49" spans="1:15" ht="15" customHeight="1" x14ac:dyDescent="0.25">
      <c r="A49" s="26" t="s">
        <v>1446</v>
      </c>
      <c r="B49" s="26" t="s">
        <v>1446</v>
      </c>
      <c r="C49" s="26" t="s">
        <v>1519</v>
      </c>
      <c r="D49" s="26" t="s">
        <v>647</v>
      </c>
      <c r="E49" s="26" t="s">
        <v>1520</v>
      </c>
      <c r="F49" s="26" t="s">
        <v>1474</v>
      </c>
      <c r="G49" s="26" t="s">
        <v>1521</v>
      </c>
      <c r="H49" s="26" t="s">
        <v>1376</v>
      </c>
      <c r="I49" s="26" t="s">
        <v>1386</v>
      </c>
      <c r="J49" s="27">
        <v>196</v>
      </c>
      <c r="K49" s="27">
        <v>351</v>
      </c>
      <c r="L49" s="27">
        <v>547</v>
      </c>
      <c r="M49" s="26" t="s">
        <v>1378</v>
      </c>
      <c r="N49" s="26" t="s">
        <v>31</v>
      </c>
      <c r="O49" s="26" t="s">
        <v>1417</v>
      </c>
    </row>
    <row r="50" spans="1:15" ht="15" customHeight="1" x14ac:dyDescent="0.25">
      <c r="A50" s="26" t="s">
        <v>1446</v>
      </c>
      <c r="B50" s="26" t="s">
        <v>1446</v>
      </c>
      <c r="C50" s="26" t="s">
        <v>1522</v>
      </c>
      <c r="D50" s="26" t="s">
        <v>1523</v>
      </c>
      <c r="E50" s="26" t="s">
        <v>394</v>
      </c>
      <c r="F50" s="26" t="s">
        <v>1474</v>
      </c>
      <c r="G50" s="26" t="s">
        <v>1524</v>
      </c>
      <c r="H50" s="26" t="s">
        <v>1376</v>
      </c>
      <c r="I50" s="26" t="s">
        <v>1386</v>
      </c>
      <c r="J50" s="27">
        <v>212</v>
      </c>
      <c r="K50" s="27">
        <v>272</v>
      </c>
      <c r="L50" s="27">
        <v>484</v>
      </c>
      <c r="M50" s="26" t="s">
        <v>1378</v>
      </c>
      <c r="N50" s="26" t="s">
        <v>31</v>
      </c>
      <c r="O50" s="26" t="s">
        <v>1417</v>
      </c>
    </row>
    <row r="51" spans="1:15" ht="15" customHeight="1" x14ac:dyDescent="0.25">
      <c r="A51" s="26" t="s">
        <v>1446</v>
      </c>
      <c r="B51" s="26" t="s">
        <v>1446</v>
      </c>
      <c r="C51" s="26" t="s">
        <v>1525</v>
      </c>
      <c r="D51" s="26" t="s">
        <v>1526</v>
      </c>
      <c r="E51" s="26" t="s">
        <v>191</v>
      </c>
      <c r="F51" s="26" t="s">
        <v>1474</v>
      </c>
      <c r="G51" s="26" t="s">
        <v>1527</v>
      </c>
      <c r="H51" s="26" t="s">
        <v>1376</v>
      </c>
      <c r="I51" s="26" t="s">
        <v>1386</v>
      </c>
      <c r="J51" s="27">
        <v>29</v>
      </c>
      <c r="K51" s="27">
        <v>37</v>
      </c>
      <c r="L51" s="27">
        <v>66</v>
      </c>
      <c r="M51" s="26" t="s">
        <v>1378</v>
      </c>
      <c r="N51" s="26" t="s">
        <v>31</v>
      </c>
      <c r="O51" s="26" t="s">
        <v>1417</v>
      </c>
    </row>
    <row r="52" spans="1:15" ht="15" customHeight="1" x14ac:dyDescent="0.25">
      <c r="A52" s="26" t="s">
        <v>1446</v>
      </c>
      <c r="B52" s="26" t="s">
        <v>1446</v>
      </c>
      <c r="C52" s="26" t="s">
        <v>1528</v>
      </c>
      <c r="D52" s="26" t="s">
        <v>1529</v>
      </c>
      <c r="E52" s="26" t="s">
        <v>25</v>
      </c>
      <c r="F52" s="26" t="s">
        <v>1474</v>
      </c>
      <c r="G52" s="26" t="s">
        <v>1530</v>
      </c>
      <c r="H52" s="26" t="s">
        <v>1376</v>
      </c>
      <c r="I52" s="26" t="s">
        <v>1386</v>
      </c>
      <c r="J52" s="27">
        <v>36</v>
      </c>
      <c r="K52" s="27">
        <v>46</v>
      </c>
      <c r="L52" s="27">
        <v>82</v>
      </c>
      <c r="M52" s="26" t="s">
        <v>1378</v>
      </c>
      <c r="N52" s="26" t="s">
        <v>31</v>
      </c>
      <c r="O52" s="26" t="s">
        <v>1417</v>
      </c>
    </row>
    <row r="53" spans="1:15" ht="15" customHeight="1" x14ac:dyDescent="0.25">
      <c r="A53" s="26" t="s">
        <v>1446</v>
      </c>
      <c r="B53" s="26" t="s">
        <v>1446</v>
      </c>
      <c r="C53" s="26" t="s">
        <v>1531</v>
      </c>
      <c r="D53" s="26" t="s">
        <v>1529</v>
      </c>
      <c r="E53" s="26" t="s">
        <v>191</v>
      </c>
      <c r="F53" s="26" t="s">
        <v>1474</v>
      </c>
      <c r="G53" s="26" t="s">
        <v>1530</v>
      </c>
      <c r="H53" s="26" t="s">
        <v>1376</v>
      </c>
      <c r="I53" s="26" t="s">
        <v>1386</v>
      </c>
      <c r="J53" s="27">
        <v>48</v>
      </c>
      <c r="K53" s="27">
        <v>56</v>
      </c>
      <c r="L53" s="27">
        <v>104</v>
      </c>
      <c r="M53" s="26" t="s">
        <v>1378</v>
      </c>
      <c r="N53" s="26" t="s">
        <v>31</v>
      </c>
      <c r="O53" s="26" t="s">
        <v>1417</v>
      </c>
    </row>
    <row r="54" spans="1:15" ht="15" customHeight="1" x14ac:dyDescent="0.25">
      <c r="A54" s="26" t="s">
        <v>1446</v>
      </c>
      <c r="B54" s="26" t="s">
        <v>1446</v>
      </c>
      <c r="C54" s="26" t="s">
        <v>1532</v>
      </c>
      <c r="D54" s="26" t="s">
        <v>1533</v>
      </c>
      <c r="E54" s="26" t="s">
        <v>25</v>
      </c>
      <c r="F54" s="26" t="s">
        <v>1474</v>
      </c>
      <c r="G54" s="26" t="s">
        <v>1534</v>
      </c>
      <c r="H54" s="26" t="s">
        <v>1376</v>
      </c>
      <c r="I54" s="26" t="s">
        <v>1386</v>
      </c>
      <c r="J54" s="27">
        <v>135</v>
      </c>
      <c r="K54" s="27">
        <v>166</v>
      </c>
      <c r="L54" s="27">
        <v>301</v>
      </c>
      <c r="M54" s="26" t="s">
        <v>1378</v>
      </c>
      <c r="N54" s="26" t="s">
        <v>31</v>
      </c>
      <c r="O54" s="26" t="s">
        <v>1417</v>
      </c>
    </row>
    <row r="55" spans="1:15" ht="15" customHeight="1" x14ac:dyDescent="0.25">
      <c r="A55" s="26" t="s">
        <v>1446</v>
      </c>
      <c r="B55" s="26" t="s">
        <v>1446</v>
      </c>
      <c r="C55" s="26" t="s">
        <v>1535</v>
      </c>
      <c r="D55" s="26" t="s">
        <v>1533</v>
      </c>
      <c r="E55" s="26" t="s">
        <v>191</v>
      </c>
      <c r="F55" s="26" t="s">
        <v>1474</v>
      </c>
      <c r="G55" s="26" t="s">
        <v>1534</v>
      </c>
      <c r="H55" s="26" t="s">
        <v>1376</v>
      </c>
      <c r="I55" s="26" t="s">
        <v>1386</v>
      </c>
      <c r="J55" s="27">
        <v>809</v>
      </c>
      <c r="K55" s="27">
        <v>1118</v>
      </c>
      <c r="L55" s="27">
        <v>1927</v>
      </c>
      <c r="M55" s="26" t="s">
        <v>1378</v>
      </c>
      <c r="N55" s="26" t="s">
        <v>31</v>
      </c>
      <c r="O55" s="26" t="s">
        <v>1417</v>
      </c>
    </row>
    <row r="56" spans="1:15" ht="15" customHeight="1" x14ac:dyDescent="0.25">
      <c r="A56" s="26" t="s">
        <v>1446</v>
      </c>
      <c r="B56" s="26" t="s">
        <v>1446</v>
      </c>
      <c r="C56" s="26" t="s">
        <v>1536</v>
      </c>
      <c r="D56" s="26" t="s">
        <v>1467</v>
      </c>
      <c r="E56" s="26" t="s">
        <v>191</v>
      </c>
      <c r="F56" s="26" t="s">
        <v>1474</v>
      </c>
      <c r="G56" s="26" t="s">
        <v>1468</v>
      </c>
      <c r="H56" s="26" t="s">
        <v>1376</v>
      </c>
      <c r="I56" s="26" t="s">
        <v>1386</v>
      </c>
      <c r="J56" s="27">
        <v>103</v>
      </c>
      <c r="K56" s="27">
        <v>107</v>
      </c>
      <c r="L56" s="27">
        <v>210</v>
      </c>
      <c r="M56" s="26" t="s">
        <v>1378</v>
      </c>
      <c r="N56" s="26" t="s">
        <v>31</v>
      </c>
      <c r="O56" s="26" t="s">
        <v>1417</v>
      </c>
    </row>
    <row r="57" spans="1:15" ht="15" customHeight="1" x14ac:dyDescent="0.25">
      <c r="A57" s="26" t="s">
        <v>1446</v>
      </c>
      <c r="B57" s="26" t="s">
        <v>1446</v>
      </c>
      <c r="C57" s="26" t="s">
        <v>1537</v>
      </c>
      <c r="D57" s="26" t="s">
        <v>1467</v>
      </c>
      <c r="E57" s="26" t="s">
        <v>1538</v>
      </c>
      <c r="F57" s="26" t="s">
        <v>1474</v>
      </c>
      <c r="G57" s="26" t="s">
        <v>1468</v>
      </c>
      <c r="H57" s="26" t="s">
        <v>1376</v>
      </c>
      <c r="I57" s="26" t="s">
        <v>1416</v>
      </c>
      <c r="J57" s="27">
        <v>1566</v>
      </c>
      <c r="K57" s="27">
        <v>2275</v>
      </c>
      <c r="L57" s="27">
        <v>3841</v>
      </c>
      <c r="M57" s="26" t="s">
        <v>1378</v>
      </c>
      <c r="N57" s="26" t="s">
        <v>31</v>
      </c>
      <c r="O57" s="26" t="s">
        <v>1417</v>
      </c>
    </row>
    <row r="58" spans="1:15" ht="15" customHeight="1" x14ac:dyDescent="0.25">
      <c r="A58" s="26" t="s">
        <v>1446</v>
      </c>
      <c r="B58" s="26" t="s">
        <v>1446</v>
      </c>
      <c r="C58" s="26" t="s">
        <v>1539</v>
      </c>
      <c r="D58" s="26" t="s">
        <v>1526</v>
      </c>
      <c r="E58" s="26" t="s">
        <v>465</v>
      </c>
      <c r="F58" s="26" t="s">
        <v>1474</v>
      </c>
      <c r="G58" s="26" t="s">
        <v>1540</v>
      </c>
      <c r="H58" s="26" t="s">
        <v>1376</v>
      </c>
      <c r="I58" s="26" t="s">
        <v>1416</v>
      </c>
      <c r="J58" s="27">
        <v>569</v>
      </c>
      <c r="K58" s="27">
        <v>670</v>
      </c>
      <c r="L58" s="27">
        <v>1239</v>
      </c>
      <c r="M58" s="26" t="s">
        <v>1378</v>
      </c>
      <c r="N58" s="26" t="s">
        <v>31</v>
      </c>
      <c r="O58" s="26" t="s">
        <v>1417</v>
      </c>
    </row>
    <row r="59" spans="1:15" ht="15" customHeight="1" x14ac:dyDescent="0.25">
      <c r="A59" s="26" t="s">
        <v>1446</v>
      </c>
      <c r="B59" s="26" t="s">
        <v>1446</v>
      </c>
      <c r="C59" s="26" t="s">
        <v>1541</v>
      </c>
      <c r="D59" s="26" t="s">
        <v>1542</v>
      </c>
      <c r="E59" s="26" t="s">
        <v>289</v>
      </c>
      <c r="F59" s="26" t="s">
        <v>1474</v>
      </c>
      <c r="G59" s="26" t="s">
        <v>1543</v>
      </c>
      <c r="H59" s="26" t="s">
        <v>1376</v>
      </c>
      <c r="I59" s="26" t="s">
        <v>1386</v>
      </c>
      <c r="J59" s="27">
        <v>455</v>
      </c>
      <c r="K59" s="27">
        <v>554</v>
      </c>
      <c r="L59" s="27">
        <v>1009</v>
      </c>
      <c r="M59" s="26" t="s">
        <v>1378</v>
      </c>
      <c r="N59" s="26" t="s">
        <v>31</v>
      </c>
      <c r="O59" s="26" t="s">
        <v>1417</v>
      </c>
    </row>
    <row r="60" spans="1:15" ht="15" customHeight="1" x14ac:dyDescent="0.25">
      <c r="A60" s="26" t="s">
        <v>1446</v>
      </c>
      <c r="B60" s="26" t="s">
        <v>1446</v>
      </c>
      <c r="C60" s="26" t="s">
        <v>1544</v>
      </c>
      <c r="D60" s="26" t="s">
        <v>1545</v>
      </c>
      <c r="E60" s="26" t="s">
        <v>214</v>
      </c>
      <c r="F60" s="26" t="s">
        <v>1474</v>
      </c>
      <c r="G60" s="26" t="s">
        <v>1546</v>
      </c>
      <c r="H60" s="26" t="s">
        <v>1376</v>
      </c>
      <c r="I60" s="26" t="s">
        <v>1386</v>
      </c>
      <c r="J60" s="27">
        <v>480</v>
      </c>
      <c r="K60" s="27">
        <v>491</v>
      </c>
      <c r="L60" s="27">
        <v>971</v>
      </c>
      <c r="M60" s="26" t="s">
        <v>1378</v>
      </c>
      <c r="N60" s="26" t="s">
        <v>31</v>
      </c>
      <c r="O60" s="26" t="s">
        <v>1417</v>
      </c>
    </row>
    <row r="61" spans="1:15" ht="15" customHeight="1" x14ac:dyDescent="0.25">
      <c r="A61" s="26" t="s">
        <v>1446</v>
      </c>
      <c r="B61" s="26" t="s">
        <v>1446</v>
      </c>
      <c r="C61" s="26" t="s">
        <v>1547</v>
      </c>
      <c r="D61" s="26" t="s">
        <v>1545</v>
      </c>
      <c r="E61" s="26" t="s">
        <v>178</v>
      </c>
      <c r="F61" s="26" t="s">
        <v>1474</v>
      </c>
      <c r="G61" s="26" t="s">
        <v>1548</v>
      </c>
      <c r="H61" s="26" t="s">
        <v>1376</v>
      </c>
      <c r="I61" s="26" t="s">
        <v>1386</v>
      </c>
      <c r="J61" s="27">
        <v>766</v>
      </c>
      <c r="K61" s="27">
        <v>827</v>
      </c>
      <c r="L61" s="27">
        <v>1593</v>
      </c>
      <c r="M61" s="26" t="s">
        <v>1378</v>
      </c>
      <c r="N61" s="26" t="s">
        <v>31</v>
      </c>
      <c r="O61" s="26" t="s">
        <v>1417</v>
      </c>
    </row>
    <row r="62" spans="1:15" ht="15" customHeight="1" x14ac:dyDescent="0.25">
      <c r="A62" s="26" t="s">
        <v>1446</v>
      </c>
      <c r="B62" s="26" t="s">
        <v>1446</v>
      </c>
      <c r="C62" s="26" t="s">
        <v>1549</v>
      </c>
      <c r="D62" s="26" t="s">
        <v>1550</v>
      </c>
      <c r="E62" s="26" t="s">
        <v>143</v>
      </c>
      <c r="F62" s="26" t="s">
        <v>1474</v>
      </c>
      <c r="G62" s="26" t="s">
        <v>1551</v>
      </c>
      <c r="H62" s="26" t="s">
        <v>1376</v>
      </c>
      <c r="I62" s="26" t="s">
        <v>1386</v>
      </c>
      <c r="J62" s="27">
        <v>66</v>
      </c>
      <c r="K62" s="27">
        <v>86</v>
      </c>
      <c r="L62" s="27">
        <v>152</v>
      </c>
      <c r="M62" s="26" t="s">
        <v>1378</v>
      </c>
      <c r="N62" s="26" t="s">
        <v>31</v>
      </c>
      <c r="O62" s="26" t="s">
        <v>1417</v>
      </c>
    </row>
    <row r="63" spans="1:15" ht="15" customHeight="1" x14ac:dyDescent="0.25">
      <c r="A63" s="26" t="s">
        <v>1446</v>
      </c>
      <c r="B63" s="26" t="s">
        <v>1446</v>
      </c>
      <c r="C63" s="26" t="s">
        <v>1552</v>
      </c>
      <c r="D63" s="26" t="s">
        <v>1553</v>
      </c>
      <c r="E63" s="26" t="s">
        <v>430</v>
      </c>
      <c r="F63" s="26" t="s">
        <v>1474</v>
      </c>
      <c r="G63" s="26" t="s">
        <v>1554</v>
      </c>
      <c r="H63" s="26" t="s">
        <v>1376</v>
      </c>
      <c r="I63" s="26" t="s">
        <v>1386</v>
      </c>
      <c r="J63" s="27">
        <v>233</v>
      </c>
      <c r="K63" s="27">
        <v>286</v>
      </c>
      <c r="L63" s="27">
        <v>519</v>
      </c>
      <c r="M63" s="26" t="s">
        <v>1378</v>
      </c>
      <c r="N63" s="26" t="s">
        <v>31</v>
      </c>
      <c r="O63" s="26" t="s">
        <v>1417</v>
      </c>
    </row>
    <row r="64" spans="1:15" ht="15" customHeight="1" x14ac:dyDescent="0.25">
      <c r="A64" s="26" t="s">
        <v>1446</v>
      </c>
      <c r="B64" s="26" t="s">
        <v>1446</v>
      </c>
      <c r="C64" s="26" t="s">
        <v>1555</v>
      </c>
      <c r="D64" s="26" t="s">
        <v>773</v>
      </c>
      <c r="E64" s="26" t="s">
        <v>277</v>
      </c>
      <c r="F64" s="26" t="s">
        <v>1474</v>
      </c>
      <c r="G64" s="26" t="s">
        <v>1556</v>
      </c>
      <c r="H64" s="26" t="s">
        <v>1376</v>
      </c>
      <c r="I64" s="26" t="s">
        <v>1386</v>
      </c>
      <c r="J64" s="27">
        <v>686</v>
      </c>
      <c r="K64" s="27">
        <v>775</v>
      </c>
      <c r="L64" s="27">
        <v>1461</v>
      </c>
      <c r="M64" s="26" t="s">
        <v>1378</v>
      </c>
      <c r="N64" s="26" t="s">
        <v>31</v>
      </c>
      <c r="O64" s="26" t="s">
        <v>1417</v>
      </c>
    </row>
    <row r="65" spans="1:15" ht="15" customHeight="1" x14ac:dyDescent="0.25">
      <c r="A65" s="26" t="s">
        <v>1446</v>
      </c>
      <c r="B65" s="26" t="s">
        <v>1446</v>
      </c>
      <c r="C65" s="26" t="s">
        <v>1557</v>
      </c>
      <c r="D65" s="26" t="s">
        <v>1558</v>
      </c>
      <c r="E65" s="26" t="s">
        <v>249</v>
      </c>
      <c r="F65" s="26" t="s">
        <v>1474</v>
      </c>
      <c r="G65" s="26" t="s">
        <v>1559</v>
      </c>
      <c r="H65" s="26" t="s">
        <v>1376</v>
      </c>
      <c r="I65" s="26" t="s">
        <v>1386</v>
      </c>
      <c r="J65" s="27">
        <v>114</v>
      </c>
      <c r="K65" s="27">
        <v>165</v>
      </c>
      <c r="L65" s="27">
        <v>279</v>
      </c>
      <c r="M65" s="26" t="s">
        <v>1378</v>
      </c>
      <c r="N65" s="26" t="s">
        <v>31</v>
      </c>
      <c r="O65" s="26" t="s">
        <v>1417</v>
      </c>
    </row>
    <row r="66" spans="1:15" ht="15" customHeight="1" x14ac:dyDescent="0.25">
      <c r="A66" s="26" t="s">
        <v>1446</v>
      </c>
      <c r="B66" s="26" t="s">
        <v>1446</v>
      </c>
      <c r="C66" s="26" t="s">
        <v>1560</v>
      </c>
      <c r="D66" s="26" t="s">
        <v>1558</v>
      </c>
      <c r="E66" s="26" t="s">
        <v>1561</v>
      </c>
      <c r="F66" s="26" t="s">
        <v>1474</v>
      </c>
      <c r="G66" s="26" t="s">
        <v>1562</v>
      </c>
      <c r="H66" s="26" t="s">
        <v>1376</v>
      </c>
      <c r="I66" s="26" t="s">
        <v>1386</v>
      </c>
      <c r="J66" s="27">
        <v>1374</v>
      </c>
      <c r="K66" s="27">
        <v>1761</v>
      </c>
      <c r="L66" s="27">
        <v>3135</v>
      </c>
      <c r="M66" s="26" t="s">
        <v>1378</v>
      </c>
      <c r="N66" s="26" t="s">
        <v>31</v>
      </c>
      <c r="O66" s="26" t="s">
        <v>1417</v>
      </c>
    </row>
    <row r="67" spans="1:15" ht="15" customHeight="1" x14ac:dyDescent="0.25">
      <c r="A67" s="26" t="s">
        <v>1446</v>
      </c>
      <c r="B67" s="26" t="s">
        <v>1446</v>
      </c>
      <c r="C67" s="26" t="s">
        <v>1563</v>
      </c>
      <c r="D67" s="26" t="s">
        <v>1558</v>
      </c>
      <c r="E67" s="26" t="s">
        <v>1564</v>
      </c>
      <c r="F67" s="26" t="s">
        <v>1474</v>
      </c>
      <c r="G67" s="26" t="s">
        <v>1562</v>
      </c>
      <c r="H67" s="26" t="s">
        <v>1376</v>
      </c>
      <c r="I67" s="26" t="s">
        <v>1386</v>
      </c>
      <c r="J67" s="27">
        <v>77</v>
      </c>
      <c r="K67" s="27">
        <v>86</v>
      </c>
      <c r="L67" s="27">
        <v>163</v>
      </c>
      <c r="M67" s="26" t="s">
        <v>1378</v>
      </c>
      <c r="N67" s="26" t="s">
        <v>31</v>
      </c>
      <c r="O67" s="26" t="s">
        <v>1417</v>
      </c>
    </row>
    <row r="68" spans="1:15" ht="15" customHeight="1" x14ac:dyDescent="0.25">
      <c r="A68" s="26" t="s">
        <v>1446</v>
      </c>
      <c r="B68" s="26" t="s">
        <v>1446</v>
      </c>
      <c r="C68" s="26" t="s">
        <v>1565</v>
      </c>
      <c r="D68" s="26" t="s">
        <v>1558</v>
      </c>
      <c r="E68" s="26" t="s">
        <v>1037</v>
      </c>
      <c r="F68" s="26" t="s">
        <v>1474</v>
      </c>
      <c r="G68" s="26" t="s">
        <v>1566</v>
      </c>
      <c r="H68" s="26" t="s">
        <v>1376</v>
      </c>
      <c r="I68" s="26" t="s">
        <v>1386</v>
      </c>
      <c r="J68" s="27">
        <v>2482</v>
      </c>
      <c r="K68" s="27">
        <v>3128</v>
      </c>
      <c r="L68" s="27">
        <v>5610</v>
      </c>
      <c r="M68" s="26" t="s">
        <v>1378</v>
      </c>
      <c r="N68" s="26" t="s">
        <v>31</v>
      </c>
      <c r="O68" s="26" t="s">
        <v>1417</v>
      </c>
    </row>
    <row r="69" spans="1:15" ht="15" customHeight="1" x14ac:dyDescent="0.25">
      <c r="A69" s="26" t="s">
        <v>1446</v>
      </c>
      <c r="B69" s="26" t="s">
        <v>1446</v>
      </c>
      <c r="C69" s="26" t="s">
        <v>1567</v>
      </c>
      <c r="D69" s="26" t="s">
        <v>1568</v>
      </c>
      <c r="E69" s="26" t="s">
        <v>394</v>
      </c>
      <c r="F69" s="26" t="s">
        <v>1474</v>
      </c>
      <c r="G69" s="26" t="s">
        <v>1569</v>
      </c>
      <c r="H69" s="26" t="s">
        <v>1376</v>
      </c>
      <c r="I69" s="26" t="s">
        <v>1386</v>
      </c>
      <c r="J69" s="27">
        <v>743</v>
      </c>
      <c r="K69" s="27">
        <v>977</v>
      </c>
      <c r="L69" s="27">
        <v>1720</v>
      </c>
      <c r="M69" s="26" t="s">
        <v>1378</v>
      </c>
      <c r="N69" s="26" t="s">
        <v>31</v>
      </c>
      <c r="O69" s="26" t="s">
        <v>1417</v>
      </c>
    </row>
    <row r="70" spans="1:15" ht="15" customHeight="1" x14ac:dyDescent="0.25">
      <c r="A70" s="26" t="s">
        <v>1446</v>
      </c>
      <c r="B70" s="26" t="s">
        <v>1446</v>
      </c>
      <c r="C70" s="26" t="s">
        <v>1570</v>
      </c>
      <c r="D70" s="26" t="s">
        <v>1571</v>
      </c>
      <c r="E70" s="26" t="s">
        <v>174</v>
      </c>
      <c r="F70" s="26" t="s">
        <v>1474</v>
      </c>
      <c r="G70" s="26" t="s">
        <v>1572</v>
      </c>
      <c r="H70" s="26" t="s">
        <v>1376</v>
      </c>
      <c r="I70" s="26" t="s">
        <v>1386</v>
      </c>
      <c r="J70" s="27">
        <v>500</v>
      </c>
      <c r="K70" s="27">
        <v>612</v>
      </c>
      <c r="L70" s="27">
        <v>1112</v>
      </c>
      <c r="M70" s="26" t="s">
        <v>1378</v>
      </c>
      <c r="N70" s="26" t="s">
        <v>31</v>
      </c>
      <c r="O70" s="26" t="s">
        <v>1417</v>
      </c>
    </row>
    <row r="71" spans="1:15" ht="15" customHeight="1" x14ac:dyDescent="0.25">
      <c r="A71" s="26" t="s">
        <v>1446</v>
      </c>
      <c r="B71" s="26" t="s">
        <v>1446</v>
      </c>
      <c r="C71" s="26" t="s">
        <v>1573</v>
      </c>
      <c r="D71" s="26" t="s">
        <v>1574</v>
      </c>
      <c r="E71" s="26" t="s">
        <v>25</v>
      </c>
      <c r="F71" s="26" t="s">
        <v>1474</v>
      </c>
      <c r="G71" s="26" t="s">
        <v>1575</v>
      </c>
      <c r="H71" s="26" t="s">
        <v>1376</v>
      </c>
      <c r="I71" s="26" t="s">
        <v>1386</v>
      </c>
      <c r="J71" s="27">
        <v>212</v>
      </c>
      <c r="K71" s="27">
        <v>266</v>
      </c>
      <c r="L71" s="27">
        <v>478</v>
      </c>
      <c r="M71" s="26" t="s">
        <v>1378</v>
      </c>
      <c r="N71" s="26" t="s">
        <v>31</v>
      </c>
      <c r="O71" s="26" t="s">
        <v>1417</v>
      </c>
    </row>
    <row r="72" spans="1:15" ht="15" customHeight="1" x14ac:dyDescent="0.25">
      <c r="A72" s="26" t="s">
        <v>1446</v>
      </c>
      <c r="B72" s="26" t="s">
        <v>1446</v>
      </c>
      <c r="C72" s="26" t="s">
        <v>1576</v>
      </c>
      <c r="D72" s="26" t="s">
        <v>1568</v>
      </c>
      <c r="E72" s="26" t="s">
        <v>1577</v>
      </c>
      <c r="F72" s="26" t="s">
        <v>1474</v>
      </c>
      <c r="G72" s="26" t="s">
        <v>1578</v>
      </c>
      <c r="H72" s="26" t="s">
        <v>1376</v>
      </c>
      <c r="I72" s="26" t="s">
        <v>1386</v>
      </c>
      <c r="J72" s="27">
        <v>206</v>
      </c>
      <c r="K72" s="27">
        <v>255</v>
      </c>
      <c r="L72" s="27">
        <v>461</v>
      </c>
      <c r="M72" s="26" t="s">
        <v>1378</v>
      </c>
      <c r="N72" s="26" t="s">
        <v>31</v>
      </c>
      <c r="O72" s="26" t="s">
        <v>1417</v>
      </c>
    </row>
    <row r="73" spans="1:15" ht="15" customHeight="1" x14ac:dyDescent="0.25">
      <c r="A73" s="26" t="s">
        <v>1446</v>
      </c>
      <c r="B73" s="26" t="s">
        <v>1446</v>
      </c>
      <c r="C73" s="26" t="s">
        <v>1579</v>
      </c>
      <c r="D73" s="26" t="s">
        <v>1580</v>
      </c>
      <c r="E73" s="26" t="s">
        <v>770</v>
      </c>
      <c r="F73" s="26" t="s">
        <v>1474</v>
      </c>
      <c r="G73" s="26" t="s">
        <v>1581</v>
      </c>
      <c r="H73" s="26" t="s">
        <v>1376</v>
      </c>
      <c r="I73" s="26" t="s">
        <v>1386</v>
      </c>
      <c r="J73" s="27">
        <v>1696</v>
      </c>
      <c r="K73" s="27">
        <v>1982</v>
      </c>
      <c r="L73" s="27">
        <v>3678</v>
      </c>
      <c r="M73" s="26" t="s">
        <v>1378</v>
      </c>
      <c r="N73" s="26" t="s">
        <v>31</v>
      </c>
      <c r="O73" s="26" t="s">
        <v>1417</v>
      </c>
    </row>
    <row r="74" spans="1:15" ht="15" customHeight="1" x14ac:dyDescent="0.25">
      <c r="A74" s="26" t="s">
        <v>1446</v>
      </c>
      <c r="B74" s="26" t="s">
        <v>1446</v>
      </c>
      <c r="C74" s="26" t="s">
        <v>1582</v>
      </c>
      <c r="D74" s="26" t="s">
        <v>1583</v>
      </c>
      <c r="E74" s="26" t="s">
        <v>49</v>
      </c>
      <c r="F74" s="26" t="s">
        <v>1474</v>
      </c>
      <c r="G74" s="26" t="s">
        <v>1584</v>
      </c>
      <c r="H74" s="26" t="s">
        <v>1376</v>
      </c>
      <c r="I74" s="26" t="s">
        <v>1416</v>
      </c>
      <c r="J74" s="27">
        <v>7095</v>
      </c>
      <c r="K74" s="27">
        <v>8225</v>
      </c>
      <c r="L74" s="27">
        <v>15320</v>
      </c>
      <c r="M74" s="26" t="s">
        <v>1378</v>
      </c>
      <c r="N74" s="26" t="s">
        <v>31</v>
      </c>
      <c r="O74" s="26" t="s">
        <v>1417</v>
      </c>
    </row>
    <row r="75" spans="1:15" ht="15" customHeight="1" x14ac:dyDescent="0.25">
      <c r="A75" s="26" t="s">
        <v>1446</v>
      </c>
      <c r="B75" s="26" t="s">
        <v>1446</v>
      </c>
      <c r="C75" s="26" t="s">
        <v>1585</v>
      </c>
      <c r="D75" s="26" t="s">
        <v>1480</v>
      </c>
      <c r="E75" s="26" t="s">
        <v>1504</v>
      </c>
      <c r="F75" s="26" t="s">
        <v>1474</v>
      </c>
      <c r="G75" s="26" t="s">
        <v>1586</v>
      </c>
      <c r="H75" s="26" t="s">
        <v>1376</v>
      </c>
      <c r="I75" s="26" t="s">
        <v>1398</v>
      </c>
      <c r="J75" s="27">
        <v>6064</v>
      </c>
      <c r="K75" s="27">
        <v>0</v>
      </c>
      <c r="L75" s="27">
        <v>6064</v>
      </c>
      <c r="M75" s="26" t="s">
        <v>1378</v>
      </c>
      <c r="N75" s="26" t="s">
        <v>31</v>
      </c>
      <c r="O75" s="26" t="s">
        <v>1393</v>
      </c>
    </row>
    <row r="76" spans="1:15" ht="15" customHeight="1" x14ac:dyDescent="0.25">
      <c r="A76" s="26" t="s">
        <v>1446</v>
      </c>
      <c r="B76" s="26" t="s">
        <v>1446</v>
      </c>
      <c r="C76" s="26" t="s">
        <v>1587</v>
      </c>
      <c r="D76" s="26" t="s">
        <v>1438</v>
      </c>
      <c r="E76" s="26" t="s">
        <v>1588</v>
      </c>
      <c r="F76" s="26" t="s">
        <v>1474</v>
      </c>
      <c r="G76" s="26" t="s">
        <v>1439</v>
      </c>
      <c r="H76" s="26" t="s">
        <v>1402</v>
      </c>
      <c r="I76" s="26" t="s">
        <v>1386</v>
      </c>
      <c r="J76" s="27">
        <v>433</v>
      </c>
      <c r="K76" s="27">
        <v>447</v>
      </c>
      <c r="L76" s="27">
        <v>880</v>
      </c>
      <c r="M76" s="26" t="s">
        <v>1378</v>
      </c>
      <c r="N76" s="26" t="s">
        <v>31</v>
      </c>
      <c r="O76" s="26" t="s">
        <v>1417</v>
      </c>
    </row>
    <row r="77" spans="1:15" ht="15" customHeight="1" x14ac:dyDescent="0.25">
      <c r="A77" s="26" t="s">
        <v>1446</v>
      </c>
      <c r="B77" s="26" t="s">
        <v>1446</v>
      </c>
      <c r="C77" s="26" t="s">
        <v>1589</v>
      </c>
      <c r="D77" s="26" t="s">
        <v>1438</v>
      </c>
      <c r="E77" s="26" t="s">
        <v>436</v>
      </c>
      <c r="F77" s="26" t="s">
        <v>1474</v>
      </c>
      <c r="G77" s="26" t="s">
        <v>1590</v>
      </c>
      <c r="H77" s="26" t="s">
        <v>1402</v>
      </c>
      <c r="I77" s="26" t="s">
        <v>1386</v>
      </c>
      <c r="J77" s="27">
        <v>34</v>
      </c>
      <c r="K77" s="27">
        <v>48</v>
      </c>
      <c r="L77" s="27">
        <v>82</v>
      </c>
      <c r="M77" s="26" t="s">
        <v>1378</v>
      </c>
      <c r="N77" s="26" t="s">
        <v>31</v>
      </c>
      <c r="O77" s="26" t="s">
        <v>1417</v>
      </c>
    </row>
    <row r="78" spans="1:15" ht="15" customHeight="1" x14ac:dyDescent="0.25">
      <c r="A78" s="26" t="s">
        <v>1446</v>
      </c>
      <c r="B78" s="26" t="s">
        <v>1446</v>
      </c>
      <c r="C78" s="26" t="s">
        <v>1591</v>
      </c>
      <c r="D78" s="26" t="s">
        <v>1592</v>
      </c>
      <c r="E78" s="26" t="s">
        <v>546</v>
      </c>
      <c r="F78" s="26" t="s">
        <v>1474</v>
      </c>
      <c r="G78" s="26" t="s">
        <v>1593</v>
      </c>
      <c r="H78" s="26" t="s">
        <v>1402</v>
      </c>
      <c r="I78" s="26" t="s">
        <v>1416</v>
      </c>
      <c r="J78" s="27">
        <v>6393</v>
      </c>
      <c r="K78" s="27">
        <v>9276</v>
      </c>
      <c r="L78" s="27">
        <v>15669</v>
      </c>
      <c r="M78" s="26" t="s">
        <v>1378</v>
      </c>
      <c r="N78" s="26" t="s">
        <v>31</v>
      </c>
      <c r="O78" s="26" t="s">
        <v>1417</v>
      </c>
    </row>
    <row r="79" spans="1:15" ht="15" customHeight="1" x14ac:dyDescent="0.25">
      <c r="A79" s="26" t="s">
        <v>1446</v>
      </c>
      <c r="B79" s="26" t="s">
        <v>1446</v>
      </c>
      <c r="C79" s="26" t="s">
        <v>1594</v>
      </c>
      <c r="D79" s="26" t="s">
        <v>1592</v>
      </c>
      <c r="E79" s="26" t="s">
        <v>1227</v>
      </c>
      <c r="F79" s="26" t="s">
        <v>1474</v>
      </c>
      <c r="G79" s="26" t="s">
        <v>1593</v>
      </c>
      <c r="H79" s="26" t="s">
        <v>1402</v>
      </c>
      <c r="I79" s="26" t="s">
        <v>1386</v>
      </c>
      <c r="J79" s="27">
        <v>479</v>
      </c>
      <c r="K79" s="27">
        <v>592</v>
      </c>
      <c r="L79" s="27">
        <v>1071</v>
      </c>
      <c r="M79" s="26" t="s">
        <v>1378</v>
      </c>
      <c r="N79" s="26" t="s">
        <v>31</v>
      </c>
      <c r="O79" s="26" t="s">
        <v>1417</v>
      </c>
    </row>
    <row r="80" spans="1:15" ht="15" customHeight="1" x14ac:dyDescent="0.25">
      <c r="A80" s="26" t="s">
        <v>1446</v>
      </c>
      <c r="B80" s="26" t="s">
        <v>1446</v>
      </c>
      <c r="C80" s="26" t="s">
        <v>1595</v>
      </c>
      <c r="D80" s="26" t="s">
        <v>524</v>
      </c>
      <c r="E80" s="26" t="s">
        <v>1596</v>
      </c>
      <c r="F80" s="26" t="s">
        <v>1474</v>
      </c>
      <c r="G80" s="26" t="s">
        <v>1597</v>
      </c>
      <c r="H80" s="26" t="s">
        <v>1402</v>
      </c>
      <c r="I80" s="26" t="s">
        <v>1386</v>
      </c>
      <c r="J80" s="27">
        <v>57</v>
      </c>
      <c r="K80" s="27">
        <v>81</v>
      </c>
      <c r="L80" s="27">
        <v>138</v>
      </c>
      <c r="M80" s="26" t="s">
        <v>1378</v>
      </c>
      <c r="N80" s="26" t="s">
        <v>31</v>
      </c>
      <c r="O80" s="26" t="s">
        <v>1417</v>
      </c>
    </row>
    <row r="81" spans="1:15" ht="15" customHeight="1" x14ac:dyDescent="0.25">
      <c r="A81" s="26" t="s">
        <v>1446</v>
      </c>
      <c r="B81" s="26" t="s">
        <v>1446</v>
      </c>
      <c r="C81" s="26" t="s">
        <v>1598</v>
      </c>
      <c r="D81" s="26" t="s">
        <v>1413</v>
      </c>
      <c r="E81" s="26" t="s">
        <v>946</v>
      </c>
      <c r="F81" s="26" t="s">
        <v>1474</v>
      </c>
      <c r="G81" s="26" t="s">
        <v>1415</v>
      </c>
      <c r="H81" s="26" t="s">
        <v>1402</v>
      </c>
      <c r="I81" s="26" t="s">
        <v>1386</v>
      </c>
      <c r="J81" s="27">
        <v>150</v>
      </c>
      <c r="K81" s="27">
        <v>198</v>
      </c>
      <c r="L81" s="27">
        <v>348</v>
      </c>
      <c r="M81" s="26" t="s">
        <v>1378</v>
      </c>
      <c r="N81" s="26" t="s">
        <v>31</v>
      </c>
      <c r="O81" s="26" t="s">
        <v>1417</v>
      </c>
    </row>
    <row r="82" spans="1:15" ht="15" customHeight="1" x14ac:dyDescent="0.25">
      <c r="A82" s="26" t="s">
        <v>1446</v>
      </c>
      <c r="B82" s="26" t="s">
        <v>1446</v>
      </c>
      <c r="C82" s="26" t="s">
        <v>1599</v>
      </c>
      <c r="D82" s="26" t="s">
        <v>1413</v>
      </c>
      <c r="E82" s="26" t="s">
        <v>167</v>
      </c>
      <c r="F82" s="26" t="s">
        <v>1474</v>
      </c>
      <c r="G82" s="26" t="s">
        <v>1415</v>
      </c>
      <c r="H82" s="26" t="s">
        <v>1402</v>
      </c>
      <c r="I82" s="26" t="s">
        <v>1416</v>
      </c>
      <c r="J82" s="27">
        <v>365</v>
      </c>
      <c r="K82" s="27">
        <v>501</v>
      </c>
      <c r="L82" s="27">
        <v>866</v>
      </c>
      <c r="M82" s="26" t="s">
        <v>1378</v>
      </c>
      <c r="N82" s="26" t="s">
        <v>31</v>
      </c>
      <c r="O82" s="26" t="s">
        <v>1417</v>
      </c>
    </row>
    <row r="83" spans="1:15" ht="15" customHeight="1" x14ac:dyDescent="0.25">
      <c r="A83" s="26" t="s">
        <v>1446</v>
      </c>
      <c r="B83" s="26" t="s">
        <v>1446</v>
      </c>
      <c r="C83" s="26" t="s">
        <v>1600</v>
      </c>
      <c r="D83" s="26" t="s">
        <v>1413</v>
      </c>
      <c r="E83" s="26" t="s">
        <v>354</v>
      </c>
      <c r="F83" s="26" t="s">
        <v>1474</v>
      </c>
      <c r="G83" s="26" t="s">
        <v>1415</v>
      </c>
      <c r="H83" s="26" t="s">
        <v>1402</v>
      </c>
      <c r="I83" s="26" t="s">
        <v>1386</v>
      </c>
      <c r="J83" s="27">
        <v>725</v>
      </c>
      <c r="K83" s="27">
        <v>837</v>
      </c>
      <c r="L83" s="27">
        <v>1562</v>
      </c>
      <c r="M83" s="26" t="s">
        <v>1378</v>
      </c>
      <c r="N83" s="26" t="s">
        <v>31</v>
      </c>
      <c r="O83" s="26" t="s">
        <v>1417</v>
      </c>
    </row>
    <row r="84" spans="1:15" ht="15" customHeight="1" x14ac:dyDescent="0.25">
      <c r="A84" s="26" t="s">
        <v>1446</v>
      </c>
      <c r="B84" s="26" t="s">
        <v>1446</v>
      </c>
      <c r="C84" s="26" t="s">
        <v>1601</v>
      </c>
      <c r="D84" s="26" t="s">
        <v>1602</v>
      </c>
      <c r="E84" s="26" t="s">
        <v>88</v>
      </c>
      <c r="F84" s="26" t="s">
        <v>1474</v>
      </c>
      <c r="G84" s="26" t="s">
        <v>1603</v>
      </c>
      <c r="H84" s="26" t="s">
        <v>1402</v>
      </c>
      <c r="I84" s="26" t="s">
        <v>1386</v>
      </c>
      <c r="J84" s="27">
        <v>470</v>
      </c>
      <c r="K84" s="27">
        <v>561</v>
      </c>
      <c r="L84" s="27">
        <v>1031</v>
      </c>
      <c r="M84" s="26" t="s">
        <v>1378</v>
      </c>
      <c r="N84" s="26" t="s">
        <v>31</v>
      </c>
      <c r="O84" s="26" t="s">
        <v>1417</v>
      </c>
    </row>
    <row r="85" spans="1:15" ht="15" customHeight="1" x14ac:dyDescent="0.25">
      <c r="A85" s="26" t="s">
        <v>1446</v>
      </c>
      <c r="B85" s="26" t="s">
        <v>1446</v>
      </c>
      <c r="C85" s="26" t="s">
        <v>1604</v>
      </c>
      <c r="D85" s="26" t="s">
        <v>1605</v>
      </c>
      <c r="E85" s="26" t="s">
        <v>289</v>
      </c>
      <c r="F85" s="26" t="s">
        <v>1474</v>
      </c>
      <c r="G85" s="26" t="s">
        <v>1606</v>
      </c>
      <c r="H85" s="26" t="s">
        <v>1402</v>
      </c>
      <c r="I85" s="26" t="s">
        <v>1386</v>
      </c>
      <c r="J85" s="27">
        <v>450</v>
      </c>
      <c r="K85" s="27">
        <v>566</v>
      </c>
      <c r="L85" s="27">
        <v>1016</v>
      </c>
      <c r="M85" s="26" t="s">
        <v>1378</v>
      </c>
      <c r="N85" s="26" t="s">
        <v>31</v>
      </c>
      <c r="O85" s="26" t="s">
        <v>1417</v>
      </c>
    </row>
    <row r="86" spans="1:15" ht="15" customHeight="1" x14ac:dyDescent="0.25">
      <c r="A86" s="26" t="s">
        <v>1446</v>
      </c>
      <c r="B86" s="26" t="s">
        <v>1446</v>
      </c>
      <c r="C86" s="26" t="s">
        <v>1607</v>
      </c>
      <c r="D86" s="26" t="s">
        <v>1608</v>
      </c>
      <c r="E86" s="26" t="s">
        <v>25</v>
      </c>
      <c r="F86" s="26" t="s">
        <v>1474</v>
      </c>
      <c r="G86" s="26" t="s">
        <v>1609</v>
      </c>
      <c r="H86" s="26" t="s">
        <v>1402</v>
      </c>
      <c r="I86" s="26" t="s">
        <v>1386</v>
      </c>
      <c r="J86" s="27">
        <v>510</v>
      </c>
      <c r="K86" s="27">
        <v>722</v>
      </c>
      <c r="L86" s="27">
        <v>1232</v>
      </c>
      <c r="M86" s="26" t="s">
        <v>1378</v>
      </c>
      <c r="N86" s="26" t="s">
        <v>31</v>
      </c>
      <c r="O86" s="26" t="s">
        <v>1417</v>
      </c>
    </row>
    <row r="87" spans="1:15" ht="15" customHeight="1" x14ac:dyDescent="0.25">
      <c r="A87" s="26" t="s">
        <v>1446</v>
      </c>
      <c r="B87" s="26" t="s">
        <v>1446</v>
      </c>
      <c r="C87" s="26" t="s">
        <v>1610</v>
      </c>
      <c r="D87" s="26" t="s">
        <v>1611</v>
      </c>
      <c r="E87" s="26" t="s">
        <v>25</v>
      </c>
      <c r="F87" s="26" t="s">
        <v>1474</v>
      </c>
      <c r="G87" s="26" t="s">
        <v>1612</v>
      </c>
      <c r="H87" s="26" t="s">
        <v>1402</v>
      </c>
      <c r="I87" s="26" t="s">
        <v>1386</v>
      </c>
      <c r="J87" s="27">
        <v>134</v>
      </c>
      <c r="K87" s="27">
        <v>160</v>
      </c>
      <c r="L87" s="27">
        <v>294</v>
      </c>
      <c r="M87" s="26" t="s">
        <v>1378</v>
      </c>
      <c r="N87" s="26" t="s">
        <v>31</v>
      </c>
      <c r="O87" s="26" t="s">
        <v>1417</v>
      </c>
    </row>
    <row r="88" spans="1:15" ht="15" customHeight="1" x14ac:dyDescent="0.25">
      <c r="A88" s="26" t="s">
        <v>1446</v>
      </c>
      <c r="B88" s="26" t="s">
        <v>1446</v>
      </c>
      <c r="C88" s="26" t="s">
        <v>1613</v>
      </c>
      <c r="D88" s="26" t="s">
        <v>1614</v>
      </c>
      <c r="E88" s="26" t="s">
        <v>25</v>
      </c>
      <c r="F88" s="26" t="s">
        <v>1474</v>
      </c>
      <c r="G88" s="26" t="s">
        <v>1615</v>
      </c>
      <c r="H88" s="26" t="s">
        <v>1402</v>
      </c>
      <c r="I88" s="26" t="s">
        <v>1386</v>
      </c>
      <c r="J88" s="27">
        <v>105</v>
      </c>
      <c r="K88" s="27">
        <v>96</v>
      </c>
      <c r="L88" s="27">
        <v>201</v>
      </c>
      <c r="M88" s="26" t="s">
        <v>1378</v>
      </c>
      <c r="N88" s="26" t="s">
        <v>31</v>
      </c>
      <c r="O88" s="26" t="s">
        <v>1417</v>
      </c>
    </row>
    <row r="89" spans="1:15" ht="15" customHeight="1" x14ac:dyDescent="0.25">
      <c r="A89" s="26" t="s">
        <v>1446</v>
      </c>
      <c r="B89" s="26" t="s">
        <v>1446</v>
      </c>
      <c r="C89" s="26" t="s">
        <v>1616</v>
      </c>
      <c r="D89" s="26" t="s">
        <v>1438</v>
      </c>
      <c r="E89" s="26" t="s">
        <v>1143</v>
      </c>
      <c r="F89" s="26" t="s">
        <v>1474</v>
      </c>
      <c r="G89" s="26" t="s">
        <v>1617</v>
      </c>
      <c r="H89" s="26" t="s">
        <v>1402</v>
      </c>
      <c r="I89" s="26" t="s">
        <v>1386</v>
      </c>
      <c r="J89" s="27">
        <v>54</v>
      </c>
      <c r="K89" s="27">
        <v>74</v>
      </c>
      <c r="L89" s="27">
        <v>128</v>
      </c>
      <c r="M89" s="26" t="s">
        <v>1378</v>
      </c>
      <c r="N89" s="26" t="s">
        <v>31</v>
      </c>
      <c r="O89" s="26" t="s">
        <v>1417</v>
      </c>
    </row>
    <row r="90" spans="1:15" ht="15" customHeight="1" x14ac:dyDescent="0.25">
      <c r="A90" s="26" t="s">
        <v>1446</v>
      </c>
      <c r="B90" s="26" t="s">
        <v>1446</v>
      </c>
      <c r="C90" s="26" t="s">
        <v>1618</v>
      </c>
      <c r="D90" s="26" t="s">
        <v>1458</v>
      </c>
      <c r="E90" s="26" t="s">
        <v>1596</v>
      </c>
      <c r="F90" s="26" t="s">
        <v>1474</v>
      </c>
      <c r="G90" s="26" t="s">
        <v>1459</v>
      </c>
      <c r="H90" s="26" t="s">
        <v>1402</v>
      </c>
      <c r="I90" s="26" t="s">
        <v>1386</v>
      </c>
      <c r="J90" s="27">
        <v>63</v>
      </c>
      <c r="K90" s="27">
        <v>101</v>
      </c>
      <c r="L90" s="27">
        <v>164</v>
      </c>
      <c r="M90" s="26" t="s">
        <v>1378</v>
      </c>
      <c r="N90" s="26" t="s">
        <v>31</v>
      </c>
      <c r="O90" s="26" t="s">
        <v>1417</v>
      </c>
    </row>
    <row r="91" spans="1:15" ht="15" customHeight="1" x14ac:dyDescent="0.25">
      <c r="A91" s="26" t="s">
        <v>1446</v>
      </c>
      <c r="B91" s="26" t="s">
        <v>1446</v>
      </c>
      <c r="C91" s="26" t="s">
        <v>1619</v>
      </c>
      <c r="D91" s="26" t="s">
        <v>1458</v>
      </c>
      <c r="E91" s="26" t="s">
        <v>1346</v>
      </c>
      <c r="F91" s="26" t="s">
        <v>1474</v>
      </c>
      <c r="G91" s="26" t="s">
        <v>1459</v>
      </c>
      <c r="H91" s="26" t="s">
        <v>1402</v>
      </c>
      <c r="I91" s="26" t="s">
        <v>1386</v>
      </c>
      <c r="J91" s="27">
        <v>481</v>
      </c>
      <c r="K91" s="27">
        <v>470</v>
      </c>
      <c r="L91" s="27">
        <v>951</v>
      </c>
      <c r="M91" s="26" t="s">
        <v>1378</v>
      </c>
      <c r="N91" s="26" t="s">
        <v>31</v>
      </c>
      <c r="O91" s="26" t="s">
        <v>1417</v>
      </c>
    </row>
    <row r="92" spans="1:15" ht="15" customHeight="1" x14ac:dyDescent="0.25">
      <c r="A92" s="26" t="s">
        <v>1446</v>
      </c>
      <c r="B92" s="26" t="s">
        <v>1446</v>
      </c>
      <c r="C92" s="26" t="s">
        <v>1620</v>
      </c>
      <c r="D92" s="26" t="s">
        <v>1621</v>
      </c>
      <c r="E92" s="26" t="s">
        <v>191</v>
      </c>
      <c r="F92" s="26" t="s">
        <v>1474</v>
      </c>
      <c r="G92" s="26" t="s">
        <v>1622</v>
      </c>
      <c r="H92" s="26" t="s">
        <v>1402</v>
      </c>
      <c r="I92" s="26" t="s">
        <v>1386</v>
      </c>
      <c r="J92" s="27">
        <v>364</v>
      </c>
      <c r="K92" s="27">
        <v>486</v>
      </c>
      <c r="L92" s="27">
        <v>850</v>
      </c>
      <c r="M92" s="26" t="s">
        <v>1378</v>
      </c>
      <c r="N92" s="26" t="s">
        <v>31</v>
      </c>
      <c r="O92" s="26" t="s">
        <v>1417</v>
      </c>
    </row>
    <row r="93" spans="1:15" ht="15" customHeight="1" x14ac:dyDescent="0.25">
      <c r="A93" s="26" t="s">
        <v>1446</v>
      </c>
      <c r="B93" s="26" t="s">
        <v>1446</v>
      </c>
      <c r="C93" s="26" t="s">
        <v>1623</v>
      </c>
      <c r="D93" s="26" t="s">
        <v>1621</v>
      </c>
      <c r="E93" s="26" t="s">
        <v>214</v>
      </c>
      <c r="F93" s="26" t="s">
        <v>1624</v>
      </c>
      <c r="G93" s="26" t="s">
        <v>1622</v>
      </c>
      <c r="H93" s="26" t="s">
        <v>1402</v>
      </c>
      <c r="I93" s="26" t="s">
        <v>1386</v>
      </c>
      <c r="J93" s="27">
        <v>271</v>
      </c>
      <c r="K93" s="27">
        <v>348</v>
      </c>
      <c r="L93" s="27">
        <v>619</v>
      </c>
      <c r="M93" s="26" t="s">
        <v>1378</v>
      </c>
      <c r="N93" s="26" t="s">
        <v>31</v>
      </c>
      <c r="O93" s="26" t="s">
        <v>1417</v>
      </c>
    </row>
    <row r="94" spans="1:15" ht="15" customHeight="1" x14ac:dyDescent="0.25">
      <c r="A94" s="26" t="s">
        <v>1446</v>
      </c>
      <c r="B94" s="26" t="s">
        <v>1446</v>
      </c>
      <c r="C94" s="26" t="s">
        <v>1625</v>
      </c>
      <c r="D94" s="26" t="s">
        <v>1626</v>
      </c>
      <c r="E94" s="26" t="s">
        <v>143</v>
      </c>
      <c r="F94" s="26" t="s">
        <v>1474</v>
      </c>
      <c r="G94" s="26" t="s">
        <v>1627</v>
      </c>
      <c r="H94" s="26" t="s">
        <v>1402</v>
      </c>
      <c r="I94" s="26" t="s">
        <v>1386</v>
      </c>
      <c r="J94" s="27">
        <v>69</v>
      </c>
      <c r="K94" s="27">
        <v>70</v>
      </c>
      <c r="L94" s="27">
        <v>139</v>
      </c>
      <c r="M94" s="26" t="s">
        <v>1378</v>
      </c>
      <c r="N94" s="26" t="s">
        <v>31</v>
      </c>
      <c r="O94" s="26" t="s">
        <v>1417</v>
      </c>
    </row>
    <row r="95" spans="1:15" ht="15" customHeight="1" x14ac:dyDescent="0.25">
      <c r="A95" s="26" t="s">
        <v>1446</v>
      </c>
      <c r="B95" s="26" t="s">
        <v>1446</v>
      </c>
      <c r="C95" s="26" t="s">
        <v>1628</v>
      </c>
      <c r="D95" s="26" t="s">
        <v>1629</v>
      </c>
      <c r="E95" s="26" t="s">
        <v>68</v>
      </c>
      <c r="F95" s="26" t="s">
        <v>1474</v>
      </c>
      <c r="G95" s="26" t="s">
        <v>1630</v>
      </c>
      <c r="H95" s="26" t="s">
        <v>1402</v>
      </c>
      <c r="I95" s="26" t="s">
        <v>1386</v>
      </c>
      <c r="J95" s="27">
        <v>195</v>
      </c>
      <c r="K95" s="27">
        <v>186</v>
      </c>
      <c r="L95" s="27">
        <v>381</v>
      </c>
      <c r="M95" s="26" t="s">
        <v>1378</v>
      </c>
      <c r="N95" s="26" t="s">
        <v>31</v>
      </c>
      <c r="O95" s="26" t="s">
        <v>1417</v>
      </c>
    </row>
    <row r="96" spans="1:15" ht="15" customHeight="1" x14ac:dyDescent="0.25">
      <c r="A96" s="26" t="s">
        <v>1446</v>
      </c>
      <c r="B96" s="26" t="s">
        <v>1446</v>
      </c>
      <c r="C96" s="26" t="s">
        <v>1631</v>
      </c>
      <c r="D96" s="26" t="s">
        <v>1632</v>
      </c>
      <c r="E96" s="26" t="s">
        <v>1633</v>
      </c>
      <c r="F96" s="26" t="s">
        <v>1474</v>
      </c>
      <c r="G96" s="26" t="s">
        <v>1634</v>
      </c>
      <c r="H96" s="26" t="s">
        <v>1402</v>
      </c>
      <c r="I96" s="26" t="s">
        <v>1386</v>
      </c>
      <c r="J96" s="27">
        <v>290</v>
      </c>
      <c r="K96" s="27">
        <v>371</v>
      </c>
      <c r="L96" s="27">
        <v>661</v>
      </c>
      <c r="M96" s="26" t="s">
        <v>1378</v>
      </c>
      <c r="N96" s="26" t="s">
        <v>31</v>
      </c>
      <c r="O96" s="26" t="s">
        <v>1417</v>
      </c>
    </row>
    <row r="97" spans="1:15" ht="15" customHeight="1" x14ac:dyDescent="0.25">
      <c r="A97" s="26" t="s">
        <v>1446</v>
      </c>
      <c r="B97" s="26" t="s">
        <v>1446</v>
      </c>
      <c r="C97" s="26" t="s">
        <v>1635</v>
      </c>
      <c r="D97" s="26" t="s">
        <v>1636</v>
      </c>
      <c r="E97" s="26" t="s">
        <v>25</v>
      </c>
      <c r="F97" s="26" t="s">
        <v>1474</v>
      </c>
      <c r="G97" s="26" t="s">
        <v>1637</v>
      </c>
      <c r="H97" s="26" t="s">
        <v>1402</v>
      </c>
      <c r="I97" s="26" t="s">
        <v>1386</v>
      </c>
      <c r="J97" s="27">
        <v>27</v>
      </c>
      <c r="K97" s="27">
        <v>39</v>
      </c>
      <c r="L97" s="27">
        <v>66</v>
      </c>
      <c r="M97" s="26" t="s">
        <v>1378</v>
      </c>
      <c r="N97" s="26" t="s">
        <v>31</v>
      </c>
      <c r="O97" s="26" t="s">
        <v>1417</v>
      </c>
    </row>
    <row r="98" spans="1:15" ht="15" customHeight="1" x14ac:dyDescent="0.25">
      <c r="A98" s="26" t="s">
        <v>1446</v>
      </c>
      <c r="B98" s="26" t="s">
        <v>1446</v>
      </c>
      <c r="C98" s="26" t="s">
        <v>1638</v>
      </c>
      <c r="D98" s="26" t="s">
        <v>1636</v>
      </c>
      <c r="E98" s="26" t="s">
        <v>191</v>
      </c>
      <c r="F98" s="26" t="s">
        <v>1474</v>
      </c>
      <c r="G98" s="26" t="s">
        <v>1637</v>
      </c>
      <c r="H98" s="26" t="s">
        <v>1402</v>
      </c>
      <c r="I98" s="26" t="s">
        <v>1386</v>
      </c>
      <c r="J98" s="27">
        <v>604</v>
      </c>
      <c r="K98" s="27">
        <v>1056</v>
      </c>
      <c r="L98" s="27">
        <v>1660</v>
      </c>
      <c r="M98" s="26" t="s">
        <v>1378</v>
      </c>
      <c r="N98" s="26" t="s">
        <v>31</v>
      </c>
      <c r="O98" s="26" t="s">
        <v>1417</v>
      </c>
    </row>
    <row r="99" spans="1:15" ht="15" customHeight="1" x14ac:dyDescent="0.25">
      <c r="A99" s="26" t="s">
        <v>1446</v>
      </c>
      <c r="B99" s="26" t="s">
        <v>1446</v>
      </c>
      <c r="C99" s="26" t="s">
        <v>1639</v>
      </c>
      <c r="D99" s="26" t="s">
        <v>1636</v>
      </c>
      <c r="E99" s="26" t="s">
        <v>143</v>
      </c>
      <c r="F99" s="26" t="s">
        <v>1624</v>
      </c>
      <c r="G99" s="26" t="s">
        <v>1637</v>
      </c>
      <c r="H99" s="26" t="s">
        <v>1402</v>
      </c>
      <c r="I99" s="26" t="s">
        <v>1386</v>
      </c>
      <c r="J99" s="27">
        <v>362</v>
      </c>
      <c r="K99" s="27">
        <v>392</v>
      </c>
      <c r="L99" s="27">
        <v>754</v>
      </c>
      <c r="M99" s="26" t="s">
        <v>1378</v>
      </c>
      <c r="N99" s="26" t="s">
        <v>31</v>
      </c>
      <c r="O99" s="26" t="s">
        <v>1417</v>
      </c>
    </row>
    <row r="100" spans="1:15" ht="15" customHeight="1" x14ac:dyDescent="0.25">
      <c r="A100" s="26" t="s">
        <v>1446</v>
      </c>
      <c r="B100" s="26" t="s">
        <v>1446</v>
      </c>
      <c r="C100" s="26" t="s">
        <v>1640</v>
      </c>
      <c r="D100" s="26" t="s">
        <v>1636</v>
      </c>
      <c r="E100" s="26" t="s">
        <v>404</v>
      </c>
      <c r="F100" s="26" t="s">
        <v>1474</v>
      </c>
      <c r="G100" s="26" t="s">
        <v>1637</v>
      </c>
      <c r="H100" s="26" t="s">
        <v>1402</v>
      </c>
      <c r="I100" s="26" t="s">
        <v>1386</v>
      </c>
      <c r="J100" s="27">
        <v>833</v>
      </c>
      <c r="K100" s="27">
        <v>950</v>
      </c>
      <c r="L100" s="27">
        <v>1783</v>
      </c>
      <c r="M100" s="26" t="s">
        <v>1378</v>
      </c>
      <c r="N100" s="26" t="s">
        <v>31</v>
      </c>
      <c r="O100" s="26" t="s">
        <v>1417</v>
      </c>
    </row>
    <row r="101" spans="1:15" ht="15" customHeight="1" x14ac:dyDescent="0.25">
      <c r="A101" s="26" t="s">
        <v>1446</v>
      </c>
      <c r="B101" s="26" t="s">
        <v>1446</v>
      </c>
      <c r="C101" s="26" t="s">
        <v>1641</v>
      </c>
      <c r="D101" s="26" t="s">
        <v>1642</v>
      </c>
      <c r="E101" s="26" t="s">
        <v>206</v>
      </c>
      <c r="F101" s="26" t="s">
        <v>1474</v>
      </c>
      <c r="G101" s="26" t="s">
        <v>1643</v>
      </c>
      <c r="H101" s="26" t="s">
        <v>1402</v>
      </c>
      <c r="I101" s="26" t="s">
        <v>1386</v>
      </c>
      <c r="J101" s="27">
        <v>184</v>
      </c>
      <c r="K101" s="27">
        <v>356</v>
      </c>
      <c r="L101" s="27">
        <v>540</v>
      </c>
      <c r="M101" s="26" t="s">
        <v>1378</v>
      </c>
      <c r="N101" s="26" t="s">
        <v>31</v>
      </c>
      <c r="O101" s="26" t="s">
        <v>1417</v>
      </c>
    </row>
    <row r="102" spans="1:15" ht="15" customHeight="1" x14ac:dyDescent="0.25">
      <c r="A102" s="26" t="s">
        <v>1446</v>
      </c>
      <c r="B102" s="26" t="s">
        <v>1446</v>
      </c>
      <c r="C102" s="26" t="s">
        <v>1644</v>
      </c>
      <c r="D102" s="26" t="s">
        <v>1642</v>
      </c>
      <c r="E102" s="26" t="s">
        <v>25</v>
      </c>
      <c r="F102" s="26" t="s">
        <v>1474</v>
      </c>
      <c r="G102" s="26" t="s">
        <v>1643</v>
      </c>
      <c r="H102" s="26" t="s">
        <v>1402</v>
      </c>
      <c r="I102" s="26" t="s">
        <v>1386</v>
      </c>
      <c r="J102" s="27">
        <v>341</v>
      </c>
      <c r="K102" s="27">
        <v>343</v>
      </c>
      <c r="L102" s="27">
        <v>684</v>
      </c>
      <c r="M102" s="26" t="s">
        <v>1378</v>
      </c>
      <c r="N102" s="26" t="s">
        <v>31</v>
      </c>
      <c r="O102" s="26" t="s">
        <v>1417</v>
      </c>
    </row>
    <row r="103" spans="1:15" ht="15" customHeight="1" x14ac:dyDescent="0.25">
      <c r="A103" s="26" t="s">
        <v>1446</v>
      </c>
      <c r="B103" s="26" t="s">
        <v>1446</v>
      </c>
      <c r="C103" s="26" t="s">
        <v>1645</v>
      </c>
      <c r="D103" s="26" t="s">
        <v>1646</v>
      </c>
      <c r="E103" s="26" t="s">
        <v>1647</v>
      </c>
      <c r="F103" s="26" t="s">
        <v>1474</v>
      </c>
      <c r="G103" s="26" t="s">
        <v>1648</v>
      </c>
      <c r="H103" s="26" t="s">
        <v>1402</v>
      </c>
      <c r="I103" s="26" t="s">
        <v>1377</v>
      </c>
      <c r="J103" s="27">
        <v>1870</v>
      </c>
      <c r="K103" s="27">
        <v>0</v>
      </c>
      <c r="L103" s="27">
        <v>1870</v>
      </c>
      <c r="M103" s="26" t="s">
        <v>1378</v>
      </c>
      <c r="N103" s="26" t="s">
        <v>31</v>
      </c>
      <c r="O103" s="26" t="s">
        <v>1393</v>
      </c>
    </row>
    <row r="104" spans="1:15" ht="15" customHeight="1" x14ac:dyDescent="0.25">
      <c r="A104" s="26" t="s">
        <v>1446</v>
      </c>
      <c r="B104" s="26" t="s">
        <v>1446</v>
      </c>
      <c r="C104" s="26" t="s">
        <v>1649</v>
      </c>
      <c r="D104" s="26" t="s">
        <v>1650</v>
      </c>
      <c r="E104" s="26" t="s">
        <v>191</v>
      </c>
      <c r="F104" s="26" t="s">
        <v>1474</v>
      </c>
      <c r="G104" s="26" t="s">
        <v>1651</v>
      </c>
      <c r="H104" s="26" t="s">
        <v>1402</v>
      </c>
      <c r="I104" s="26" t="s">
        <v>1386</v>
      </c>
      <c r="J104" s="27">
        <v>493</v>
      </c>
      <c r="K104" s="27">
        <v>468</v>
      </c>
      <c r="L104" s="27">
        <v>961</v>
      </c>
      <c r="M104" s="26" t="s">
        <v>1378</v>
      </c>
      <c r="N104" s="26" t="s">
        <v>31</v>
      </c>
      <c r="O104" s="26" t="s">
        <v>1417</v>
      </c>
    </row>
    <row r="105" spans="1:15" ht="15" customHeight="1" x14ac:dyDescent="0.25">
      <c r="A105" s="26" t="s">
        <v>1446</v>
      </c>
      <c r="B105" s="26" t="s">
        <v>1446</v>
      </c>
      <c r="C105" s="26" t="s">
        <v>1652</v>
      </c>
      <c r="D105" s="26" t="s">
        <v>1455</v>
      </c>
      <c r="E105" s="26" t="s">
        <v>329</v>
      </c>
      <c r="F105" s="26" t="s">
        <v>1474</v>
      </c>
      <c r="G105" s="26" t="s">
        <v>1653</v>
      </c>
      <c r="H105" s="26" t="s">
        <v>1402</v>
      </c>
      <c r="I105" s="26" t="s">
        <v>1386</v>
      </c>
      <c r="J105" s="27">
        <v>537</v>
      </c>
      <c r="K105" s="27">
        <v>741</v>
      </c>
      <c r="L105" s="27">
        <v>1278</v>
      </c>
      <c r="M105" s="26" t="s">
        <v>1378</v>
      </c>
      <c r="N105" s="26" t="s">
        <v>31</v>
      </c>
      <c r="O105" s="26" t="s">
        <v>1417</v>
      </c>
    </row>
    <row r="106" spans="1:15" ht="15" customHeight="1" x14ac:dyDescent="0.25">
      <c r="A106" s="26" t="s">
        <v>1446</v>
      </c>
      <c r="B106" s="26" t="s">
        <v>1446</v>
      </c>
      <c r="C106" s="26" t="s">
        <v>1654</v>
      </c>
      <c r="D106" s="26" t="s">
        <v>1655</v>
      </c>
      <c r="E106" s="26" t="s">
        <v>440</v>
      </c>
      <c r="F106" s="26" t="s">
        <v>1474</v>
      </c>
      <c r="G106" s="26" t="s">
        <v>1656</v>
      </c>
      <c r="H106" s="26" t="s">
        <v>1402</v>
      </c>
      <c r="I106" s="26" t="s">
        <v>1416</v>
      </c>
      <c r="J106" s="27">
        <v>9590</v>
      </c>
      <c r="K106" s="27">
        <v>11171</v>
      </c>
      <c r="L106" s="27">
        <v>20761</v>
      </c>
      <c r="M106" s="26" t="s">
        <v>1378</v>
      </c>
      <c r="N106" s="26" t="s">
        <v>31</v>
      </c>
      <c r="O106" s="26" t="s">
        <v>1393</v>
      </c>
    </row>
    <row r="107" spans="1:15" ht="15" customHeight="1" x14ac:dyDescent="0.25">
      <c r="A107" s="26" t="s">
        <v>1446</v>
      </c>
      <c r="B107" s="26" t="s">
        <v>1446</v>
      </c>
      <c r="C107" s="26" t="s">
        <v>1657</v>
      </c>
      <c r="D107" s="26" t="s">
        <v>1658</v>
      </c>
      <c r="E107" s="26" t="s">
        <v>289</v>
      </c>
      <c r="F107" s="26" t="s">
        <v>1474</v>
      </c>
      <c r="G107" s="26" t="s">
        <v>1659</v>
      </c>
      <c r="H107" s="26" t="s">
        <v>1406</v>
      </c>
      <c r="I107" s="26" t="s">
        <v>1386</v>
      </c>
      <c r="J107" s="27">
        <v>167</v>
      </c>
      <c r="K107" s="27">
        <v>115</v>
      </c>
      <c r="L107" s="27">
        <v>282</v>
      </c>
      <c r="M107" s="26" t="s">
        <v>1378</v>
      </c>
      <c r="N107" s="26" t="s">
        <v>31</v>
      </c>
      <c r="O107" s="26" t="s">
        <v>1417</v>
      </c>
    </row>
    <row r="108" spans="1:15" ht="15" customHeight="1" x14ac:dyDescent="0.25">
      <c r="A108" s="26" t="s">
        <v>1446</v>
      </c>
      <c r="B108" s="26" t="s">
        <v>1446</v>
      </c>
      <c r="C108" s="26" t="s">
        <v>1660</v>
      </c>
      <c r="D108" s="26" t="s">
        <v>1658</v>
      </c>
      <c r="E108" s="26" t="s">
        <v>269</v>
      </c>
      <c r="F108" s="26" t="s">
        <v>1474</v>
      </c>
      <c r="G108" s="26" t="s">
        <v>1659</v>
      </c>
      <c r="H108" s="26" t="s">
        <v>1406</v>
      </c>
      <c r="I108" s="26" t="s">
        <v>1386</v>
      </c>
      <c r="J108" s="27">
        <v>33</v>
      </c>
      <c r="K108" s="27">
        <v>41</v>
      </c>
      <c r="L108" s="27">
        <v>74</v>
      </c>
      <c r="M108" s="26" t="s">
        <v>1378</v>
      </c>
      <c r="N108" s="26" t="s">
        <v>31</v>
      </c>
      <c r="O108" s="26" t="s">
        <v>1417</v>
      </c>
    </row>
    <row r="109" spans="1:15" ht="15" customHeight="1" x14ac:dyDescent="0.25">
      <c r="A109" s="26" t="s">
        <v>1446</v>
      </c>
      <c r="B109" s="26" t="s">
        <v>1446</v>
      </c>
      <c r="C109" s="26" t="s">
        <v>1661</v>
      </c>
      <c r="D109" s="26" t="s">
        <v>1658</v>
      </c>
      <c r="E109" s="26" t="s">
        <v>281</v>
      </c>
      <c r="F109" s="26" t="s">
        <v>1474</v>
      </c>
      <c r="G109" s="26" t="s">
        <v>1659</v>
      </c>
      <c r="H109" s="26" t="s">
        <v>1406</v>
      </c>
      <c r="I109" s="26" t="s">
        <v>1386</v>
      </c>
      <c r="J109" s="27">
        <v>10</v>
      </c>
      <c r="K109" s="27">
        <v>8</v>
      </c>
      <c r="L109" s="27">
        <v>18</v>
      </c>
      <c r="M109" s="26" t="s">
        <v>1378</v>
      </c>
      <c r="N109" s="26" t="s">
        <v>31</v>
      </c>
      <c r="O109" s="26" t="s">
        <v>1417</v>
      </c>
    </row>
    <row r="110" spans="1:15" ht="15" customHeight="1" x14ac:dyDescent="0.25">
      <c r="A110" s="26" t="s">
        <v>1446</v>
      </c>
      <c r="B110" s="26" t="s">
        <v>1446</v>
      </c>
      <c r="C110" s="26" t="s">
        <v>1662</v>
      </c>
      <c r="D110" s="26" t="s">
        <v>1663</v>
      </c>
      <c r="E110" s="26" t="s">
        <v>68</v>
      </c>
      <c r="F110" s="26" t="s">
        <v>1474</v>
      </c>
      <c r="G110" s="26" t="s">
        <v>1664</v>
      </c>
      <c r="H110" s="26" t="s">
        <v>1406</v>
      </c>
      <c r="I110" s="26" t="s">
        <v>1386</v>
      </c>
      <c r="J110" s="27">
        <v>738</v>
      </c>
      <c r="K110" s="27">
        <v>887</v>
      </c>
      <c r="L110" s="27">
        <v>1625</v>
      </c>
      <c r="M110" s="26" t="s">
        <v>1378</v>
      </c>
      <c r="N110" s="26" t="s">
        <v>31</v>
      </c>
      <c r="O110" s="26" t="s">
        <v>1417</v>
      </c>
    </row>
    <row r="111" spans="1:15" ht="15" customHeight="1" x14ac:dyDescent="0.25">
      <c r="A111" s="26" t="s">
        <v>1446</v>
      </c>
      <c r="B111" s="26" t="s">
        <v>1446</v>
      </c>
      <c r="C111" s="26" t="s">
        <v>1665</v>
      </c>
      <c r="D111" s="26" t="s">
        <v>1666</v>
      </c>
      <c r="E111" s="26" t="s">
        <v>214</v>
      </c>
      <c r="F111" s="26" t="s">
        <v>1474</v>
      </c>
      <c r="G111" s="26" t="s">
        <v>1667</v>
      </c>
      <c r="H111" s="26" t="s">
        <v>1406</v>
      </c>
      <c r="I111" s="26" t="s">
        <v>1386</v>
      </c>
      <c r="J111" s="27">
        <v>363</v>
      </c>
      <c r="K111" s="27">
        <v>484</v>
      </c>
      <c r="L111" s="27">
        <v>847</v>
      </c>
      <c r="M111" s="26" t="s">
        <v>1378</v>
      </c>
      <c r="N111" s="26" t="s">
        <v>31</v>
      </c>
      <c r="O111" s="26" t="s">
        <v>1417</v>
      </c>
    </row>
    <row r="112" spans="1:15" ht="15" customHeight="1" x14ac:dyDescent="0.25">
      <c r="A112" s="26" t="s">
        <v>1446</v>
      </c>
      <c r="B112" s="26" t="s">
        <v>1446</v>
      </c>
      <c r="C112" s="26" t="s">
        <v>1668</v>
      </c>
      <c r="D112" s="26" t="s">
        <v>1666</v>
      </c>
      <c r="E112" s="26" t="s">
        <v>253</v>
      </c>
      <c r="F112" s="26" t="s">
        <v>1474</v>
      </c>
      <c r="G112" s="26" t="s">
        <v>1667</v>
      </c>
      <c r="H112" s="26" t="s">
        <v>1406</v>
      </c>
      <c r="I112" s="26" t="s">
        <v>1386</v>
      </c>
      <c r="J112" s="27">
        <v>502</v>
      </c>
      <c r="K112" s="27">
        <v>631</v>
      </c>
      <c r="L112" s="27">
        <v>1133</v>
      </c>
      <c r="M112" s="26" t="s">
        <v>1378</v>
      </c>
      <c r="N112" s="26" t="s">
        <v>31</v>
      </c>
      <c r="O112" s="26" t="s">
        <v>1417</v>
      </c>
    </row>
    <row r="113" spans="1:15" ht="15" customHeight="1" x14ac:dyDescent="0.25">
      <c r="A113" s="26" t="s">
        <v>1446</v>
      </c>
      <c r="B113" s="26" t="s">
        <v>1446</v>
      </c>
      <c r="C113" s="26" t="s">
        <v>1669</v>
      </c>
      <c r="D113" s="26" t="s">
        <v>1666</v>
      </c>
      <c r="E113" s="26" t="s">
        <v>700</v>
      </c>
      <c r="F113" s="26" t="s">
        <v>1474</v>
      </c>
      <c r="G113" s="26" t="s">
        <v>1667</v>
      </c>
      <c r="H113" s="26" t="s">
        <v>1406</v>
      </c>
      <c r="I113" s="26" t="s">
        <v>1386</v>
      </c>
      <c r="J113" s="27">
        <v>257</v>
      </c>
      <c r="K113" s="27">
        <v>396</v>
      </c>
      <c r="L113" s="27">
        <v>653</v>
      </c>
      <c r="M113" s="26" t="s">
        <v>1378</v>
      </c>
      <c r="N113" s="26" t="s">
        <v>31</v>
      </c>
      <c r="O113" s="26" t="s">
        <v>1417</v>
      </c>
    </row>
    <row r="114" spans="1:15" ht="15" customHeight="1" x14ac:dyDescent="0.25">
      <c r="A114" s="26" t="s">
        <v>1446</v>
      </c>
      <c r="B114" s="26" t="s">
        <v>1446</v>
      </c>
      <c r="C114" s="26" t="s">
        <v>1670</v>
      </c>
      <c r="D114" s="26" t="s">
        <v>1404</v>
      </c>
      <c r="E114" s="26" t="s">
        <v>25</v>
      </c>
      <c r="F114" s="26" t="s">
        <v>1474</v>
      </c>
      <c r="G114" s="26" t="s">
        <v>1671</v>
      </c>
      <c r="H114" s="26" t="s">
        <v>1406</v>
      </c>
      <c r="I114" s="26" t="s">
        <v>1386</v>
      </c>
      <c r="J114" s="27">
        <v>24</v>
      </c>
      <c r="K114" s="27">
        <v>33</v>
      </c>
      <c r="L114" s="27">
        <v>57</v>
      </c>
      <c r="M114" s="26" t="s">
        <v>1378</v>
      </c>
      <c r="N114" s="26" t="s">
        <v>31</v>
      </c>
      <c r="O114" s="26" t="s">
        <v>1417</v>
      </c>
    </row>
    <row r="115" spans="1:15" ht="15" customHeight="1" x14ac:dyDescent="0.25">
      <c r="A115" s="26" t="s">
        <v>1446</v>
      </c>
      <c r="B115" s="26" t="s">
        <v>1446</v>
      </c>
      <c r="C115" s="26" t="s">
        <v>1672</v>
      </c>
      <c r="D115" s="26" t="s">
        <v>1404</v>
      </c>
      <c r="E115" s="26" t="s">
        <v>1673</v>
      </c>
      <c r="F115" s="26" t="s">
        <v>1474</v>
      </c>
      <c r="G115" s="26" t="s">
        <v>1674</v>
      </c>
      <c r="H115" s="26" t="s">
        <v>1406</v>
      </c>
      <c r="I115" s="26" t="s">
        <v>1386</v>
      </c>
      <c r="J115" s="27">
        <v>499</v>
      </c>
      <c r="K115" s="27">
        <v>651</v>
      </c>
      <c r="L115" s="27">
        <v>1150</v>
      </c>
      <c r="M115" s="26" t="s">
        <v>1378</v>
      </c>
      <c r="N115" s="26" t="s">
        <v>31</v>
      </c>
      <c r="O115" s="26" t="s">
        <v>1417</v>
      </c>
    </row>
    <row r="116" spans="1:15" ht="15" customHeight="1" x14ac:dyDescent="0.25">
      <c r="A116" s="26" t="s">
        <v>1446</v>
      </c>
      <c r="B116" s="26" t="s">
        <v>1446</v>
      </c>
      <c r="C116" s="26" t="s">
        <v>1675</v>
      </c>
      <c r="D116" s="26" t="s">
        <v>1676</v>
      </c>
      <c r="E116" s="26" t="s">
        <v>257</v>
      </c>
      <c r="F116" s="26" t="s">
        <v>1474</v>
      </c>
      <c r="G116" s="26" t="s">
        <v>1677</v>
      </c>
      <c r="H116" s="26" t="s">
        <v>1406</v>
      </c>
      <c r="I116" s="26" t="s">
        <v>1386</v>
      </c>
      <c r="J116" s="27">
        <v>66</v>
      </c>
      <c r="K116" s="27">
        <v>89</v>
      </c>
      <c r="L116" s="27">
        <v>155</v>
      </c>
      <c r="M116" s="26" t="s">
        <v>1378</v>
      </c>
      <c r="N116" s="26" t="s">
        <v>31</v>
      </c>
      <c r="O116" s="26" t="s">
        <v>1417</v>
      </c>
    </row>
    <row r="117" spans="1:15" ht="15" customHeight="1" x14ac:dyDescent="0.25">
      <c r="A117" s="26" t="s">
        <v>1446</v>
      </c>
      <c r="B117" s="26" t="s">
        <v>1446</v>
      </c>
      <c r="C117" s="26" t="s">
        <v>1678</v>
      </c>
      <c r="D117" s="26" t="s">
        <v>1676</v>
      </c>
      <c r="E117" s="26" t="s">
        <v>281</v>
      </c>
      <c r="F117" s="26" t="s">
        <v>1474</v>
      </c>
      <c r="G117" s="26" t="s">
        <v>1677</v>
      </c>
      <c r="H117" s="26" t="s">
        <v>1406</v>
      </c>
      <c r="I117" s="26" t="s">
        <v>1386</v>
      </c>
      <c r="J117" s="27">
        <v>107</v>
      </c>
      <c r="K117" s="27">
        <v>140</v>
      </c>
      <c r="L117" s="27">
        <v>247</v>
      </c>
      <c r="M117" s="26" t="s">
        <v>1378</v>
      </c>
      <c r="N117" s="26" t="s">
        <v>31</v>
      </c>
      <c r="O117" s="26" t="s">
        <v>1417</v>
      </c>
    </row>
    <row r="118" spans="1:15" ht="15" customHeight="1" x14ac:dyDescent="0.25">
      <c r="A118" s="26" t="s">
        <v>1446</v>
      </c>
      <c r="B118" s="26" t="s">
        <v>1446</v>
      </c>
      <c r="C118" s="26" t="s">
        <v>1679</v>
      </c>
      <c r="D118" s="26" t="s">
        <v>1506</v>
      </c>
      <c r="E118" s="26" t="s">
        <v>269</v>
      </c>
      <c r="F118" s="26" t="s">
        <v>1474</v>
      </c>
      <c r="G118" s="26" t="s">
        <v>1507</v>
      </c>
      <c r="H118" s="26" t="s">
        <v>1406</v>
      </c>
      <c r="I118" s="26" t="s">
        <v>1386</v>
      </c>
      <c r="J118" s="27">
        <v>636</v>
      </c>
      <c r="K118" s="27">
        <v>454</v>
      </c>
      <c r="L118" s="27">
        <v>1090</v>
      </c>
      <c r="M118" s="26" t="s">
        <v>1378</v>
      </c>
      <c r="N118" s="26" t="s">
        <v>31</v>
      </c>
      <c r="O118" s="26" t="s">
        <v>1417</v>
      </c>
    </row>
    <row r="119" spans="1:15" ht="15" customHeight="1" x14ac:dyDescent="0.25">
      <c r="A119" s="26" t="s">
        <v>1446</v>
      </c>
      <c r="B119" s="26" t="s">
        <v>1446</v>
      </c>
      <c r="C119" s="26" t="s">
        <v>1680</v>
      </c>
      <c r="D119" s="26" t="s">
        <v>1506</v>
      </c>
      <c r="E119" s="26" t="s">
        <v>394</v>
      </c>
      <c r="F119" s="26" t="s">
        <v>1474</v>
      </c>
      <c r="G119" s="26" t="s">
        <v>1507</v>
      </c>
      <c r="H119" s="26" t="s">
        <v>1406</v>
      </c>
      <c r="I119" s="26" t="s">
        <v>1386</v>
      </c>
      <c r="J119" s="27">
        <v>454</v>
      </c>
      <c r="K119" s="27">
        <v>511</v>
      </c>
      <c r="L119" s="27">
        <v>965</v>
      </c>
      <c r="M119" s="26" t="s">
        <v>1378</v>
      </c>
      <c r="N119" s="26" t="s">
        <v>31</v>
      </c>
      <c r="O119" s="26" t="s">
        <v>1417</v>
      </c>
    </row>
    <row r="120" spans="1:15" ht="15" customHeight="1" x14ac:dyDescent="0.25">
      <c r="A120" s="26" t="s">
        <v>1446</v>
      </c>
      <c r="B120" s="26" t="s">
        <v>1446</v>
      </c>
      <c r="C120" s="26" t="s">
        <v>1681</v>
      </c>
      <c r="D120" s="26" t="s">
        <v>1611</v>
      </c>
      <c r="E120" s="26" t="s">
        <v>191</v>
      </c>
      <c r="F120" s="26" t="s">
        <v>1474</v>
      </c>
      <c r="G120" s="26" t="s">
        <v>1612</v>
      </c>
      <c r="H120" s="26" t="s">
        <v>1402</v>
      </c>
      <c r="I120" s="26" t="s">
        <v>1386</v>
      </c>
      <c r="J120" s="27">
        <v>27</v>
      </c>
      <c r="K120" s="27">
        <v>36</v>
      </c>
      <c r="L120" s="27">
        <v>63</v>
      </c>
      <c r="M120" s="26" t="s">
        <v>1378</v>
      </c>
      <c r="N120" s="26" t="s">
        <v>31</v>
      </c>
      <c r="O120" s="26" t="s">
        <v>1417</v>
      </c>
    </row>
    <row r="121" spans="1:15" ht="15" customHeight="1" x14ac:dyDescent="0.25">
      <c r="A121" s="26" t="s">
        <v>1446</v>
      </c>
      <c r="B121" s="26" t="s">
        <v>1446</v>
      </c>
      <c r="C121" s="26" t="s">
        <v>1682</v>
      </c>
      <c r="D121" s="26" t="s">
        <v>1683</v>
      </c>
      <c r="E121" s="26" t="s">
        <v>174</v>
      </c>
      <c r="F121" s="26" t="s">
        <v>1474</v>
      </c>
      <c r="G121" s="26" t="s">
        <v>1684</v>
      </c>
      <c r="H121" s="26" t="s">
        <v>1406</v>
      </c>
      <c r="I121" s="26" t="s">
        <v>1386</v>
      </c>
      <c r="J121" s="27">
        <v>310</v>
      </c>
      <c r="K121" s="27">
        <v>327</v>
      </c>
      <c r="L121" s="27">
        <v>637</v>
      </c>
      <c r="M121" s="26" t="s">
        <v>1378</v>
      </c>
      <c r="N121" s="26" t="s">
        <v>31</v>
      </c>
      <c r="O121" s="26" t="s">
        <v>1417</v>
      </c>
    </row>
    <row r="122" spans="1:15" ht="15" customHeight="1" x14ac:dyDescent="0.25">
      <c r="A122" s="26" t="s">
        <v>1446</v>
      </c>
      <c r="B122" s="26" t="s">
        <v>1446</v>
      </c>
      <c r="C122" s="26" t="s">
        <v>1685</v>
      </c>
      <c r="D122" s="26" t="s">
        <v>1683</v>
      </c>
      <c r="E122" s="26" t="s">
        <v>143</v>
      </c>
      <c r="F122" s="26" t="s">
        <v>1624</v>
      </c>
      <c r="G122" s="26" t="s">
        <v>1684</v>
      </c>
      <c r="H122" s="26" t="s">
        <v>1406</v>
      </c>
      <c r="I122" s="26" t="s">
        <v>1386</v>
      </c>
      <c r="J122" s="27">
        <v>321</v>
      </c>
      <c r="K122" s="27">
        <v>415</v>
      </c>
      <c r="L122" s="27">
        <v>736</v>
      </c>
      <c r="M122" s="26" t="s">
        <v>1378</v>
      </c>
      <c r="N122" s="26" t="s">
        <v>31</v>
      </c>
      <c r="O122" s="26" t="s">
        <v>1417</v>
      </c>
    </row>
    <row r="123" spans="1:15" ht="15" customHeight="1" x14ac:dyDescent="0.25">
      <c r="A123" s="26" t="s">
        <v>1446</v>
      </c>
      <c r="B123" s="26" t="s">
        <v>1446</v>
      </c>
      <c r="C123" s="26" t="s">
        <v>1686</v>
      </c>
      <c r="D123" s="26" t="s">
        <v>1687</v>
      </c>
      <c r="E123" s="26" t="s">
        <v>80</v>
      </c>
      <c r="F123" s="26" t="s">
        <v>1474</v>
      </c>
      <c r="G123" s="26" t="s">
        <v>1688</v>
      </c>
      <c r="H123" s="26" t="s">
        <v>1406</v>
      </c>
      <c r="I123" s="26" t="s">
        <v>1386</v>
      </c>
      <c r="J123" s="27">
        <v>234</v>
      </c>
      <c r="K123" s="27">
        <v>308</v>
      </c>
      <c r="L123" s="27">
        <v>542</v>
      </c>
      <c r="M123" s="26" t="s">
        <v>1378</v>
      </c>
      <c r="N123" s="26" t="s">
        <v>31</v>
      </c>
      <c r="O123" s="26" t="s">
        <v>1417</v>
      </c>
    </row>
    <row r="124" spans="1:15" ht="15" customHeight="1" x14ac:dyDescent="0.25">
      <c r="A124" s="26" t="s">
        <v>1446</v>
      </c>
      <c r="B124" s="26" t="s">
        <v>1446</v>
      </c>
      <c r="C124" s="26" t="s">
        <v>1689</v>
      </c>
      <c r="D124" s="26" t="s">
        <v>1690</v>
      </c>
      <c r="E124" s="26" t="s">
        <v>25</v>
      </c>
      <c r="F124" s="26" t="s">
        <v>1474</v>
      </c>
      <c r="G124" s="26" t="s">
        <v>1691</v>
      </c>
      <c r="H124" s="26" t="s">
        <v>1406</v>
      </c>
      <c r="I124" s="26" t="s">
        <v>1416</v>
      </c>
      <c r="J124" s="27">
        <v>48</v>
      </c>
      <c r="K124" s="27">
        <v>82</v>
      </c>
      <c r="L124" s="27">
        <v>130</v>
      </c>
      <c r="M124" s="26" t="s">
        <v>1378</v>
      </c>
      <c r="N124" s="26" t="s">
        <v>31</v>
      </c>
      <c r="O124" s="26" t="s">
        <v>1417</v>
      </c>
    </row>
    <row r="125" spans="1:15" ht="15" customHeight="1" x14ac:dyDescent="0.25">
      <c r="A125" s="26" t="s">
        <v>1446</v>
      </c>
      <c r="B125" s="26" t="s">
        <v>1446</v>
      </c>
      <c r="C125" s="26" t="s">
        <v>1692</v>
      </c>
      <c r="D125" s="26" t="s">
        <v>1545</v>
      </c>
      <c r="E125" s="26" t="s">
        <v>281</v>
      </c>
      <c r="F125" s="26" t="s">
        <v>1474</v>
      </c>
      <c r="G125" s="26" t="s">
        <v>1546</v>
      </c>
      <c r="H125" s="26" t="s">
        <v>1376</v>
      </c>
      <c r="I125" s="26" t="s">
        <v>1386</v>
      </c>
      <c r="J125" s="27">
        <v>608</v>
      </c>
      <c r="K125" s="27">
        <v>891</v>
      </c>
      <c r="L125" s="27">
        <v>1499</v>
      </c>
      <c r="M125" s="26" t="s">
        <v>1378</v>
      </c>
      <c r="N125" s="26" t="s">
        <v>31</v>
      </c>
      <c r="O125" s="26" t="s">
        <v>1417</v>
      </c>
    </row>
    <row r="126" spans="1:15" ht="15" customHeight="1" x14ac:dyDescent="0.25">
      <c r="A126" s="26" t="s">
        <v>1446</v>
      </c>
      <c r="B126" s="26" t="s">
        <v>1446</v>
      </c>
      <c r="C126" s="26" t="s">
        <v>1693</v>
      </c>
      <c r="D126" s="26" t="s">
        <v>1629</v>
      </c>
      <c r="E126" s="26" t="s">
        <v>174</v>
      </c>
      <c r="F126" s="26" t="s">
        <v>1474</v>
      </c>
      <c r="G126" s="26" t="s">
        <v>1630</v>
      </c>
      <c r="H126" s="26" t="s">
        <v>1402</v>
      </c>
      <c r="I126" s="26" t="s">
        <v>1386</v>
      </c>
      <c r="J126" s="27">
        <v>40</v>
      </c>
      <c r="K126" s="27">
        <v>49</v>
      </c>
      <c r="L126" s="27">
        <v>89</v>
      </c>
      <c r="M126" s="26" t="s">
        <v>1378</v>
      </c>
      <c r="N126" s="26" t="s">
        <v>31</v>
      </c>
      <c r="O126" s="26" t="s">
        <v>1417</v>
      </c>
    </row>
    <row r="127" spans="1:15" ht="15" customHeight="1" x14ac:dyDescent="0.25">
      <c r="A127" s="26" t="s">
        <v>1446</v>
      </c>
      <c r="B127" s="26" t="s">
        <v>1446</v>
      </c>
      <c r="C127" s="26" t="s">
        <v>1694</v>
      </c>
      <c r="D127" s="26" t="s">
        <v>1632</v>
      </c>
      <c r="E127" s="26" t="s">
        <v>1695</v>
      </c>
      <c r="F127" s="26" t="s">
        <v>1474</v>
      </c>
      <c r="G127" s="26" t="s">
        <v>1634</v>
      </c>
      <c r="H127" s="26" t="s">
        <v>1402</v>
      </c>
      <c r="I127" s="26" t="s">
        <v>1386</v>
      </c>
      <c r="J127" s="27">
        <v>1170</v>
      </c>
      <c r="K127" s="27">
        <v>1592</v>
      </c>
      <c r="L127" s="27">
        <v>2762</v>
      </c>
      <c r="M127" s="26" t="s">
        <v>1378</v>
      </c>
      <c r="N127" s="26" t="s">
        <v>31</v>
      </c>
      <c r="O127" s="26" t="s">
        <v>1417</v>
      </c>
    </row>
    <row r="128" spans="1:15" ht="15" customHeight="1" x14ac:dyDescent="0.25">
      <c r="A128" s="26" t="s">
        <v>1446</v>
      </c>
      <c r="B128" s="26" t="s">
        <v>1446</v>
      </c>
      <c r="C128" s="26" t="s">
        <v>1696</v>
      </c>
      <c r="D128" s="26" t="s">
        <v>1413</v>
      </c>
      <c r="E128" s="26" t="s">
        <v>277</v>
      </c>
      <c r="F128" s="26" t="s">
        <v>1697</v>
      </c>
      <c r="G128" s="26" t="s">
        <v>1698</v>
      </c>
      <c r="H128" s="26" t="s">
        <v>1402</v>
      </c>
      <c r="I128" s="26" t="s">
        <v>1386</v>
      </c>
      <c r="J128" s="27">
        <v>90</v>
      </c>
      <c r="K128" s="27">
        <v>96</v>
      </c>
      <c r="L128" s="27">
        <v>186</v>
      </c>
      <c r="M128" s="26" t="s">
        <v>1378</v>
      </c>
      <c r="N128" s="26" t="s">
        <v>31</v>
      </c>
      <c r="O128" s="26" t="s">
        <v>1417</v>
      </c>
    </row>
    <row r="129" spans="1:15" ht="15" customHeight="1" x14ac:dyDescent="0.25">
      <c r="A129" s="26" t="s">
        <v>1446</v>
      </c>
      <c r="B129" s="26" t="s">
        <v>1446</v>
      </c>
      <c r="C129" s="26" t="s">
        <v>1699</v>
      </c>
      <c r="D129" s="26" t="s">
        <v>1195</v>
      </c>
      <c r="E129" s="26" t="s">
        <v>191</v>
      </c>
      <c r="F129" s="26" t="s">
        <v>1474</v>
      </c>
      <c r="G129" s="26" t="s">
        <v>1700</v>
      </c>
      <c r="H129" s="26" t="s">
        <v>1376</v>
      </c>
      <c r="I129" s="26" t="s">
        <v>1386</v>
      </c>
      <c r="J129" s="27">
        <v>135</v>
      </c>
      <c r="K129" s="27">
        <v>141</v>
      </c>
      <c r="L129" s="27">
        <v>276</v>
      </c>
      <c r="M129" s="26" t="s">
        <v>1378</v>
      </c>
      <c r="N129" s="26" t="s">
        <v>31</v>
      </c>
      <c r="O129" s="26" t="s">
        <v>1417</v>
      </c>
    </row>
    <row r="130" spans="1:15" ht="15" customHeight="1" x14ac:dyDescent="0.25">
      <c r="A130" s="26" t="s">
        <v>1446</v>
      </c>
      <c r="B130" s="26" t="s">
        <v>1446</v>
      </c>
      <c r="C130" s="26" t="s">
        <v>1701</v>
      </c>
      <c r="D130" s="26" t="s">
        <v>1448</v>
      </c>
      <c r="E130" s="26" t="s">
        <v>182</v>
      </c>
      <c r="F130" s="26" t="s">
        <v>1474</v>
      </c>
      <c r="G130" s="26" t="s">
        <v>1449</v>
      </c>
      <c r="H130" s="26" t="s">
        <v>1376</v>
      </c>
      <c r="I130" s="26" t="s">
        <v>1416</v>
      </c>
      <c r="J130" s="27">
        <v>948</v>
      </c>
      <c r="K130" s="27">
        <v>887</v>
      </c>
      <c r="L130" s="27">
        <v>1835</v>
      </c>
      <c r="M130" s="26" t="s">
        <v>1378</v>
      </c>
      <c r="N130" s="26" t="s">
        <v>31</v>
      </c>
      <c r="O130" s="26" t="s">
        <v>1417</v>
      </c>
    </row>
    <row r="131" spans="1:15" ht="15" customHeight="1" x14ac:dyDescent="0.25">
      <c r="A131" s="26" t="s">
        <v>1446</v>
      </c>
      <c r="B131" s="26" t="s">
        <v>1446</v>
      </c>
      <c r="C131" s="26" t="s">
        <v>1702</v>
      </c>
      <c r="D131" s="26" t="s">
        <v>1458</v>
      </c>
      <c r="E131" s="26" t="s">
        <v>304</v>
      </c>
      <c r="F131" s="26" t="s">
        <v>1474</v>
      </c>
      <c r="G131" s="26" t="s">
        <v>1459</v>
      </c>
      <c r="H131" s="26" t="s">
        <v>1402</v>
      </c>
      <c r="I131" s="26" t="s">
        <v>1416</v>
      </c>
      <c r="J131" s="27">
        <v>620</v>
      </c>
      <c r="K131" s="27">
        <v>675</v>
      </c>
      <c r="L131" s="27">
        <v>1295</v>
      </c>
      <c r="M131" s="26" t="s">
        <v>1378</v>
      </c>
      <c r="N131" s="26" t="s">
        <v>31</v>
      </c>
      <c r="O131" s="26" t="s">
        <v>1393</v>
      </c>
    </row>
    <row r="132" spans="1:15" ht="15" customHeight="1" x14ac:dyDescent="0.25">
      <c r="A132" s="26" t="s">
        <v>1446</v>
      </c>
      <c r="B132" s="26" t="s">
        <v>1446</v>
      </c>
      <c r="C132" s="26" t="s">
        <v>1703</v>
      </c>
      <c r="D132" s="26" t="s">
        <v>1704</v>
      </c>
      <c r="E132" s="26" t="s">
        <v>88</v>
      </c>
      <c r="F132" s="26" t="s">
        <v>1474</v>
      </c>
      <c r="G132" s="26" t="s">
        <v>1705</v>
      </c>
      <c r="H132" s="26" t="s">
        <v>1402</v>
      </c>
      <c r="I132" s="26" t="s">
        <v>1377</v>
      </c>
      <c r="J132" s="27">
        <v>687</v>
      </c>
      <c r="K132" s="27">
        <v>0</v>
      </c>
      <c r="L132" s="27">
        <v>687</v>
      </c>
      <c r="M132" s="26" t="s">
        <v>1378</v>
      </c>
      <c r="N132" s="26" t="s">
        <v>31</v>
      </c>
      <c r="O132" s="26" t="s">
        <v>1393</v>
      </c>
    </row>
    <row r="133" spans="1:15" ht="15" customHeight="1" x14ac:dyDescent="0.25">
      <c r="A133" s="26" t="s">
        <v>1446</v>
      </c>
      <c r="B133" s="26" t="s">
        <v>1446</v>
      </c>
      <c r="C133" s="26" t="s">
        <v>1706</v>
      </c>
      <c r="D133" s="26" t="s">
        <v>1707</v>
      </c>
      <c r="E133" s="26" t="s">
        <v>25</v>
      </c>
      <c r="F133" s="26" t="s">
        <v>1474</v>
      </c>
      <c r="G133" s="26" t="s">
        <v>1708</v>
      </c>
      <c r="H133" s="26" t="s">
        <v>1376</v>
      </c>
      <c r="I133" s="26" t="s">
        <v>1386</v>
      </c>
      <c r="J133" s="27">
        <v>835</v>
      </c>
      <c r="K133" s="27">
        <v>810</v>
      </c>
      <c r="L133" s="27">
        <v>1645</v>
      </c>
      <c r="M133" s="26" t="s">
        <v>1378</v>
      </c>
      <c r="N133" s="26" t="s">
        <v>31</v>
      </c>
      <c r="O133" s="26" t="s">
        <v>1417</v>
      </c>
    </row>
    <row r="134" spans="1:15" ht="15" customHeight="1" x14ac:dyDescent="0.25">
      <c r="A134" s="26" t="s">
        <v>1446</v>
      </c>
      <c r="B134" s="26" t="s">
        <v>1446</v>
      </c>
      <c r="C134" s="26" t="s">
        <v>1709</v>
      </c>
      <c r="D134" s="26" t="s">
        <v>1710</v>
      </c>
      <c r="E134" s="26" t="s">
        <v>182</v>
      </c>
      <c r="F134" s="26" t="s">
        <v>1474</v>
      </c>
      <c r="G134" s="26" t="s">
        <v>1711</v>
      </c>
      <c r="H134" s="26" t="s">
        <v>1376</v>
      </c>
      <c r="I134" s="26" t="s">
        <v>1386</v>
      </c>
      <c r="J134" s="27">
        <v>423</v>
      </c>
      <c r="K134" s="27">
        <v>535</v>
      </c>
      <c r="L134" s="27">
        <v>958</v>
      </c>
      <c r="M134" s="26" t="s">
        <v>1378</v>
      </c>
      <c r="N134" s="26" t="s">
        <v>31</v>
      </c>
      <c r="O134" s="26" t="s">
        <v>1417</v>
      </c>
    </row>
    <row r="135" spans="1:15" ht="15" customHeight="1" x14ac:dyDescent="0.25">
      <c r="A135" s="26" t="s">
        <v>1712</v>
      </c>
      <c r="B135" s="26" t="s">
        <v>1712</v>
      </c>
      <c r="C135" s="26" t="s">
        <v>1713</v>
      </c>
      <c r="D135" s="26" t="s">
        <v>1714</v>
      </c>
      <c r="E135" s="26" t="s">
        <v>379</v>
      </c>
      <c r="F135" s="26"/>
      <c r="G135" s="26" t="s">
        <v>1715</v>
      </c>
      <c r="H135" s="26" t="s">
        <v>1376</v>
      </c>
      <c r="I135" s="26" t="s">
        <v>1386</v>
      </c>
      <c r="J135" s="27">
        <v>482</v>
      </c>
      <c r="K135" s="27">
        <v>633</v>
      </c>
      <c r="L135" s="27">
        <v>1115</v>
      </c>
      <c r="M135" s="26" t="s">
        <v>1378</v>
      </c>
      <c r="N135" s="26" t="s">
        <v>31</v>
      </c>
      <c r="O135" s="26" t="s">
        <v>1417</v>
      </c>
    </row>
    <row r="136" spans="1:15" ht="15" customHeight="1" x14ac:dyDescent="0.25">
      <c r="A136" s="26" t="s">
        <v>1712</v>
      </c>
      <c r="B136" s="26" t="s">
        <v>1712</v>
      </c>
      <c r="C136" s="26" t="s">
        <v>1716</v>
      </c>
      <c r="D136" s="26" t="s">
        <v>1714</v>
      </c>
      <c r="E136" s="26" t="s">
        <v>379</v>
      </c>
      <c r="F136" s="26" t="s">
        <v>1717</v>
      </c>
      <c r="G136" s="26" t="s">
        <v>1715</v>
      </c>
      <c r="H136" s="26" t="s">
        <v>1376</v>
      </c>
      <c r="I136" s="26" t="s">
        <v>1386</v>
      </c>
      <c r="J136" s="27">
        <v>1099</v>
      </c>
      <c r="K136" s="27">
        <v>1438</v>
      </c>
      <c r="L136" s="27">
        <v>2537</v>
      </c>
      <c r="M136" s="26" t="s">
        <v>1378</v>
      </c>
      <c r="N136" s="26" t="s">
        <v>31</v>
      </c>
      <c r="O136" s="26" t="s">
        <v>1393</v>
      </c>
    </row>
    <row r="137" spans="1:15" ht="15" customHeight="1" x14ac:dyDescent="0.25">
      <c r="A137" s="26" t="s">
        <v>1712</v>
      </c>
      <c r="B137" s="26" t="s">
        <v>1712</v>
      </c>
      <c r="C137" s="26" t="s">
        <v>1718</v>
      </c>
      <c r="D137" s="26" t="s">
        <v>1542</v>
      </c>
      <c r="E137" s="26" t="s">
        <v>191</v>
      </c>
      <c r="F137" s="26" t="s">
        <v>1719</v>
      </c>
      <c r="G137" s="26" t="s">
        <v>1543</v>
      </c>
      <c r="H137" s="26" t="s">
        <v>1376</v>
      </c>
      <c r="I137" s="26" t="s">
        <v>1377</v>
      </c>
      <c r="J137" s="27">
        <v>2099</v>
      </c>
      <c r="K137" s="27">
        <v>0</v>
      </c>
      <c r="L137" s="27">
        <v>2099</v>
      </c>
      <c r="M137" s="26" t="s">
        <v>1378</v>
      </c>
      <c r="N137" s="26" t="s">
        <v>31</v>
      </c>
      <c r="O137" s="26" t="s">
        <v>1393</v>
      </c>
    </row>
    <row r="138" spans="1:15" ht="15" customHeight="1" x14ac:dyDescent="0.25">
      <c r="A138" s="26" t="s">
        <v>1712</v>
      </c>
      <c r="B138" s="26" t="s">
        <v>1712</v>
      </c>
      <c r="C138" s="26" t="s">
        <v>1720</v>
      </c>
      <c r="D138" s="26" t="s">
        <v>1498</v>
      </c>
      <c r="E138" s="26" t="s">
        <v>206</v>
      </c>
      <c r="F138" s="26" t="s">
        <v>1721</v>
      </c>
      <c r="G138" s="26" t="s">
        <v>1499</v>
      </c>
      <c r="H138" s="26" t="s">
        <v>1376</v>
      </c>
      <c r="I138" s="26" t="s">
        <v>1377</v>
      </c>
      <c r="J138" s="27">
        <v>1251</v>
      </c>
      <c r="K138" s="27">
        <v>0</v>
      </c>
      <c r="L138" s="27">
        <v>1251</v>
      </c>
      <c r="M138" s="26" t="s">
        <v>1378</v>
      </c>
      <c r="N138" s="26" t="s">
        <v>31</v>
      </c>
      <c r="O138" s="26" t="s">
        <v>1393</v>
      </c>
    </row>
  </sheetData>
  <autoFilter ref="A1:WVW138" xr:uid="{CEC9E4D6-5D54-4F9B-B76D-40CC2D1EA53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6864-4486-4076-BA1A-7C7F678C0554}">
  <dimension ref="A1:Z6"/>
  <sheetViews>
    <sheetView topLeftCell="Q1" workbookViewId="0">
      <selection activeCell="L13" sqref="L13"/>
    </sheetView>
  </sheetViews>
  <sheetFormatPr defaultRowHeight="15" x14ac:dyDescent="0.25"/>
  <cols>
    <col min="1" max="1" width="26.7109375" style="8" bestFit="1" customWidth="1"/>
    <col min="2" max="2" width="10.140625" style="8" bestFit="1" customWidth="1"/>
    <col min="3" max="3" width="19.28515625" style="8" bestFit="1" customWidth="1"/>
    <col min="4" max="4" width="12" style="8" bestFit="1" customWidth="1"/>
    <col min="5" max="5" width="10.7109375" style="8" bestFit="1" customWidth="1"/>
    <col min="6" max="6" width="22" style="8" bestFit="1" customWidth="1"/>
    <col min="7" max="7" width="17.85546875" style="8" bestFit="1" customWidth="1"/>
    <col min="8" max="8" width="16.5703125" style="8" bestFit="1" customWidth="1"/>
    <col min="9" max="9" width="17.42578125" style="8" bestFit="1" customWidth="1"/>
    <col min="10" max="10" width="6.7109375" style="8" bestFit="1" customWidth="1"/>
    <col min="11" max="11" width="9.28515625" style="8" bestFit="1" customWidth="1"/>
    <col min="12" max="12" width="18.140625" style="8" bestFit="1" customWidth="1"/>
    <col min="13" max="13" width="16.28515625" style="8" bestFit="1" customWidth="1"/>
    <col min="14" max="14" width="17.5703125" style="8" bestFit="1" customWidth="1"/>
    <col min="15" max="15" width="17.85546875" style="8" bestFit="1" customWidth="1"/>
    <col min="16" max="16" width="15.7109375" style="8" bestFit="1" customWidth="1"/>
    <col min="17" max="17" width="16.85546875" style="8" bestFit="1" customWidth="1"/>
    <col min="18" max="18" width="14.7109375" style="8" bestFit="1" customWidth="1"/>
    <col min="19" max="19" width="9.140625" style="8"/>
    <col min="20" max="20" width="12.28515625" style="8" bestFit="1" customWidth="1"/>
    <col min="21" max="21" width="14" style="8" bestFit="1" customWidth="1"/>
    <col min="22" max="22" width="8.5703125" style="8" bestFit="1" customWidth="1"/>
    <col min="23" max="23" width="11.7109375" style="8" bestFit="1" customWidth="1"/>
    <col min="24" max="24" width="13.42578125" style="8" bestFit="1" customWidth="1"/>
    <col min="25" max="25" width="3.7109375" style="8" customWidth="1"/>
    <col min="26" max="26" width="40.28515625" style="8" bestFit="1" customWidth="1"/>
    <col min="27" max="16384" width="9.140625" style="8"/>
  </cols>
  <sheetData>
    <row r="1" spans="1:26" ht="15" customHeight="1" x14ac:dyDescent="0.25">
      <c r="A1" s="16" t="s">
        <v>1731</v>
      </c>
      <c r="B1" s="16" t="s">
        <v>1732</v>
      </c>
      <c r="C1" s="16" t="s">
        <v>0</v>
      </c>
      <c r="D1" s="16" t="s">
        <v>1</v>
      </c>
      <c r="E1" s="16" t="s">
        <v>2</v>
      </c>
      <c r="F1" s="16" t="s">
        <v>3</v>
      </c>
      <c r="G1" s="17" t="s">
        <v>4</v>
      </c>
      <c r="H1" s="17" t="s">
        <v>5</v>
      </c>
      <c r="I1" s="16" t="s">
        <v>6</v>
      </c>
      <c r="J1" s="16" t="s">
        <v>1726</v>
      </c>
      <c r="K1" s="16" t="s">
        <v>1727</v>
      </c>
      <c r="L1" s="16" t="s">
        <v>7</v>
      </c>
      <c r="M1" s="17" t="s">
        <v>8</v>
      </c>
      <c r="N1" s="16" t="s">
        <v>9</v>
      </c>
      <c r="O1" s="16" t="s">
        <v>10</v>
      </c>
      <c r="P1" s="16" t="s">
        <v>11</v>
      </c>
      <c r="Q1" s="16" t="s">
        <v>12</v>
      </c>
      <c r="R1" s="16" t="s">
        <v>13</v>
      </c>
      <c r="S1" s="17" t="s">
        <v>14</v>
      </c>
      <c r="T1" s="17" t="s">
        <v>15</v>
      </c>
      <c r="U1" s="17" t="s">
        <v>16</v>
      </c>
      <c r="V1" s="17" t="s">
        <v>17</v>
      </c>
      <c r="W1" s="17" t="s">
        <v>18</v>
      </c>
      <c r="X1" s="17" t="s">
        <v>19</v>
      </c>
    </row>
    <row r="2" spans="1:26" ht="15" customHeight="1" x14ac:dyDescent="0.25">
      <c r="A2" s="14" t="s">
        <v>1733</v>
      </c>
      <c r="B2" s="14">
        <v>41099486</v>
      </c>
      <c r="C2" s="18" t="s">
        <v>1730</v>
      </c>
      <c r="D2" s="19">
        <v>44927</v>
      </c>
      <c r="E2" s="19">
        <v>45658</v>
      </c>
      <c r="F2" s="18" t="s">
        <v>34</v>
      </c>
      <c r="G2" s="18"/>
      <c r="H2" s="18"/>
      <c r="I2" s="18" t="s">
        <v>895</v>
      </c>
      <c r="J2" s="20" t="s">
        <v>113</v>
      </c>
      <c r="K2" s="18" t="s">
        <v>1293</v>
      </c>
      <c r="L2" s="18" t="s">
        <v>95</v>
      </c>
      <c r="M2" s="18" t="s">
        <v>28</v>
      </c>
      <c r="N2" s="18" t="s">
        <v>29</v>
      </c>
      <c r="O2" s="18"/>
      <c r="P2" s="18" t="s">
        <v>56</v>
      </c>
      <c r="Q2" s="18" t="s">
        <v>31</v>
      </c>
      <c r="R2" s="18" t="s">
        <v>40</v>
      </c>
      <c r="S2" s="20">
        <v>4194</v>
      </c>
      <c r="T2" s="20">
        <v>4465</v>
      </c>
      <c r="U2" s="20">
        <v>8659</v>
      </c>
      <c r="V2" s="20"/>
      <c r="W2" s="20"/>
      <c r="X2" s="20">
        <v>0</v>
      </c>
    </row>
    <row r="3" spans="1:26" ht="15" customHeight="1" x14ac:dyDescent="0.25">
      <c r="A3" s="21" t="s">
        <v>1734</v>
      </c>
      <c r="B3" s="29" t="s">
        <v>1735</v>
      </c>
      <c r="C3" s="21" t="s">
        <v>1736</v>
      </c>
      <c r="D3" s="19">
        <v>44927</v>
      </c>
      <c r="E3" s="19">
        <v>45658</v>
      </c>
      <c r="F3" s="18" t="s">
        <v>308</v>
      </c>
      <c r="G3" s="14"/>
      <c r="H3" s="14"/>
      <c r="I3" s="21" t="s">
        <v>725</v>
      </c>
      <c r="J3" s="30" t="s">
        <v>167</v>
      </c>
      <c r="K3" s="21" t="s">
        <v>1737</v>
      </c>
      <c r="L3" s="21" t="s">
        <v>95</v>
      </c>
      <c r="M3" s="21" t="s">
        <v>28</v>
      </c>
      <c r="N3" s="21" t="s">
        <v>183</v>
      </c>
      <c r="O3" s="21" t="s">
        <v>184</v>
      </c>
      <c r="P3" s="21" t="s">
        <v>858</v>
      </c>
      <c r="Q3" s="21" t="s">
        <v>310</v>
      </c>
      <c r="R3" s="21" t="s">
        <v>40</v>
      </c>
      <c r="S3" s="20">
        <v>26093</v>
      </c>
      <c r="T3" s="20">
        <v>44973</v>
      </c>
      <c r="U3" s="20">
        <v>71066</v>
      </c>
      <c r="V3" s="20">
        <v>3639</v>
      </c>
      <c r="W3" s="20">
        <v>1993</v>
      </c>
      <c r="X3" s="20">
        <v>5632</v>
      </c>
    </row>
    <row r="4" spans="1:26" ht="15" customHeight="1" x14ac:dyDescent="0.25">
      <c r="A4" s="14" t="s">
        <v>1744</v>
      </c>
      <c r="B4" s="14">
        <v>41099612</v>
      </c>
      <c r="C4" s="22" t="s">
        <v>1738</v>
      </c>
      <c r="D4" s="19">
        <v>44927</v>
      </c>
      <c r="E4" s="19">
        <v>45658</v>
      </c>
      <c r="F4" s="18" t="s">
        <v>308</v>
      </c>
      <c r="G4" s="14"/>
      <c r="H4" s="14"/>
      <c r="I4" s="14" t="s">
        <v>1739</v>
      </c>
      <c r="J4" s="14">
        <v>13</v>
      </c>
      <c r="K4" s="14" t="s">
        <v>468</v>
      </c>
      <c r="L4" s="14" t="s">
        <v>1740</v>
      </c>
      <c r="M4" s="21" t="s">
        <v>28</v>
      </c>
      <c r="N4" s="21" t="s">
        <v>183</v>
      </c>
      <c r="O4" s="21" t="s">
        <v>184</v>
      </c>
      <c r="P4" s="21" t="s">
        <v>858</v>
      </c>
      <c r="Q4" s="21" t="s">
        <v>310</v>
      </c>
      <c r="R4" s="21" t="s">
        <v>40</v>
      </c>
      <c r="S4" s="14">
        <v>24585</v>
      </c>
      <c r="T4" s="14">
        <v>24683</v>
      </c>
      <c r="U4" s="14">
        <v>49268</v>
      </c>
      <c r="V4" s="14">
        <v>12442</v>
      </c>
      <c r="W4" s="14">
        <v>16357</v>
      </c>
      <c r="X4" s="14">
        <v>29799</v>
      </c>
      <c r="Z4" s="8" t="s">
        <v>1741</v>
      </c>
    </row>
    <row r="5" spans="1:26" ht="15" customHeight="1" x14ac:dyDescent="0.25">
      <c r="A5" s="14" t="s">
        <v>1744</v>
      </c>
      <c r="B5" s="14">
        <v>41099612</v>
      </c>
      <c r="C5" s="22" t="s">
        <v>1747</v>
      </c>
      <c r="D5" s="19">
        <v>44927</v>
      </c>
      <c r="E5" s="19">
        <v>45658</v>
      </c>
      <c r="F5" s="18" t="s">
        <v>34</v>
      </c>
      <c r="G5" s="14"/>
      <c r="H5" s="14"/>
      <c r="I5" s="14" t="s">
        <v>261</v>
      </c>
      <c r="J5" s="14">
        <v>3</v>
      </c>
      <c r="K5" s="14" t="s">
        <v>262</v>
      </c>
      <c r="L5" s="14" t="s">
        <v>1745</v>
      </c>
      <c r="M5" s="21" t="s">
        <v>28</v>
      </c>
      <c r="N5" s="18" t="s">
        <v>29</v>
      </c>
      <c r="O5" s="21"/>
      <c r="P5" s="18" t="s">
        <v>259</v>
      </c>
      <c r="Q5" s="18" t="s">
        <v>31</v>
      </c>
      <c r="R5" s="18" t="s">
        <v>40</v>
      </c>
      <c r="S5" s="14"/>
      <c r="T5" s="14"/>
      <c r="U5" s="23">
        <v>16100</v>
      </c>
      <c r="V5" s="14"/>
      <c r="W5" s="14"/>
      <c r="X5" s="14">
        <v>0</v>
      </c>
      <c r="Z5" s="8" t="s">
        <v>1746</v>
      </c>
    </row>
    <row r="6" spans="1:26" ht="15" customHeight="1" x14ac:dyDescent="0.25">
      <c r="A6" s="14" t="s">
        <v>1743</v>
      </c>
      <c r="B6" s="14">
        <v>18113874</v>
      </c>
      <c r="C6" s="15" t="s">
        <v>1742</v>
      </c>
      <c r="D6" s="19">
        <v>44927</v>
      </c>
      <c r="E6" s="19">
        <v>45658</v>
      </c>
      <c r="F6" s="18" t="s">
        <v>308</v>
      </c>
      <c r="G6" s="14"/>
      <c r="H6" s="14"/>
      <c r="I6" s="14" t="s">
        <v>407</v>
      </c>
      <c r="J6" s="14">
        <v>12</v>
      </c>
      <c r="K6" s="14" t="s">
        <v>408</v>
      </c>
      <c r="L6" s="14" t="s">
        <v>1740</v>
      </c>
      <c r="M6" s="21" t="s">
        <v>28</v>
      </c>
      <c r="N6" s="21" t="s">
        <v>183</v>
      </c>
      <c r="O6" s="14"/>
      <c r="P6" s="21" t="s">
        <v>858</v>
      </c>
      <c r="Q6" s="21" t="s">
        <v>310</v>
      </c>
      <c r="R6" s="21" t="s">
        <v>40</v>
      </c>
      <c r="S6" s="14">
        <v>104528</v>
      </c>
      <c r="T6" s="14">
        <v>78864</v>
      </c>
      <c r="U6" s="14">
        <v>183392</v>
      </c>
      <c r="V6" s="14">
        <v>3834</v>
      </c>
      <c r="W6" s="14">
        <v>8022</v>
      </c>
      <c r="X6" s="14">
        <v>11856</v>
      </c>
      <c r="Z6" s="8" t="s">
        <v>1741</v>
      </c>
    </row>
  </sheetData>
  <pageMargins left="0.7" right="0.7" top="0.75" bottom="0.75" header="0.3" footer="0.3"/>
  <pageSetup paperSize="11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Samenvatting</vt:lpstr>
      <vt:lpstr>Waalwijk</vt:lpstr>
      <vt:lpstr>Loon op Zand</vt:lpstr>
      <vt:lpstr>Meelift contracten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Fouzia Bouzka</dc:creator>
  <cp:lastModifiedBy>Marc Spierenburg</cp:lastModifiedBy>
  <dcterms:created xsi:type="dcterms:W3CDTF">2023-10-02T12:05:52Z</dcterms:created>
  <dcterms:modified xsi:type="dcterms:W3CDTF">2023-10-04T12:46:54Z</dcterms:modified>
</cp:coreProperties>
</file>