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Kopie PDF docs ivm offline onbereikbaarheid\"/>
    </mc:Choice>
  </mc:AlternateContent>
  <xr:revisionPtr revIDLastSave="0" documentId="13_ncr:1_{1F1B67E2-BB44-4E79-BE93-C948120FF1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ansluitingen GV + KV ENDEX" sheetId="5" r:id="rId1"/>
    <sheet name="PV opwek" sheetId="3" r:id="rId2"/>
  </sheets>
  <definedNames>
    <definedName name="_xlnm._FilterDatabase" localSheetId="0" hidden="1">'Aansluitingen GV + KV ENDEX'!$A$1:$V$141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9" i="5" l="1"/>
  <c r="R139" i="5"/>
  <c r="S3" i="5"/>
  <c r="S4" i="5"/>
  <c r="S5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95" i="5"/>
  <c r="S96" i="5"/>
  <c r="S97" i="5"/>
  <c r="S98" i="5"/>
  <c r="S99" i="5"/>
  <c r="S100" i="5"/>
  <c r="S101" i="5"/>
  <c r="S102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S130" i="5"/>
  <c r="S131" i="5"/>
  <c r="S132" i="5"/>
  <c r="S133" i="5"/>
  <c r="S134" i="5"/>
  <c r="S135" i="5"/>
  <c r="S136" i="5"/>
  <c r="S137" i="5"/>
  <c r="S138" i="5"/>
  <c r="S2" i="5"/>
  <c r="M139" i="5"/>
  <c r="N139" i="5"/>
  <c r="O139" i="5"/>
  <c r="P139" i="5"/>
  <c r="S139" i="5" l="1"/>
  <c r="X141" i="5"/>
  <c r="X139" i="5"/>
  <c r="X143" i="5" l="1"/>
  <c r="X146" i="5"/>
  <c r="X145" i="5"/>
  <c r="W133" i="5"/>
  <c r="W134" i="5"/>
  <c r="W135" i="5"/>
  <c r="W136" i="5"/>
  <c r="W138" i="5"/>
  <c r="W3" i="5" l="1"/>
  <c r="W4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70" i="5"/>
  <c r="W71" i="5"/>
  <c r="W72" i="5"/>
  <c r="W73" i="5"/>
  <c r="W74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3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2" i="5"/>
  <c r="W123" i="5"/>
  <c r="W124" i="5"/>
  <c r="W125" i="5"/>
  <c r="W126" i="5"/>
  <c r="W127" i="5"/>
  <c r="W128" i="5"/>
  <c r="W129" i="5"/>
  <c r="W130" i="5"/>
  <c r="W131" i="5"/>
  <c r="W132" i="5"/>
  <c r="W2" i="5"/>
  <c r="W139" i="5" l="1"/>
</calcChain>
</file>

<file path=xl/sharedStrings.xml><?xml version="1.0" encoding="utf-8"?>
<sst xmlns="http://schemas.openxmlformats.org/spreadsheetml/2006/main" count="1856" uniqueCount="599">
  <si>
    <t>Eancode Aansluiting</t>
  </si>
  <si>
    <t>Aansluiting Straat</t>
  </si>
  <si>
    <t>Aansluiting Huisnr</t>
  </si>
  <si>
    <t>Aansluiting Toevoeging</t>
  </si>
  <si>
    <t>Aansluiting Postcode</t>
  </si>
  <si>
    <t>Aansluiting Plaats</t>
  </si>
  <si>
    <t>Profielcategorie</t>
  </si>
  <si>
    <t>Marktsegment</t>
  </si>
  <si>
    <t>Frequentie Bemetering</t>
  </si>
  <si>
    <t>Slimme Meter</t>
  </si>
  <si>
    <t>SJV Piek</t>
  </si>
  <si>
    <t>SJV Dal</t>
  </si>
  <si>
    <t>SJV TL Piek</t>
  </si>
  <si>
    <t>SJV TL Dal</t>
  </si>
  <si>
    <t>Gefactureerd Verbruik Piek 2022</t>
  </si>
  <si>
    <t>Gefactureerd Verbruik Dal 2022</t>
  </si>
  <si>
    <t>Gefactureerd Verbruik TL Piek 2022</t>
  </si>
  <si>
    <t>Gefactureerd Verbruik TL Dal 2022</t>
  </si>
  <si>
    <t>Verblijfsfunctie</t>
  </si>
  <si>
    <t>Complexbepaling</t>
  </si>
  <si>
    <t>WOZ Cluster</t>
  </si>
  <si>
    <t>871685900000001766</t>
  </si>
  <si>
    <t>Ja</t>
  </si>
  <si>
    <t>Kingsfordweg</t>
  </si>
  <si>
    <t>1</t>
  </si>
  <si>
    <t/>
  </si>
  <si>
    <t>1043 GN</t>
  </si>
  <si>
    <t>amsterdam</t>
  </si>
  <si>
    <t>E3C</t>
  </si>
  <si>
    <t>Grootverbruik</t>
  </si>
  <si>
    <t>TMT Telemetrie</t>
  </si>
  <si>
    <t>Nee</t>
  </si>
  <si>
    <t>871685900000006556</t>
  </si>
  <si>
    <t>Robonsbosweg</t>
  </si>
  <si>
    <t>1816 MK</t>
  </si>
  <si>
    <t>ALKMAAR</t>
  </si>
  <si>
    <t>E3D</t>
  </si>
  <si>
    <t>871685900000021542</t>
  </si>
  <si>
    <t>Toekanweg</t>
  </si>
  <si>
    <t>7</t>
  </si>
  <si>
    <t>2035 LC</t>
  </si>
  <si>
    <t>HAARLEM</t>
  </si>
  <si>
    <t>871685900000021603</t>
  </si>
  <si>
    <t>Surinamepad</t>
  </si>
  <si>
    <t>90</t>
  </si>
  <si>
    <t>2035 VS</t>
  </si>
  <si>
    <t>E3B</t>
  </si>
  <si>
    <t>871685900000022686</t>
  </si>
  <si>
    <t>Capellalaan</t>
  </si>
  <si>
    <t>2132 JK</t>
  </si>
  <si>
    <t>HOOFDDORP</t>
  </si>
  <si>
    <t>2</t>
  </si>
  <si>
    <t>871685900000034085</t>
  </si>
  <si>
    <t>Luttenbergweg</t>
  </si>
  <si>
    <t>8</t>
  </si>
  <si>
    <t>1101 EC</t>
  </si>
  <si>
    <t>E3A</t>
  </si>
  <si>
    <t>871685900000068349</t>
  </si>
  <si>
    <t>Pieter Calandlaan</t>
  </si>
  <si>
    <t>1065 KH</t>
  </si>
  <si>
    <t>871685900001468223</t>
  </si>
  <si>
    <t>KLOOSTERSTRAAT</t>
  </si>
  <si>
    <t>35</t>
  </si>
  <si>
    <t>KAPEL</t>
  </si>
  <si>
    <t>1411 RS</t>
  </si>
  <si>
    <t>NAARDEN</t>
  </si>
  <si>
    <t>E1B</t>
  </si>
  <si>
    <t>Kleinverbruik</t>
  </si>
  <si>
    <t>JRL Jaarlijks</t>
  </si>
  <si>
    <t>871685900004256940</t>
  </si>
  <si>
    <t>Achterdam</t>
  </si>
  <si>
    <t>1811 MD</t>
  </si>
  <si>
    <t>E1A</t>
  </si>
  <si>
    <t>871685900004565233</t>
  </si>
  <si>
    <t>Helderseweg</t>
  </si>
  <si>
    <t>69</t>
  </si>
  <si>
    <t>1817 BB</t>
  </si>
  <si>
    <t>871685900007454756</t>
  </si>
  <si>
    <t>Zuidpolderweg</t>
  </si>
  <si>
    <t>1398 PM</t>
  </si>
  <si>
    <t>MUIDEN</t>
  </si>
  <si>
    <t>871685900041019591</t>
  </si>
  <si>
    <t>Jansweg</t>
  </si>
  <si>
    <t>15</t>
  </si>
  <si>
    <t>2011 KL</t>
  </si>
  <si>
    <t>871685900041525627</t>
  </si>
  <si>
    <t>Nieuweweg</t>
  </si>
  <si>
    <t>4</t>
  </si>
  <si>
    <t>1782 AZ</t>
  </si>
  <si>
    <t>DEN HELDER</t>
  </si>
  <si>
    <t>871685920000394521</t>
  </si>
  <si>
    <t>Maria Austriastraat</t>
  </si>
  <si>
    <t>610</t>
  </si>
  <si>
    <t>1087 GL</t>
  </si>
  <si>
    <t>871685920002501132</t>
  </si>
  <si>
    <t>Het Nieuwe Diep</t>
  </si>
  <si>
    <t>22</t>
  </si>
  <si>
    <t>1781 AC</t>
  </si>
  <si>
    <t>871685920003760576</t>
  </si>
  <si>
    <t>Woestduinweg</t>
  </si>
  <si>
    <t>2114 BE</t>
  </si>
  <si>
    <t>VOGELENZANG</t>
  </si>
  <si>
    <t>871685920004056425</t>
  </si>
  <si>
    <t>De Compagnie</t>
  </si>
  <si>
    <t>1689 AG</t>
  </si>
  <si>
    <t>ZWAAG</t>
  </si>
  <si>
    <t>24</t>
  </si>
  <si>
    <t>ALMERE</t>
  </si>
  <si>
    <t>871687110001854256</t>
  </si>
  <si>
    <t>LAAN VAN WESTENENK</t>
  </si>
  <si>
    <t>492</t>
  </si>
  <si>
    <t>7334 DS</t>
  </si>
  <si>
    <t>APELDOORN</t>
  </si>
  <si>
    <t>871687110001854676</t>
  </si>
  <si>
    <t>John F. Kennedylaan</t>
  </si>
  <si>
    <t>7314 PS</t>
  </si>
  <si>
    <t>871687110003286079</t>
  </si>
  <si>
    <t>Schepenen</t>
  </si>
  <si>
    <t>8232 DB</t>
  </si>
  <si>
    <t>LELYSTAD</t>
  </si>
  <si>
    <t>E2B</t>
  </si>
  <si>
    <t>871687120000006211</t>
  </si>
  <si>
    <t>Klootsemastraat</t>
  </si>
  <si>
    <t>7009 CE</t>
  </si>
  <si>
    <t>DOETINCHEM</t>
  </si>
  <si>
    <t>871687120000019693</t>
  </si>
  <si>
    <t>Markt</t>
  </si>
  <si>
    <t>6811 CG</t>
  </si>
  <si>
    <t>ARNHEM</t>
  </si>
  <si>
    <t>871687120000019945</t>
  </si>
  <si>
    <t>Stationsplein-West</t>
  </si>
  <si>
    <t>30</t>
  </si>
  <si>
    <t>6811 KM</t>
  </si>
  <si>
    <t>871687120000020118</t>
  </si>
  <si>
    <t>Pels Rijckenstraat</t>
  </si>
  <si>
    <t>6814 DK</t>
  </si>
  <si>
    <t>871687120000035716</t>
  </si>
  <si>
    <t>Caissonweg</t>
  </si>
  <si>
    <t>1332 BX</t>
  </si>
  <si>
    <t>9</t>
  </si>
  <si>
    <t>871687120000088682</t>
  </si>
  <si>
    <t>Stationsplein</t>
  </si>
  <si>
    <t>50</t>
  </si>
  <si>
    <t>7311 NZ</t>
  </si>
  <si>
    <t>871687120000796914</t>
  </si>
  <si>
    <t>Koningsweg</t>
  </si>
  <si>
    <t>13</t>
  </si>
  <si>
    <t>C</t>
  </si>
  <si>
    <t>6816 TC</t>
  </si>
  <si>
    <t>MND Maandelijks</t>
  </si>
  <si>
    <t>871687120058723382</t>
  </si>
  <si>
    <t>Koninklijk Park</t>
  </si>
  <si>
    <t>7315 JB</t>
  </si>
  <si>
    <t>871687120059803076</t>
  </si>
  <si>
    <t>Heeringstraat</t>
  </si>
  <si>
    <t>7384 SL</t>
  </si>
  <si>
    <t>WILP GLD</t>
  </si>
  <si>
    <t>871687400000554616</t>
  </si>
  <si>
    <t>Muntstraat</t>
  </si>
  <si>
    <t>3512 ET</t>
  </si>
  <si>
    <t>UTRECHT</t>
  </si>
  <si>
    <t>E2A</t>
  </si>
  <si>
    <t>871687400001978336</t>
  </si>
  <si>
    <t>Catharijnesingel</t>
  </si>
  <si>
    <t>51</t>
  </si>
  <si>
    <t>E3</t>
  </si>
  <si>
    <t>3511 GC</t>
  </si>
  <si>
    <t>871687400002056170</t>
  </si>
  <si>
    <t>St.-Jacobsstraat</t>
  </si>
  <si>
    <t>16</t>
  </si>
  <si>
    <t>3511 BS</t>
  </si>
  <si>
    <t>871687400002061358</t>
  </si>
  <si>
    <t>Nijenoord</t>
  </si>
  <si>
    <t>6</t>
  </si>
  <si>
    <t>3552 AS</t>
  </si>
  <si>
    <t>871687400002064823</t>
  </si>
  <si>
    <t>Uniceflaan</t>
  </si>
  <si>
    <t>3527 WX</t>
  </si>
  <si>
    <t>871687400002070664</t>
  </si>
  <si>
    <t>59</t>
  </si>
  <si>
    <t>3511 GG</t>
  </si>
  <si>
    <t>871687400008426038</t>
  </si>
  <si>
    <t>Herman Gorterstraat</t>
  </si>
  <si>
    <t>5</t>
  </si>
  <si>
    <t>3511 EW</t>
  </si>
  <si>
    <t>871687400008453300</t>
  </si>
  <si>
    <t>Wilhelminalaan</t>
  </si>
  <si>
    <t>10</t>
  </si>
  <si>
    <t>3732 GK</t>
  </si>
  <si>
    <t>DE BILT</t>
  </si>
  <si>
    <t>871687400008453690</t>
  </si>
  <si>
    <t>Hindelaan</t>
  </si>
  <si>
    <t>3734 CJ</t>
  </si>
  <si>
    <t>DEN DOLDER</t>
  </si>
  <si>
    <t>871687400008457735</t>
  </si>
  <si>
    <t>Dwarsweg</t>
  </si>
  <si>
    <t>45</t>
  </si>
  <si>
    <t>3959 AE</t>
  </si>
  <si>
    <t>OVERBERG</t>
  </si>
  <si>
    <t>871687400008497687</t>
  </si>
  <si>
    <t>Fentener V Vlissingenkd</t>
  </si>
  <si>
    <t>3521 AA</t>
  </si>
  <si>
    <t>3</t>
  </si>
  <si>
    <t>871687910000245631</t>
  </si>
  <si>
    <t>Magistratenlaan</t>
  </si>
  <si>
    <t>222</t>
  </si>
  <si>
    <t>5223 MA</t>
  </si>
  <si>
    <t>'S-HERTOGENBOSCH</t>
  </si>
  <si>
    <t>871687910000246874</t>
  </si>
  <si>
    <t>Spoorlaan</t>
  </si>
  <si>
    <t>175</t>
  </si>
  <si>
    <t>5038 CB</t>
  </si>
  <si>
    <t>TILBURG</t>
  </si>
  <si>
    <t>871687910000420700</t>
  </si>
  <si>
    <t>82</t>
  </si>
  <si>
    <t>5223 MD</t>
  </si>
  <si>
    <t>871687910000448841</t>
  </si>
  <si>
    <t>FELLENOORD</t>
  </si>
  <si>
    <t>5612 AA</t>
  </si>
  <si>
    <t>Eindhoven</t>
  </si>
  <si>
    <t>871687940001273685</t>
  </si>
  <si>
    <t>Haagweg</t>
  </si>
  <si>
    <t>199</t>
  </si>
  <si>
    <t>4812 XD</t>
  </si>
  <si>
    <t>BREDA</t>
  </si>
  <si>
    <t>871687940002351061</t>
  </si>
  <si>
    <t>Jachthaven</t>
  </si>
  <si>
    <t>9986</t>
  </si>
  <si>
    <t>4265 XX</t>
  </si>
  <si>
    <t>GENDEREN</t>
  </si>
  <si>
    <t>871688520000039414</t>
  </si>
  <si>
    <t>Slachthuisstraat</t>
  </si>
  <si>
    <t>71</t>
  </si>
  <si>
    <t>6041 CB</t>
  </si>
  <si>
    <t>Roermond</t>
  </si>
  <si>
    <t>871688520000039506</t>
  </si>
  <si>
    <t>57</t>
  </si>
  <si>
    <t>871688520000041851</t>
  </si>
  <si>
    <t>Hogeweg</t>
  </si>
  <si>
    <t>85</t>
  </si>
  <si>
    <t>5914 BC</t>
  </si>
  <si>
    <t>VENLO</t>
  </si>
  <si>
    <t>871688520000061392</t>
  </si>
  <si>
    <t>Kloosterweg</t>
  </si>
  <si>
    <t>6412 CN</t>
  </si>
  <si>
    <t>Heerlen</t>
  </si>
  <si>
    <t>871688520000062719</t>
  </si>
  <si>
    <t>Weltertuijnstraat</t>
  </si>
  <si>
    <t>127</t>
  </si>
  <si>
    <t>6419 XD</t>
  </si>
  <si>
    <t>871688700000018057</t>
  </si>
  <si>
    <t>Karel De Grotelaan</t>
  </si>
  <si>
    <t>5616 CA</t>
  </si>
  <si>
    <t>871689200000007888</t>
  </si>
  <si>
    <t>Zeestraat</t>
  </si>
  <si>
    <t>88</t>
  </si>
  <si>
    <t>2518 AD</t>
  </si>
  <si>
    <t>'S-GRAVENHAGE</t>
  </si>
  <si>
    <t>871689200000008632</t>
  </si>
  <si>
    <t>Kneuterdijk</t>
  </si>
  <si>
    <t>2514 EM</t>
  </si>
  <si>
    <t>25</t>
  </si>
  <si>
    <t>Koningskade</t>
  </si>
  <si>
    <t>2596 AA</t>
  </si>
  <si>
    <t>871689200000027442</t>
  </si>
  <si>
    <t>Lange Kleiweg</t>
  </si>
  <si>
    <t>34</t>
  </si>
  <si>
    <t>2288 GK</t>
  </si>
  <si>
    <t>RIJSWIJK ZH</t>
  </si>
  <si>
    <t>871689200000070110</t>
  </si>
  <si>
    <t>2514 EN</t>
  </si>
  <si>
    <t>Turfmarkt</t>
  </si>
  <si>
    <t>871689207025175752</t>
  </si>
  <si>
    <t>Burg De Monchyplein</t>
  </si>
  <si>
    <t>309</t>
  </si>
  <si>
    <t>2585 DL</t>
  </si>
  <si>
    <t>871689213002022315</t>
  </si>
  <si>
    <t>Theresiastraat</t>
  </si>
  <si>
    <t>A</t>
  </si>
  <si>
    <t>2593 AA</t>
  </si>
  <si>
    <t>871689260009513483</t>
  </si>
  <si>
    <t>Jan Willem Frisolaan</t>
  </si>
  <si>
    <t>2517 JS</t>
  </si>
  <si>
    <t>'S GrAVENHAGE</t>
  </si>
  <si>
    <t>871689260010922052</t>
  </si>
  <si>
    <t>Therese Schwartzestraat</t>
  </si>
  <si>
    <t>TO</t>
  </si>
  <si>
    <t>2597 XK</t>
  </si>
  <si>
    <t>871689260011048973</t>
  </si>
  <si>
    <t>Neuhuyskade</t>
  </si>
  <si>
    <t>32</t>
  </si>
  <si>
    <t>2596 XL</t>
  </si>
  <si>
    <t>871689260011112001</t>
  </si>
  <si>
    <t>Catsheuvel</t>
  </si>
  <si>
    <t>2517 JZ</t>
  </si>
  <si>
    <t>871689260011160125</t>
  </si>
  <si>
    <t>Maanplein</t>
  </si>
  <si>
    <t>2516 CK</t>
  </si>
  <si>
    <t>871689260011160149</t>
  </si>
  <si>
    <t>Regulusweg</t>
  </si>
  <si>
    <t>2516 AC</t>
  </si>
  <si>
    <t>871689276000011422</t>
  </si>
  <si>
    <t>Wilhelmina Van Pruisenwg</t>
  </si>
  <si>
    <t>78</t>
  </si>
  <si>
    <t>2595 AN</t>
  </si>
  <si>
    <t>871689276000038795</t>
  </si>
  <si>
    <t>Boompjes</t>
  </si>
  <si>
    <t>200</t>
  </si>
  <si>
    <t>3011 XD</t>
  </si>
  <si>
    <t>Rotterdam</t>
  </si>
  <si>
    <t>871689276000046431</t>
  </si>
  <si>
    <t>52</t>
  </si>
  <si>
    <t>871689276000046967</t>
  </si>
  <si>
    <t>Plein</t>
  </si>
  <si>
    <t>2511 CS</t>
  </si>
  <si>
    <t>871689276000053200</t>
  </si>
  <si>
    <t>Parnassusplein</t>
  </si>
  <si>
    <t>2511 VX</t>
  </si>
  <si>
    <t>871689276000054276</t>
  </si>
  <si>
    <t>Grote Beerstraat</t>
  </si>
  <si>
    <t>2516 BZ</t>
  </si>
  <si>
    <t>871689276000055013</t>
  </si>
  <si>
    <t>2511 CR</t>
  </si>
  <si>
    <t>871689276000055174</t>
  </si>
  <si>
    <t>Prins Clauslaan</t>
  </si>
  <si>
    <t>14</t>
  </si>
  <si>
    <t>2595 AJ</t>
  </si>
  <si>
    <t>20</t>
  </si>
  <si>
    <t>871689290101314817</t>
  </si>
  <si>
    <t>Crooswijksesingel</t>
  </si>
  <si>
    <t>33</t>
  </si>
  <si>
    <t>3034 CJ</t>
  </si>
  <si>
    <t>871689290103226507</t>
  </si>
  <si>
    <t>Conradstraat</t>
  </si>
  <si>
    <t>38</t>
  </si>
  <si>
    <t>3013 AP</t>
  </si>
  <si>
    <t>871689290301474373</t>
  </si>
  <si>
    <t>Bovenstraat</t>
  </si>
  <si>
    <t>165</t>
  </si>
  <si>
    <t>3077 BE</t>
  </si>
  <si>
    <t>871689290601910748</t>
  </si>
  <si>
    <t>Spijksedijk</t>
  </si>
  <si>
    <t>4207 GN</t>
  </si>
  <si>
    <t>GORINCHEM</t>
  </si>
  <si>
    <t>871689290701536893</t>
  </si>
  <si>
    <t>Noordeinde</t>
  </si>
  <si>
    <t>64</t>
  </si>
  <si>
    <t>2514 GK</t>
  </si>
  <si>
    <t>871689290701540616</t>
  </si>
  <si>
    <t>Plaats</t>
  </si>
  <si>
    <t>2513 AE</t>
  </si>
  <si>
    <t>871689290705263764</t>
  </si>
  <si>
    <t>Scheveningseweg</t>
  </si>
  <si>
    <t>2517 KV</t>
  </si>
  <si>
    <t>LEEUWARDEN</t>
  </si>
  <si>
    <t>Van Der Nootstraat</t>
  </si>
  <si>
    <t>8913 HV</t>
  </si>
  <si>
    <t>871689700000025221</t>
  </si>
  <si>
    <t>Zuidersingel</t>
  </si>
  <si>
    <t>8911 AV</t>
  </si>
  <si>
    <t>871689700000042686</t>
  </si>
  <si>
    <t>871690200017279540</t>
  </si>
  <si>
    <t>Evertsenstraat</t>
  </si>
  <si>
    <t>98</t>
  </si>
  <si>
    <t>4461 XS</t>
  </si>
  <si>
    <t>GOES</t>
  </si>
  <si>
    <t>871690200018208792</t>
  </si>
  <si>
    <t>Dishoek</t>
  </si>
  <si>
    <t>23</t>
  </si>
  <si>
    <t>4371 NS</t>
  </si>
  <si>
    <t>KOUDEKERKE</t>
  </si>
  <si>
    <t>871690400010408026</t>
  </si>
  <si>
    <t>Scharnerweg</t>
  </si>
  <si>
    <t>103</t>
  </si>
  <si>
    <t>6224 JC</t>
  </si>
  <si>
    <t>MAASTRICHT</t>
  </si>
  <si>
    <t>871690910000003044</t>
  </si>
  <si>
    <t>Wassenaarseweg</t>
  </si>
  <si>
    <t>75</t>
  </si>
  <si>
    <t>2223 LA</t>
  </si>
  <si>
    <t>KATWIJK ZH</t>
  </si>
  <si>
    <t>871690930000546723</t>
  </si>
  <si>
    <t>871690930000562020</t>
  </si>
  <si>
    <t>Zwarteweg</t>
  </si>
  <si>
    <t>53</t>
  </si>
  <si>
    <t>2201 AA</t>
  </si>
  <si>
    <t>NOORDWIJK ZH</t>
  </si>
  <si>
    <t>871690930000649080</t>
  </si>
  <si>
    <t>Zonneveldslaan</t>
  </si>
  <si>
    <t>2235 SC</t>
  </si>
  <si>
    <t>VALKENBURG ZH</t>
  </si>
  <si>
    <t>E1C</t>
  </si>
  <si>
    <t>871690930000767616</t>
  </si>
  <si>
    <t>2e Mientlaan</t>
  </si>
  <si>
    <t>2223 LE</t>
  </si>
  <si>
    <t>871691600001831362</t>
  </si>
  <si>
    <t>Burg Raveslootsingel</t>
  </si>
  <si>
    <t>7607 GK</t>
  </si>
  <si>
    <t>ALMELO</t>
  </si>
  <si>
    <t>871691600002061218</t>
  </si>
  <si>
    <t>Egbert Gorterstraat</t>
  </si>
  <si>
    <t>TAS001</t>
  </si>
  <si>
    <t>7607 GB</t>
  </si>
  <si>
    <t>871691600019203472</t>
  </si>
  <si>
    <t>Stationsstraat</t>
  </si>
  <si>
    <t>7607 GX</t>
  </si>
  <si>
    <t>871692100000106533</t>
  </si>
  <si>
    <t>Stavorenweg</t>
  </si>
  <si>
    <t>2803 PT</t>
  </si>
  <si>
    <t>GOUDA</t>
  </si>
  <si>
    <t>871694831000043280</t>
  </si>
  <si>
    <t>Cascadeplein</t>
  </si>
  <si>
    <t>9726 AD</t>
  </si>
  <si>
    <t>Groningen</t>
  </si>
  <si>
    <t>871694831000043297</t>
  </si>
  <si>
    <t>871694831000043303</t>
  </si>
  <si>
    <t>871694831000043310</t>
  </si>
  <si>
    <t>871694831000043327</t>
  </si>
  <si>
    <t>871694831000046397</t>
  </si>
  <si>
    <t>Emmasingel</t>
  </si>
  <si>
    <t>9726 AH</t>
  </si>
  <si>
    <t>871694831000056709</t>
  </si>
  <si>
    <t>Dalipassage</t>
  </si>
  <si>
    <t>17</t>
  </si>
  <si>
    <t>7811 DA</t>
  </si>
  <si>
    <t>EMMEN</t>
  </si>
  <si>
    <t>ASSEN</t>
  </si>
  <si>
    <t>871694831000071153</t>
  </si>
  <si>
    <t>Brinkstraat</t>
  </si>
  <si>
    <t>9401 HZ</t>
  </si>
  <si>
    <t>871694831000085860</t>
  </si>
  <si>
    <t>Burg Drijbersingel</t>
  </si>
  <si>
    <t>27</t>
  </si>
  <si>
    <t>8021 DA</t>
  </si>
  <si>
    <t>ZWOLLE</t>
  </si>
  <si>
    <t>871694831000085877</t>
  </si>
  <si>
    <t>Van Wevelinkhovenstraat</t>
  </si>
  <si>
    <t>8021 WX</t>
  </si>
  <si>
    <t>Hanzelaan</t>
  </si>
  <si>
    <t>871694831000090031</t>
  </si>
  <si>
    <t>Zuiderzeelaan</t>
  </si>
  <si>
    <t>43</t>
  </si>
  <si>
    <t>8017 JV</t>
  </si>
  <si>
    <t>871694831000090109</t>
  </si>
  <si>
    <t>268</t>
  </si>
  <si>
    <t>-290</t>
  </si>
  <si>
    <t>8017 JE</t>
  </si>
  <si>
    <t>871694831000096958</t>
  </si>
  <si>
    <t>Hengelosestraat</t>
  </si>
  <si>
    <t>7514 AE</t>
  </si>
  <si>
    <t>ENSCHEDE</t>
  </si>
  <si>
    <t>871694831000105506</t>
  </si>
  <si>
    <t>Enschedesestraat</t>
  </si>
  <si>
    <t>120</t>
  </si>
  <si>
    <t>7552 CK</t>
  </si>
  <si>
    <t>HENGELO OV</t>
  </si>
  <si>
    <t>871694831000205510</t>
  </si>
  <si>
    <t>Dokter Stolteweg</t>
  </si>
  <si>
    <t>40</t>
  </si>
  <si>
    <t>8025 AX</t>
  </si>
  <si>
    <t>871694840002038798</t>
  </si>
  <si>
    <t>Croddendijk</t>
  </si>
  <si>
    <t>26</t>
  </si>
  <si>
    <t>7434 PN</t>
  </si>
  <si>
    <t>LETTELE</t>
  </si>
  <si>
    <t>871694840006202713</t>
  </si>
  <si>
    <t>Essenlaan</t>
  </si>
  <si>
    <t>7707 BD</t>
  </si>
  <si>
    <t>BALKBRUG</t>
  </si>
  <si>
    <t>871694840006202881</t>
  </si>
  <si>
    <t>Ommerweg</t>
  </si>
  <si>
    <t>7707 AV</t>
  </si>
  <si>
    <t>871694840006862252</t>
  </si>
  <si>
    <t>HOOFDWEG</t>
  </si>
  <si>
    <t>9341 BH</t>
  </si>
  <si>
    <t>VEENHUIZEN</t>
  </si>
  <si>
    <t>871694840006862856</t>
  </si>
  <si>
    <t>168</t>
  </si>
  <si>
    <t>9341 BM</t>
  </si>
  <si>
    <t>871694840006863273</t>
  </si>
  <si>
    <t>Hospitaallaan</t>
  </si>
  <si>
    <t>9341 AE</t>
  </si>
  <si>
    <t>871694840006864669</t>
  </si>
  <si>
    <t>Meidoornlaan</t>
  </si>
  <si>
    <t>9341 AP</t>
  </si>
  <si>
    <t>871694840006864911</t>
  </si>
  <si>
    <t>Oude Gracht</t>
  </si>
  <si>
    <t>9341 AB</t>
  </si>
  <si>
    <t>871694840032350532</t>
  </si>
  <si>
    <t>130</t>
  </si>
  <si>
    <t>9341 BL</t>
  </si>
  <si>
    <t>871689276000051756</t>
  </si>
  <si>
    <t>Schenkkade</t>
  </si>
  <si>
    <t>100</t>
  </si>
  <si>
    <t>2595 AS</t>
  </si>
  <si>
    <t>871688613000883795</t>
  </si>
  <si>
    <t>Van Der Waalsstraat</t>
  </si>
  <si>
    <t>2665 JK</t>
  </si>
  <si>
    <t>BLEISWIJK</t>
  </si>
  <si>
    <t>871689200000015678</t>
  </si>
  <si>
    <t>871689260012067188</t>
  </si>
  <si>
    <t>Clioplein</t>
  </si>
  <si>
    <t>BIJ</t>
  </si>
  <si>
    <t>2511 GL</t>
  </si>
  <si>
    <t>871685900010782143</t>
  </si>
  <si>
    <t>Baljuwslaan</t>
  </si>
  <si>
    <t>2011 ME</t>
  </si>
  <si>
    <t>871689276000055921</t>
  </si>
  <si>
    <t>871687940000998374</t>
  </si>
  <si>
    <t>Groene Woud</t>
  </si>
  <si>
    <t>62</t>
  </si>
  <si>
    <t>4731 TN</t>
  </si>
  <si>
    <t>OUDENBOSCH</t>
  </si>
  <si>
    <t>871694831000070590</t>
  </si>
  <si>
    <t>Overcingellaan</t>
  </si>
  <si>
    <t>9401 LA</t>
  </si>
  <si>
    <t>871687400008458510</t>
  </si>
  <si>
    <t>M A Reinaldaweg</t>
  </si>
  <si>
    <t>3411 MB</t>
  </si>
  <si>
    <t>LOPIK</t>
  </si>
  <si>
    <t>871694840007527129</t>
  </si>
  <si>
    <t>Ten Cateweg</t>
  </si>
  <si>
    <t>7642 LH</t>
  </si>
  <si>
    <t>WIERDEN</t>
  </si>
  <si>
    <t>871689276000050315</t>
  </si>
  <si>
    <t>Lange Poten</t>
  </si>
  <si>
    <t>2511 CL</t>
  </si>
  <si>
    <t>871689260012195010</t>
  </si>
  <si>
    <t>3077 BD</t>
  </si>
  <si>
    <t>871689260012341875</t>
  </si>
  <si>
    <t>Hofweg</t>
  </si>
  <si>
    <t>2511 AA</t>
  </si>
  <si>
    <t>871689260012341882</t>
  </si>
  <si>
    <t>Bestaande PV opwek locaties</t>
  </si>
  <si>
    <t xml:space="preserve"> </t>
  </si>
  <si>
    <t>EAN</t>
  </si>
  <si>
    <t>Adres</t>
  </si>
  <si>
    <t>Huis Nummer</t>
  </si>
  <si>
    <t>Huisnr toevoeging</t>
  </si>
  <si>
    <t>Grootverbruik / Kleinverbruik</t>
  </si>
  <si>
    <t>Aantal panelen</t>
  </si>
  <si>
    <t>PV vermogen
kWp</t>
  </si>
  <si>
    <t>Netto Teruglevering in kWh (jaar)</t>
  </si>
  <si>
    <t>Locatie informatie / extra informatie</t>
  </si>
  <si>
    <t>5223MD</t>
  </si>
  <si>
    <t>Den Bosch</t>
  </si>
  <si>
    <t>GV</t>
  </si>
  <si>
    <t>2595AS</t>
  </si>
  <si>
    <t>Den Haag</t>
  </si>
  <si>
    <t>Wilhelmina van Pruijsenweg</t>
  </si>
  <si>
    <t>2595AN</t>
  </si>
  <si>
    <t>Fellenoord</t>
  </si>
  <si>
    <t>5612AA</t>
  </si>
  <si>
    <t>7514AE</t>
  </si>
  <si>
    <t>Enschede</t>
  </si>
  <si>
    <t>6412CN</t>
  </si>
  <si>
    <t>Enschedestraat</t>
  </si>
  <si>
    <t>120-122</t>
  </si>
  <si>
    <t>7552CK</t>
  </si>
  <si>
    <t>Hengelo</t>
  </si>
  <si>
    <t>2132JK</t>
  </si>
  <si>
    <t>Hoofddorp</t>
  </si>
  <si>
    <t>8911AV</t>
  </si>
  <si>
    <t>Leeuwarden</t>
  </si>
  <si>
    <t>6041CB</t>
  </si>
  <si>
    <t>5223MA</t>
  </si>
  <si>
    <t>s Hertogenbosch</t>
  </si>
  <si>
    <t>Fentener van Vlissingenkade</t>
  </si>
  <si>
    <t>3521AA</t>
  </si>
  <si>
    <t>Utrecht</t>
  </si>
  <si>
    <t>3527WX</t>
  </si>
  <si>
    <t>871694840006202263</t>
  </si>
  <si>
    <t>Boslaan</t>
  </si>
  <si>
    <t>7707AX</t>
  </si>
  <si>
    <t>Balkbrug</t>
  </si>
  <si>
    <t>Slimme meter</t>
  </si>
  <si>
    <t>871694831000097054</t>
  </si>
  <si>
    <t>871694831000090000</t>
  </si>
  <si>
    <t>Noordzeelaan</t>
  </si>
  <si>
    <t>8017JW</t>
  </si>
  <si>
    <t>Zwolle</t>
  </si>
  <si>
    <t>871689260011784826</t>
  </si>
  <si>
    <t>2511CR</t>
  </si>
  <si>
    <t>s-Gravenhage</t>
  </si>
  <si>
    <t>871689700000024637</t>
  </si>
  <si>
    <t>TESSELSCHADESTRAAT</t>
  </si>
  <si>
    <t>8913HB</t>
  </si>
  <si>
    <t>871689276000048060</t>
  </si>
  <si>
    <t>2511DJ</t>
  </si>
  <si>
    <t>S-Gravenhage</t>
  </si>
  <si>
    <t>Totaal verbruik gefactureerd 2022</t>
  </si>
  <si>
    <t>Verwachte verbruik 2025</t>
  </si>
  <si>
    <t>Bruto opwek
in  kWh (jaarproductie)</t>
  </si>
  <si>
    <t>kWh</t>
  </si>
  <si>
    <t>Totaal 2025</t>
  </si>
  <si>
    <t>Volume piek</t>
  </si>
  <si>
    <t>Volume dal</t>
  </si>
  <si>
    <t>Totaal teruglevering</t>
  </si>
  <si>
    <t>extra verbruik laadpalen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</si>
</sst>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yyyy\-m\-d"/>
  </numFmts>
  <fonts count="9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0"/>
      <color rgb="FF000000"/>
      <name val="Arial"/>
      <family val="2"/>
    </font>
    <font>
      <b/>
      <sz val="14"/>
      <name val="Calibri"/>
      <family val="2"/>
    </font>
    <font>
      <sz val="10"/>
      <name val="Tahoma"/>
      <family val="2"/>
    </font>
    <font>
      <sz val="8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9" fontId="8" fillId="0" borderId="0" applyFont="0" applyFill="0" applyBorder="0" applyAlignment="0" applyProtection="0"/>
  </cellStyleXfs>
  <cellXfs count="41">
    <xf numFmtId="0" fontId="0" fillId="0" borderId="0" xfId="0"/>
    <xf numFmtId="3" fontId="0" fillId="0" borderId="0" xfId="0" applyNumberFormat="1"/>
    <xf numFmtId="1" fontId="0" fillId="0" borderId="0" xfId="0" applyNumberFormat="1"/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" fontId="0" fillId="0" borderId="3" xfId="0" applyNumberFormat="1" applyBorder="1"/>
    <xf numFmtId="0" fontId="5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0" fillId="0" borderId="2" xfId="0" applyBorder="1"/>
    <xf numFmtId="3" fontId="0" fillId="0" borderId="2" xfId="0" applyNumberFormat="1" applyBorder="1"/>
    <xf numFmtId="0" fontId="1" fillId="0" borderId="0" xfId="0" applyFont="1"/>
    <xf numFmtId="0" fontId="1" fillId="0" borderId="2" xfId="0" applyFont="1" applyBorder="1"/>
    <xf numFmtId="0" fontId="1" fillId="0" borderId="0" xfId="0" applyFont="1" applyFill="1"/>
    <xf numFmtId="164" fontId="1" fillId="0" borderId="0" xfId="10" applyNumberFormat="1" applyFont="1" applyFill="1"/>
    <xf numFmtId="3" fontId="1" fillId="0" borderId="0" xfId="0" applyNumberFormat="1" applyFont="1" applyFill="1"/>
    <xf numFmtId="0" fontId="2" fillId="0" borderId="0" xfId="0" applyFont="1" applyFill="1"/>
    <xf numFmtId="9" fontId="0" fillId="0" borderId="0" xfId="11" applyFont="1"/>
    <xf numFmtId="0" fontId="1" fillId="0" borderId="3" xfId="0" applyFont="1" applyFill="1" applyBorder="1"/>
    <xf numFmtId="164" fontId="1" fillId="0" borderId="3" xfId="10" applyNumberFormat="1" applyFont="1" applyFill="1" applyBorder="1"/>
    <xf numFmtId="3" fontId="1" fillId="0" borderId="3" xfId="0" applyNumberFormat="1" applyFont="1" applyFill="1" applyBorder="1"/>
    <xf numFmtId="1" fontId="2" fillId="0" borderId="0" xfId="0" applyNumberFormat="1" applyFont="1" applyFill="1"/>
    <xf numFmtId="0" fontId="0" fillId="0" borderId="0" xfId="0" applyFill="1"/>
    <xf numFmtId="3" fontId="0" fillId="0" borderId="0" xfId="0" applyNumberFormat="1" applyFill="1"/>
    <xf numFmtId="1" fontId="0" fillId="0" borderId="0" xfId="0" applyNumberFormat="1" applyFill="1"/>
    <xf numFmtId="3" fontId="2" fillId="0" borderId="0" xfId="0" applyNumberFormat="1" applyFont="1" applyFill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4" xfId="0" applyBorder="1"/>
    <xf numFmtId="3" fontId="2" fillId="0" borderId="5" xfId="0" applyNumberFormat="1" applyFont="1" applyFill="1" applyBorder="1"/>
    <xf numFmtId="0" fontId="1" fillId="0" borderId="6" xfId="0" applyFont="1" applyBorder="1"/>
    <xf numFmtId="0" fontId="0" fillId="0" borderId="7" xfId="0" applyBorder="1"/>
    <xf numFmtId="3" fontId="2" fillId="0" borderId="0" xfId="0" applyNumberFormat="1" applyFont="1" applyFill="1" applyBorder="1"/>
    <xf numFmtId="0" fontId="0" fillId="0" borderId="8" xfId="0" applyBorder="1"/>
    <xf numFmtId="0" fontId="1" fillId="0" borderId="8" xfId="0" applyFont="1" applyBorder="1"/>
    <xf numFmtId="0" fontId="0" fillId="0" borderId="9" xfId="0" applyBorder="1"/>
    <xf numFmtId="3" fontId="2" fillId="0" borderId="10" xfId="0" applyNumberFormat="1" applyFont="1" applyFill="1" applyBorder="1"/>
    <xf numFmtId="0" fontId="1" fillId="0" borderId="11" xfId="0" applyFont="1" applyBorder="1"/>
  </cellXfs>
  <cellStyles count="12">
    <cellStyle name="Comma" xfId="8" xr:uid="{6E7B1E81-743E-4BC4-92AD-6B28F55EAAC2}"/>
    <cellStyle name="Comma [0]" xfId="9" xr:uid="{10AAF062-7FBE-4B9E-AC76-7C750D3791A9}"/>
    <cellStyle name="Currency" xfId="6" xr:uid="{CD4A0AD8-D5D6-4D49-959D-74D8854AC10E}"/>
    <cellStyle name="Currency [0]" xfId="7" xr:uid="{31C906F5-B3D9-4A44-A38A-55286BAC56F7}"/>
    <cellStyle name="Komma 2" xfId="3" xr:uid="{65283529-D0CC-49FC-9323-4970A01EA7AD}"/>
    <cellStyle name="Normal" xfId="10" xr:uid="{D1BA51FB-D7B9-4A14-88E0-FF50EE26AB16}"/>
    <cellStyle name="Percent" xfId="5" xr:uid="{6CDECD51-608D-41B1-96B4-DA7F36BB2504}"/>
    <cellStyle name="Procent" xfId="11" builtinId="5"/>
    <cellStyle name="Standaard" xfId="0" builtinId="0"/>
    <cellStyle name="Standaard 2" xfId="2" xr:uid="{AB8D3D02-8B98-43AF-8BB4-B9698911E291}"/>
    <cellStyle name="Standaard 3" xfId="4" xr:uid="{829119C3-5E85-419C-80DF-79085A7229C5}"/>
    <cellStyle name="Standaard 4" xfId="1" xr:uid="{F954265E-AE41-45E2-BE58-22AE99B70A8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17C93-ED64-4A7C-A04C-9D0CA8259F59}">
  <dimension ref="A1:Y146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4" sqref="D4"/>
    </sheetView>
  </sheetViews>
  <sheetFormatPr defaultRowHeight="15" x14ac:dyDescent="0.25"/>
  <cols>
    <col min="1" max="1" width="21.7109375" customWidth="1"/>
    <col min="2" max="2" width="24.140625" bestFit="1" customWidth="1"/>
    <col min="3" max="3" width="17.5703125" style="26" customWidth="1"/>
    <col min="4" max="4" width="12" customWidth="1"/>
    <col min="5" max="5" width="19.140625" customWidth="1"/>
    <col min="6" max="6" width="18.5703125" bestFit="1" customWidth="1"/>
    <col min="7" max="7" width="18.140625" customWidth="1"/>
    <col min="8" max="8" width="17.5703125" customWidth="1"/>
    <col min="9" max="9" width="21.140625" bestFit="1" customWidth="1"/>
    <col min="10" max="10" width="16.7109375" bestFit="1" customWidth="1"/>
    <col min="11" max="11" width="15" customWidth="1"/>
    <col min="12" max="12" width="15.7109375" customWidth="1"/>
    <col min="13" max="13" width="15.42578125" customWidth="1"/>
    <col min="14" max="14" width="13.140625" customWidth="1"/>
    <col min="15" max="15" width="14.7109375" customWidth="1"/>
    <col min="16" max="16" width="16.85546875" customWidth="1"/>
    <col min="17" max="17" width="18.28515625" customWidth="1"/>
    <col min="18" max="19" width="13.42578125" customWidth="1"/>
    <col min="20" max="20" width="15.28515625" style="26" customWidth="1"/>
    <col min="21" max="21" width="16.28515625" style="26" customWidth="1"/>
    <col min="22" max="22" width="11.42578125" bestFit="1" customWidth="1"/>
    <col min="23" max="23" width="13.85546875" customWidth="1"/>
    <col min="24" max="24" width="17.140625" customWidth="1"/>
  </cols>
  <sheetData>
    <row r="1" spans="1:24" s="4" customFormat="1" ht="42" customHeight="1" x14ac:dyDescent="0.25">
      <c r="A1" s="3" t="s">
        <v>0</v>
      </c>
      <c r="B1" s="3" t="s">
        <v>1</v>
      </c>
      <c r="C1" s="25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597</v>
      </c>
      <c r="T1" s="25" t="s">
        <v>18</v>
      </c>
      <c r="U1" s="25" t="s">
        <v>19</v>
      </c>
      <c r="V1" s="3" t="s">
        <v>20</v>
      </c>
      <c r="W1" s="3" t="s">
        <v>590</v>
      </c>
      <c r="X1" s="3" t="s">
        <v>591</v>
      </c>
    </row>
    <row r="2" spans="1:24" x14ac:dyDescent="0.25">
      <c r="A2" t="s">
        <v>21</v>
      </c>
      <c r="B2" t="s">
        <v>23</v>
      </c>
      <c r="C2" s="26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s="1">
        <v>3377532</v>
      </c>
      <c r="L2" s="1">
        <v>2197362</v>
      </c>
      <c r="M2" s="1">
        <v>1030</v>
      </c>
      <c r="N2" s="1">
        <v>1398</v>
      </c>
      <c r="O2" s="2">
        <v>3373862</v>
      </c>
      <c r="P2" s="2">
        <v>2245291</v>
      </c>
      <c r="Q2" s="2">
        <v>-9696</v>
      </c>
      <c r="R2" s="2">
        <v>-12856</v>
      </c>
      <c r="S2" s="2">
        <f>-Q2+(-R2)</f>
        <v>22552</v>
      </c>
      <c r="T2" s="26" t="s">
        <v>22</v>
      </c>
      <c r="U2" s="26" t="s">
        <v>31</v>
      </c>
      <c r="V2" t="s">
        <v>25</v>
      </c>
      <c r="W2">
        <f>O2+P2</f>
        <v>5619153</v>
      </c>
      <c r="X2">
        <v>5619153</v>
      </c>
    </row>
    <row r="3" spans="1:24" x14ac:dyDescent="0.25">
      <c r="A3" t="s">
        <v>32</v>
      </c>
      <c r="B3" t="s">
        <v>33</v>
      </c>
      <c r="C3" s="26" t="s">
        <v>24</v>
      </c>
      <c r="D3" t="s">
        <v>25</v>
      </c>
      <c r="E3" t="s">
        <v>34</v>
      </c>
      <c r="F3" t="s">
        <v>35</v>
      </c>
      <c r="G3" t="s">
        <v>36</v>
      </c>
      <c r="H3" t="s">
        <v>29</v>
      </c>
      <c r="I3" t="s">
        <v>30</v>
      </c>
      <c r="J3" t="s">
        <v>31</v>
      </c>
      <c r="K3" s="1">
        <v>96182</v>
      </c>
      <c r="L3" s="1">
        <v>107227</v>
      </c>
      <c r="M3" s="1"/>
      <c r="N3" s="1"/>
      <c r="O3" s="2">
        <v>106482</v>
      </c>
      <c r="P3" s="2">
        <v>119674</v>
      </c>
      <c r="Q3" s="2">
        <v>0</v>
      </c>
      <c r="R3" s="2">
        <v>0</v>
      </c>
      <c r="S3" s="2">
        <f t="shared" ref="S3:S66" si="0">-Q3+(-R3)</f>
        <v>0</v>
      </c>
      <c r="T3" s="26" t="s">
        <v>22</v>
      </c>
      <c r="U3" s="26" t="s">
        <v>31</v>
      </c>
      <c r="V3" t="s">
        <v>25</v>
      </c>
      <c r="W3">
        <f t="shared" ref="W3:W59" si="1">O3+P3</f>
        <v>226156</v>
      </c>
      <c r="X3">
        <v>226156</v>
      </c>
    </row>
    <row r="4" spans="1:24" x14ac:dyDescent="0.25">
      <c r="A4" t="s">
        <v>37</v>
      </c>
      <c r="B4" t="s">
        <v>38</v>
      </c>
      <c r="C4" s="26" t="s">
        <v>39</v>
      </c>
      <c r="D4" t="s">
        <v>25</v>
      </c>
      <c r="E4" t="s">
        <v>40</v>
      </c>
      <c r="F4" t="s">
        <v>41</v>
      </c>
      <c r="G4" t="s">
        <v>28</v>
      </c>
      <c r="H4" t="s">
        <v>29</v>
      </c>
      <c r="I4" t="s">
        <v>30</v>
      </c>
      <c r="J4" t="s">
        <v>31</v>
      </c>
      <c r="K4" s="1">
        <v>653187</v>
      </c>
      <c r="L4" s="1">
        <v>218693</v>
      </c>
      <c r="M4" s="1"/>
      <c r="N4" s="1"/>
      <c r="O4" s="2">
        <v>619365</v>
      </c>
      <c r="P4" s="2">
        <v>216208</v>
      </c>
      <c r="Q4" s="2">
        <v>0</v>
      </c>
      <c r="R4" s="2">
        <v>0</v>
      </c>
      <c r="S4" s="2">
        <f t="shared" si="0"/>
        <v>0</v>
      </c>
      <c r="T4" s="26" t="s">
        <v>22</v>
      </c>
      <c r="U4" s="26" t="s">
        <v>31</v>
      </c>
      <c r="V4" t="s">
        <v>25</v>
      </c>
      <c r="W4">
        <f t="shared" si="1"/>
        <v>835573</v>
      </c>
      <c r="X4">
        <v>835573</v>
      </c>
    </row>
    <row r="5" spans="1:24" x14ac:dyDescent="0.25">
      <c r="A5" t="s">
        <v>42</v>
      </c>
      <c r="B5" t="s">
        <v>43</v>
      </c>
      <c r="C5" s="26" t="s">
        <v>44</v>
      </c>
      <c r="D5" t="s">
        <v>25</v>
      </c>
      <c r="E5" t="s">
        <v>45</v>
      </c>
      <c r="F5" t="s">
        <v>41</v>
      </c>
      <c r="G5" t="s">
        <v>46</v>
      </c>
      <c r="H5" t="s">
        <v>29</v>
      </c>
      <c r="I5" t="s">
        <v>30</v>
      </c>
      <c r="J5" t="s">
        <v>31</v>
      </c>
      <c r="K5" s="1">
        <v>222292</v>
      </c>
      <c r="L5" s="1">
        <v>154616</v>
      </c>
      <c r="M5" s="1"/>
      <c r="N5" s="1"/>
      <c r="O5" s="2">
        <v>106572</v>
      </c>
      <c r="P5" s="2">
        <v>81710</v>
      </c>
      <c r="Q5" s="2">
        <v>0</v>
      </c>
      <c r="R5" s="2">
        <v>0</v>
      </c>
      <c r="S5" s="2">
        <f t="shared" si="0"/>
        <v>0</v>
      </c>
      <c r="T5" s="26" t="s">
        <v>22</v>
      </c>
      <c r="U5" s="26" t="s">
        <v>31</v>
      </c>
      <c r="V5" t="s">
        <v>25</v>
      </c>
      <c r="W5">
        <f t="shared" si="1"/>
        <v>188282</v>
      </c>
      <c r="X5">
        <v>321169</v>
      </c>
    </row>
    <row r="6" spans="1:24" x14ac:dyDescent="0.25">
      <c r="A6" t="s">
        <v>47</v>
      </c>
      <c r="B6" t="s">
        <v>48</v>
      </c>
      <c r="C6" s="26" t="s">
        <v>24</v>
      </c>
      <c r="D6" t="s">
        <v>25</v>
      </c>
      <c r="E6" t="s">
        <v>49</v>
      </c>
      <c r="F6" t="s">
        <v>50</v>
      </c>
      <c r="G6" t="s">
        <v>46</v>
      </c>
      <c r="H6" t="s">
        <v>29</v>
      </c>
      <c r="I6" t="s">
        <v>30</v>
      </c>
      <c r="J6" t="s">
        <v>31</v>
      </c>
      <c r="K6" s="1">
        <v>377929</v>
      </c>
      <c r="L6" s="1">
        <v>144476</v>
      </c>
      <c r="M6" s="1">
        <v>91</v>
      </c>
      <c r="N6" s="1">
        <v>3702</v>
      </c>
      <c r="O6" s="2">
        <v>374584</v>
      </c>
      <c r="P6" s="2">
        <v>136384</v>
      </c>
      <c r="Q6" s="2">
        <v>-28</v>
      </c>
      <c r="R6" s="2">
        <v>-3392</v>
      </c>
      <c r="S6" s="2">
        <f t="shared" si="0"/>
        <v>3420</v>
      </c>
      <c r="T6" s="26" t="s">
        <v>22</v>
      </c>
      <c r="U6" s="26" t="s">
        <v>31</v>
      </c>
      <c r="V6" t="s">
        <v>25</v>
      </c>
      <c r="W6">
        <f t="shared" si="1"/>
        <v>510968</v>
      </c>
      <c r="X6">
        <v>510968</v>
      </c>
    </row>
    <row r="7" spans="1:24" x14ac:dyDescent="0.25">
      <c r="A7" t="s">
        <v>52</v>
      </c>
      <c r="B7" t="s">
        <v>53</v>
      </c>
      <c r="C7" s="26" t="s">
        <v>54</v>
      </c>
      <c r="D7" t="s">
        <v>25</v>
      </c>
      <c r="E7" t="s">
        <v>55</v>
      </c>
      <c r="F7" t="s">
        <v>27</v>
      </c>
      <c r="G7" t="s">
        <v>56</v>
      </c>
      <c r="H7" t="s">
        <v>29</v>
      </c>
      <c r="I7" t="s">
        <v>30</v>
      </c>
      <c r="J7" t="s">
        <v>31</v>
      </c>
      <c r="K7" s="1">
        <v>52003</v>
      </c>
      <c r="L7" s="1">
        <v>46232</v>
      </c>
      <c r="M7" s="1"/>
      <c r="N7" s="1"/>
      <c r="O7" s="2">
        <v>108959</v>
      </c>
      <c r="P7" s="2">
        <v>89425</v>
      </c>
      <c r="Q7" s="2">
        <v>0</v>
      </c>
      <c r="R7" s="2">
        <v>0</v>
      </c>
      <c r="S7" s="2">
        <f t="shared" si="0"/>
        <v>0</v>
      </c>
      <c r="T7" s="26" t="s">
        <v>22</v>
      </c>
      <c r="U7" s="26" t="s">
        <v>31</v>
      </c>
      <c r="V7" t="s">
        <v>25</v>
      </c>
      <c r="W7">
        <f t="shared" si="1"/>
        <v>198384</v>
      </c>
      <c r="X7">
        <v>198384</v>
      </c>
    </row>
    <row r="8" spans="1:24" x14ac:dyDescent="0.25">
      <c r="A8" t="s">
        <v>57</v>
      </c>
      <c r="B8" t="s">
        <v>58</v>
      </c>
      <c r="C8" s="26" t="s">
        <v>24</v>
      </c>
      <c r="D8" t="s">
        <v>25</v>
      </c>
      <c r="E8" t="s">
        <v>59</v>
      </c>
      <c r="F8" t="s">
        <v>27</v>
      </c>
      <c r="G8" t="s">
        <v>28</v>
      </c>
      <c r="H8" t="s">
        <v>29</v>
      </c>
      <c r="I8" t="s">
        <v>30</v>
      </c>
      <c r="J8" t="s">
        <v>31</v>
      </c>
      <c r="K8" s="1">
        <v>296698</v>
      </c>
      <c r="L8" s="1">
        <v>150243</v>
      </c>
      <c r="M8" s="1"/>
      <c r="N8" s="1"/>
      <c r="O8" s="2">
        <v>289672</v>
      </c>
      <c r="P8" s="2">
        <v>150392</v>
      </c>
      <c r="Q8" s="2">
        <v>0</v>
      </c>
      <c r="R8" s="2">
        <v>0</v>
      </c>
      <c r="S8" s="2">
        <f t="shared" si="0"/>
        <v>0</v>
      </c>
      <c r="T8" s="26" t="s">
        <v>22</v>
      </c>
      <c r="U8" s="26" t="s">
        <v>31</v>
      </c>
      <c r="V8" t="s">
        <v>25</v>
      </c>
      <c r="W8">
        <f t="shared" si="1"/>
        <v>440064</v>
      </c>
      <c r="X8">
        <v>440064</v>
      </c>
    </row>
    <row r="9" spans="1:24" x14ac:dyDescent="0.25">
      <c r="A9" t="s">
        <v>60</v>
      </c>
      <c r="B9" t="s">
        <v>61</v>
      </c>
      <c r="C9" s="26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22</v>
      </c>
      <c r="K9" s="1">
        <v>1426</v>
      </c>
      <c r="L9" s="1">
        <v>1006</v>
      </c>
      <c r="M9" s="1"/>
      <c r="N9" s="1"/>
      <c r="O9" s="2">
        <v>1339</v>
      </c>
      <c r="P9" s="2">
        <v>849</v>
      </c>
      <c r="Q9" s="2">
        <v>0</v>
      </c>
      <c r="R9" s="2">
        <v>0</v>
      </c>
      <c r="S9" s="2">
        <f t="shared" si="0"/>
        <v>0</v>
      </c>
      <c r="T9" s="26" t="s">
        <v>22</v>
      </c>
      <c r="U9" s="26" t="s">
        <v>31</v>
      </c>
      <c r="V9" t="s">
        <v>25</v>
      </c>
      <c r="W9">
        <f t="shared" si="1"/>
        <v>2188</v>
      </c>
      <c r="X9">
        <v>2188</v>
      </c>
    </row>
    <row r="10" spans="1:24" x14ac:dyDescent="0.25">
      <c r="A10" t="s">
        <v>69</v>
      </c>
      <c r="B10" t="s">
        <v>70</v>
      </c>
      <c r="C10" s="26" t="s">
        <v>54</v>
      </c>
      <c r="D10" t="s">
        <v>25</v>
      </c>
      <c r="E10" t="s">
        <v>71</v>
      </c>
      <c r="F10" t="s">
        <v>35</v>
      </c>
      <c r="G10" t="s">
        <v>72</v>
      </c>
      <c r="H10" t="s">
        <v>67</v>
      </c>
      <c r="I10" t="s">
        <v>68</v>
      </c>
      <c r="J10" t="s">
        <v>31</v>
      </c>
      <c r="K10" s="1">
        <v>864</v>
      </c>
      <c r="L10" s="1">
        <v>576</v>
      </c>
      <c r="M10" s="1">
        <v>0</v>
      </c>
      <c r="N10" s="1">
        <v>0</v>
      </c>
      <c r="O10" s="2">
        <v>867</v>
      </c>
      <c r="P10" s="2">
        <v>578</v>
      </c>
      <c r="Q10" s="2">
        <v>0</v>
      </c>
      <c r="R10" s="2">
        <v>0</v>
      </c>
      <c r="S10" s="2">
        <f t="shared" si="0"/>
        <v>0</v>
      </c>
      <c r="T10" s="26" t="s">
        <v>22</v>
      </c>
      <c r="U10" s="26" t="s">
        <v>31</v>
      </c>
      <c r="V10" t="s">
        <v>25</v>
      </c>
      <c r="W10">
        <f t="shared" si="1"/>
        <v>1445</v>
      </c>
      <c r="X10">
        <v>1445</v>
      </c>
    </row>
    <row r="11" spans="1:24" x14ac:dyDescent="0.25">
      <c r="A11" t="s">
        <v>73</v>
      </c>
      <c r="B11" t="s">
        <v>74</v>
      </c>
      <c r="C11" s="26" t="s">
        <v>75</v>
      </c>
      <c r="D11" t="s">
        <v>25</v>
      </c>
      <c r="E11" t="s">
        <v>76</v>
      </c>
      <c r="F11" t="s">
        <v>35</v>
      </c>
      <c r="G11" t="s">
        <v>66</v>
      </c>
      <c r="H11" t="s">
        <v>67</v>
      </c>
      <c r="I11" t="s">
        <v>68</v>
      </c>
      <c r="J11" t="s">
        <v>22</v>
      </c>
      <c r="K11" s="1">
        <v>1805</v>
      </c>
      <c r="L11" s="1">
        <v>1671</v>
      </c>
      <c r="M11" s="1">
        <v>0</v>
      </c>
      <c r="N11" s="1">
        <v>0</v>
      </c>
      <c r="O11" s="2">
        <v>1664</v>
      </c>
      <c r="P11" s="2">
        <v>1444</v>
      </c>
      <c r="Q11" s="2">
        <v>0</v>
      </c>
      <c r="R11" s="2">
        <v>0</v>
      </c>
      <c r="S11" s="2">
        <f t="shared" si="0"/>
        <v>0</v>
      </c>
      <c r="T11" s="26" t="s">
        <v>22</v>
      </c>
      <c r="U11" s="26" t="s">
        <v>31</v>
      </c>
      <c r="V11" t="s">
        <v>25</v>
      </c>
      <c r="W11">
        <f t="shared" si="1"/>
        <v>3108</v>
      </c>
      <c r="X11">
        <v>3108</v>
      </c>
    </row>
    <row r="12" spans="1:24" x14ac:dyDescent="0.25">
      <c r="A12" t="s">
        <v>77</v>
      </c>
      <c r="B12" t="s">
        <v>78</v>
      </c>
      <c r="C12" s="26" t="s">
        <v>24</v>
      </c>
      <c r="D12" t="s">
        <v>25</v>
      </c>
      <c r="E12" t="s">
        <v>79</v>
      </c>
      <c r="F12" t="s">
        <v>80</v>
      </c>
      <c r="G12" t="s">
        <v>72</v>
      </c>
      <c r="H12" t="s">
        <v>67</v>
      </c>
      <c r="I12" t="s">
        <v>68</v>
      </c>
      <c r="J12" t="s">
        <v>31</v>
      </c>
      <c r="K12" s="1">
        <v>796</v>
      </c>
      <c r="L12" s="1">
        <v>530</v>
      </c>
      <c r="M12" s="1">
        <v>0</v>
      </c>
      <c r="N12" s="1">
        <v>0</v>
      </c>
      <c r="O12" s="2">
        <v>799</v>
      </c>
      <c r="P12" s="2">
        <v>532</v>
      </c>
      <c r="Q12" s="2">
        <v>0</v>
      </c>
      <c r="R12" s="2">
        <v>0</v>
      </c>
      <c r="S12" s="2">
        <f t="shared" si="0"/>
        <v>0</v>
      </c>
      <c r="T12" s="26" t="s">
        <v>31</v>
      </c>
      <c r="U12" s="26" t="s">
        <v>31</v>
      </c>
      <c r="V12" t="s">
        <v>25</v>
      </c>
      <c r="W12">
        <f t="shared" si="1"/>
        <v>1331</v>
      </c>
      <c r="X12">
        <v>1331</v>
      </c>
    </row>
    <row r="13" spans="1:24" x14ac:dyDescent="0.25">
      <c r="A13" t="s">
        <v>81</v>
      </c>
      <c r="B13" t="s">
        <v>82</v>
      </c>
      <c r="C13" s="26" t="s">
        <v>83</v>
      </c>
      <c r="D13" t="s">
        <v>25</v>
      </c>
      <c r="E13" t="s">
        <v>84</v>
      </c>
      <c r="F13" t="s">
        <v>41</v>
      </c>
      <c r="G13" t="s">
        <v>46</v>
      </c>
      <c r="H13" t="s">
        <v>29</v>
      </c>
      <c r="I13" t="s">
        <v>30</v>
      </c>
      <c r="J13" t="s">
        <v>31</v>
      </c>
      <c r="K13" s="1">
        <v>161541</v>
      </c>
      <c r="L13" s="1">
        <v>54106</v>
      </c>
      <c r="M13" s="1"/>
      <c r="N13" s="1"/>
      <c r="O13" s="2">
        <v>164262</v>
      </c>
      <c r="P13" s="2">
        <v>54565</v>
      </c>
      <c r="Q13" s="2">
        <v>0</v>
      </c>
      <c r="R13" s="2">
        <v>0</v>
      </c>
      <c r="S13" s="2">
        <f t="shared" si="0"/>
        <v>0</v>
      </c>
      <c r="T13" s="26" t="s">
        <v>22</v>
      </c>
      <c r="U13" s="26" t="s">
        <v>31</v>
      </c>
      <c r="V13" t="s">
        <v>25</v>
      </c>
      <c r="W13">
        <f t="shared" si="1"/>
        <v>218827</v>
      </c>
      <c r="X13">
        <v>218827</v>
      </c>
    </row>
    <row r="14" spans="1:24" x14ac:dyDescent="0.25">
      <c r="A14" t="s">
        <v>85</v>
      </c>
      <c r="B14" t="s">
        <v>86</v>
      </c>
      <c r="C14" s="26" t="s">
        <v>87</v>
      </c>
      <c r="D14" t="s">
        <v>25</v>
      </c>
      <c r="E14" t="s">
        <v>88</v>
      </c>
      <c r="F14" t="s">
        <v>89</v>
      </c>
      <c r="G14" t="s">
        <v>28</v>
      </c>
      <c r="H14" t="s">
        <v>29</v>
      </c>
      <c r="I14" t="s">
        <v>30</v>
      </c>
      <c r="J14" t="s">
        <v>31</v>
      </c>
      <c r="K14" s="1">
        <v>16873</v>
      </c>
      <c r="L14" s="1">
        <v>15629</v>
      </c>
      <c r="M14" s="1"/>
      <c r="N14" s="1"/>
      <c r="O14" s="2">
        <v>18032</v>
      </c>
      <c r="P14" s="2">
        <v>16347</v>
      </c>
      <c r="Q14" s="2">
        <v>0</v>
      </c>
      <c r="R14" s="2">
        <v>0</v>
      </c>
      <c r="S14" s="2">
        <f t="shared" si="0"/>
        <v>0</v>
      </c>
      <c r="T14" s="26" t="s">
        <v>22</v>
      </c>
      <c r="U14" s="26" t="s">
        <v>31</v>
      </c>
      <c r="V14" t="s">
        <v>25</v>
      </c>
      <c r="W14">
        <f t="shared" si="1"/>
        <v>34379</v>
      </c>
      <c r="X14">
        <v>34379</v>
      </c>
    </row>
    <row r="15" spans="1:24" x14ac:dyDescent="0.25">
      <c r="A15" t="s">
        <v>90</v>
      </c>
      <c r="B15" t="s">
        <v>91</v>
      </c>
      <c r="C15" s="26" t="s">
        <v>92</v>
      </c>
      <c r="D15" t="s">
        <v>25</v>
      </c>
      <c r="E15" t="s">
        <v>93</v>
      </c>
      <c r="F15" t="s">
        <v>27</v>
      </c>
      <c r="G15" t="s">
        <v>66</v>
      </c>
      <c r="H15" t="s">
        <v>67</v>
      </c>
      <c r="I15" t="s">
        <v>68</v>
      </c>
      <c r="J15" t="s">
        <v>22</v>
      </c>
      <c r="K15" s="1">
        <v>582</v>
      </c>
      <c r="L15" s="1">
        <v>629</v>
      </c>
      <c r="M15" s="1"/>
      <c r="N15" s="1"/>
      <c r="O15" s="2">
        <v>542</v>
      </c>
      <c r="P15" s="2">
        <v>582</v>
      </c>
      <c r="Q15" s="2">
        <v>0</v>
      </c>
      <c r="R15" s="2">
        <v>0</v>
      </c>
      <c r="S15" s="2">
        <f t="shared" si="0"/>
        <v>0</v>
      </c>
      <c r="T15" s="26" t="s">
        <v>22</v>
      </c>
      <c r="U15" s="26" t="s">
        <v>31</v>
      </c>
      <c r="V15" t="s">
        <v>25</v>
      </c>
      <c r="W15">
        <f t="shared" si="1"/>
        <v>1124</v>
      </c>
      <c r="X15">
        <v>1124</v>
      </c>
    </row>
    <row r="16" spans="1:24" x14ac:dyDescent="0.25">
      <c r="A16" t="s">
        <v>94</v>
      </c>
      <c r="B16" t="s">
        <v>95</v>
      </c>
      <c r="C16" s="26" t="s">
        <v>96</v>
      </c>
      <c r="D16" t="s">
        <v>25</v>
      </c>
      <c r="E16" t="s">
        <v>97</v>
      </c>
      <c r="F16" t="s">
        <v>89</v>
      </c>
      <c r="G16" t="s">
        <v>66</v>
      </c>
      <c r="H16" t="s">
        <v>67</v>
      </c>
      <c r="I16" t="s">
        <v>68</v>
      </c>
      <c r="J16" t="s">
        <v>22</v>
      </c>
      <c r="K16" s="1">
        <v>432</v>
      </c>
      <c r="L16" s="1">
        <v>484</v>
      </c>
      <c r="M16" s="1"/>
      <c r="N16" s="1"/>
      <c r="O16" s="2">
        <v>444</v>
      </c>
      <c r="P16" s="2">
        <v>498</v>
      </c>
      <c r="Q16" s="2">
        <v>0</v>
      </c>
      <c r="R16" s="2">
        <v>0</v>
      </c>
      <c r="S16" s="2">
        <f t="shared" si="0"/>
        <v>0</v>
      </c>
      <c r="T16" s="26" t="s">
        <v>31</v>
      </c>
      <c r="U16" s="26" t="s">
        <v>31</v>
      </c>
      <c r="V16" t="s">
        <v>25</v>
      </c>
      <c r="W16">
        <f t="shared" si="1"/>
        <v>942</v>
      </c>
      <c r="X16">
        <v>942</v>
      </c>
    </row>
    <row r="17" spans="1:24" x14ac:dyDescent="0.25">
      <c r="A17" t="s">
        <v>98</v>
      </c>
      <c r="B17" t="s">
        <v>99</v>
      </c>
      <c r="C17" s="26" t="s">
        <v>87</v>
      </c>
      <c r="D17" t="s">
        <v>25</v>
      </c>
      <c r="E17" t="s">
        <v>100</v>
      </c>
      <c r="F17" t="s">
        <v>101</v>
      </c>
      <c r="G17" t="s">
        <v>72</v>
      </c>
      <c r="H17" t="s">
        <v>67</v>
      </c>
      <c r="I17" t="s">
        <v>68</v>
      </c>
      <c r="J17" t="s">
        <v>31</v>
      </c>
      <c r="K17" s="1">
        <v>2427</v>
      </c>
      <c r="L17" s="1">
        <v>1618</v>
      </c>
      <c r="M17" s="1">
        <v>0</v>
      </c>
      <c r="N17" s="1">
        <v>0</v>
      </c>
      <c r="O17" s="2">
        <v>2435</v>
      </c>
      <c r="P17" s="2">
        <v>1623</v>
      </c>
      <c r="Q17" s="2">
        <v>0</v>
      </c>
      <c r="R17" s="2">
        <v>0</v>
      </c>
      <c r="S17" s="2">
        <f t="shared" si="0"/>
        <v>0</v>
      </c>
      <c r="T17" s="26" t="s">
        <v>31</v>
      </c>
      <c r="U17" s="26" t="s">
        <v>31</v>
      </c>
      <c r="V17" t="s">
        <v>25</v>
      </c>
      <c r="W17">
        <f t="shared" si="1"/>
        <v>4058</v>
      </c>
      <c r="X17">
        <v>4058</v>
      </c>
    </row>
    <row r="18" spans="1:24" x14ac:dyDescent="0.25">
      <c r="A18" t="s">
        <v>102</v>
      </c>
      <c r="B18" t="s">
        <v>103</v>
      </c>
      <c r="C18" s="26" t="s">
        <v>24</v>
      </c>
      <c r="D18" t="s">
        <v>25</v>
      </c>
      <c r="E18" t="s">
        <v>104</v>
      </c>
      <c r="F18" t="s">
        <v>105</v>
      </c>
      <c r="G18" t="s">
        <v>72</v>
      </c>
      <c r="H18" t="s">
        <v>67</v>
      </c>
      <c r="I18" t="s">
        <v>68</v>
      </c>
      <c r="J18" t="s">
        <v>31</v>
      </c>
      <c r="K18" s="1">
        <v>4080</v>
      </c>
      <c r="L18" s="1">
        <v>1</v>
      </c>
      <c r="M18" s="1">
        <v>0</v>
      </c>
      <c r="N18" s="1">
        <v>0</v>
      </c>
      <c r="O18" s="2">
        <v>2639</v>
      </c>
      <c r="P18" s="2">
        <v>0</v>
      </c>
      <c r="Q18" s="2">
        <v>0</v>
      </c>
      <c r="R18" s="2">
        <v>0</v>
      </c>
      <c r="S18" s="2">
        <f t="shared" si="0"/>
        <v>0</v>
      </c>
      <c r="T18" s="26" t="s">
        <v>31</v>
      </c>
      <c r="U18" s="26" t="s">
        <v>31</v>
      </c>
      <c r="V18" t="s">
        <v>25</v>
      </c>
      <c r="W18">
        <f t="shared" si="1"/>
        <v>2639</v>
      </c>
      <c r="X18">
        <v>2639</v>
      </c>
    </row>
    <row r="19" spans="1:24" x14ac:dyDescent="0.25">
      <c r="A19" t="s">
        <v>108</v>
      </c>
      <c r="B19" t="s">
        <v>109</v>
      </c>
      <c r="C19" s="26" t="s">
        <v>110</v>
      </c>
      <c r="D19" t="s">
        <v>25</v>
      </c>
      <c r="E19" t="s">
        <v>111</v>
      </c>
      <c r="F19" t="s">
        <v>112</v>
      </c>
      <c r="G19" t="s">
        <v>56</v>
      </c>
      <c r="H19" t="s">
        <v>29</v>
      </c>
      <c r="I19" t="s">
        <v>30</v>
      </c>
      <c r="J19" t="s">
        <v>31</v>
      </c>
      <c r="K19" s="1">
        <v>8335217</v>
      </c>
      <c r="L19" s="1">
        <v>7728936</v>
      </c>
      <c r="M19" s="1"/>
      <c r="N19" s="1"/>
      <c r="O19" s="2">
        <v>8185711</v>
      </c>
      <c r="P19" s="2">
        <v>7612036</v>
      </c>
      <c r="Q19" s="2">
        <v>0</v>
      </c>
      <c r="R19" s="2">
        <v>0</v>
      </c>
      <c r="S19" s="2">
        <f t="shared" si="0"/>
        <v>0</v>
      </c>
      <c r="T19" s="26" t="s">
        <v>22</v>
      </c>
      <c r="U19" s="26" t="s">
        <v>31</v>
      </c>
      <c r="V19" t="s">
        <v>25</v>
      </c>
      <c r="W19">
        <f t="shared" si="1"/>
        <v>15797747</v>
      </c>
      <c r="X19">
        <v>15797747</v>
      </c>
    </row>
    <row r="20" spans="1:24" x14ac:dyDescent="0.25">
      <c r="A20" t="s">
        <v>113</v>
      </c>
      <c r="B20" t="s">
        <v>114</v>
      </c>
      <c r="C20" s="26" t="s">
        <v>54</v>
      </c>
      <c r="D20" t="s">
        <v>25</v>
      </c>
      <c r="E20" t="s">
        <v>115</v>
      </c>
      <c r="F20" t="s">
        <v>112</v>
      </c>
      <c r="G20" t="s">
        <v>56</v>
      </c>
      <c r="H20" t="s">
        <v>29</v>
      </c>
      <c r="I20" t="s">
        <v>30</v>
      </c>
      <c r="J20" t="s">
        <v>31</v>
      </c>
      <c r="K20" s="1">
        <v>7125151</v>
      </c>
      <c r="L20" s="1">
        <v>6528697</v>
      </c>
      <c r="M20" s="1"/>
      <c r="N20" s="1"/>
      <c r="O20" s="2">
        <v>7178827</v>
      </c>
      <c r="P20" s="2">
        <v>6487229</v>
      </c>
      <c r="Q20" s="2">
        <v>0</v>
      </c>
      <c r="R20" s="2">
        <v>0</v>
      </c>
      <c r="S20" s="2">
        <f t="shared" si="0"/>
        <v>0</v>
      </c>
      <c r="T20" s="26" t="s">
        <v>22</v>
      </c>
      <c r="U20" s="26" t="s">
        <v>31</v>
      </c>
      <c r="V20" t="s">
        <v>25</v>
      </c>
      <c r="W20">
        <f t="shared" si="1"/>
        <v>13666056</v>
      </c>
      <c r="X20">
        <v>13666056</v>
      </c>
    </row>
    <row r="21" spans="1:24" x14ac:dyDescent="0.25">
      <c r="A21" t="s">
        <v>116</v>
      </c>
      <c r="B21" t="s">
        <v>117</v>
      </c>
      <c r="C21" s="26" t="s">
        <v>39</v>
      </c>
      <c r="D21" t="s">
        <v>25</v>
      </c>
      <c r="E21" t="s">
        <v>118</v>
      </c>
      <c r="F21" t="s">
        <v>119</v>
      </c>
      <c r="G21" t="s">
        <v>46</v>
      </c>
      <c r="H21" t="s">
        <v>29</v>
      </c>
      <c r="I21" t="s">
        <v>30</v>
      </c>
      <c r="J21" t="s">
        <v>31</v>
      </c>
      <c r="K21" s="1">
        <v>101496</v>
      </c>
      <c r="L21" s="1">
        <v>95707</v>
      </c>
      <c r="M21" s="1"/>
      <c r="N21" s="1"/>
      <c r="O21" s="2">
        <v>122724</v>
      </c>
      <c r="P21" s="2">
        <v>123832</v>
      </c>
      <c r="Q21" s="2">
        <v>0</v>
      </c>
      <c r="R21" s="2">
        <v>0</v>
      </c>
      <c r="S21" s="2">
        <f t="shared" si="0"/>
        <v>0</v>
      </c>
      <c r="T21" s="26" t="s">
        <v>22</v>
      </c>
      <c r="U21" s="26" t="s">
        <v>31</v>
      </c>
      <c r="V21" t="s">
        <v>25</v>
      </c>
      <c r="W21">
        <f t="shared" si="1"/>
        <v>246556</v>
      </c>
      <c r="X21">
        <v>246556</v>
      </c>
    </row>
    <row r="22" spans="1:24" x14ac:dyDescent="0.25">
      <c r="A22" t="s">
        <v>121</v>
      </c>
      <c r="B22" t="s">
        <v>122</v>
      </c>
      <c r="C22" s="26" t="s">
        <v>24</v>
      </c>
      <c r="D22" t="s">
        <v>25</v>
      </c>
      <c r="E22" t="s">
        <v>123</v>
      </c>
      <c r="F22" t="s">
        <v>124</v>
      </c>
      <c r="G22" t="s">
        <v>46</v>
      </c>
      <c r="H22" t="s">
        <v>29</v>
      </c>
      <c r="I22" t="s">
        <v>30</v>
      </c>
      <c r="J22" t="s">
        <v>31</v>
      </c>
      <c r="K22" s="1">
        <v>191859</v>
      </c>
      <c r="L22" s="1">
        <v>171721</v>
      </c>
      <c r="M22" s="1"/>
      <c r="N22" s="1"/>
      <c r="O22" s="2">
        <v>196486</v>
      </c>
      <c r="P22" s="2">
        <v>180068</v>
      </c>
      <c r="Q22" s="2">
        <v>0</v>
      </c>
      <c r="R22" s="2">
        <v>0</v>
      </c>
      <c r="S22" s="2">
        <f t="shared" si="0"/>
        <v>0</v>
      </c>
      <c r="T22" s="26" t="s">
        <v>22</v>
      </c>
      <c r="U22" s="26" t="s">
        <v>31</v>
      </c>
      <c r="V22" t="s">
        <v>25</v>
      </c>
      <c r="W22">
        <f t="shared" si="1"/>
        <v>376554</v>
      </c>
      <c r="X22">
        <v>376554</v>
      </c>
    </row>
    <row r="23" spans="1:24" x14ac:dyDescent="0.25">
      <c r="A23" t="s">
        <v>125</v>
      </c>
      <c r="B23" t="s">
        <v>126</v>
      </c>
      <c r="C23" s="26" t="s">
        <v>24</v>
      </c>
      <c r="D23" t="s">
        <v>25</v>
      </c>
      <c r="E23" t="s">
        <v>127</v>
      </c>
      <c r="F23" t="s">
        <v>128</v>
      </c>
      <c r="G23" t="s">
        <v>36</v>
      </c>
      <c r="H23" t="s">
        <v>29</v>
      </c>
      <c r="I23" t="s">
        <v>30</v>
      </c>
      <c r="J23" t="s">
        <v>31</v>
      </c>
      <c r="K23" s="1">
        <v>27292</v>
      </c>
      <c r="L23" s="1">
        <v>19361</v>
      </c>
      <c r="M23" s="1"/>
      <c r="N23" s="1"/>
      <c r="O23" s="2">
        <v>26100</v>
      </c>
      <c r="P23" s="2">
        <v>20381</v>
      </c>
      <c r="Q23" s="2">
        <v>0</v>
      </c>
      <c r="R23" s="2">
        <v>0</v>
      </c>
      <c r="S23" s="2">
        <f t="shared" si="0"/>
        <v>0</v>
      </c>
      <c r="T23" s="26" t="s">
        <v>22</v>
      </c>
      <c r="U23" s="26" t="s">
        <v>31</v>
      </c>
      <c r="V23" t="s">
        <v>25</v>
      </c>
      <c r="W23">
        <f t="shared" si="1"/>
        <v>46481</v>
      </c>
      <c r="X23">
        <v>46481</v>
      </c>
    </row>
    <row r="24" spans="1:24" x14ac:dyDescent="0.25">
      <c r="A24" t="s">
        <v>129</v>
      </c>
      <c r="B24" t="s">
        <v>130</v>
      </c>
      <c r="C24" s="26" t="s">
        <v>131</v>
      </c>
      <c r="D24" t="s">
        <v>25</v>
      </c>
      <c r="E24" t="s">
        <v>132</v>
      </c>
      <c r="F24" t="s">
        <v>128</v>
      </c>
      <c r="G24" t="s">
        <v>28</v>
      </c>
      <c r="H24" t="s">
        <v>29</v>
      </c>
      <c r="I24" t="s">
        <v>30</v>
      </c>
      <c r="J24" t="s">
        <v>31</v>
      </c>
      <c r="K24" s="1">
        <v>249749</v>
      </c>
      <c r="L24" s="1">
        <v>136921</v>
      </c>
      <c r="M24" s="1"/>
      <c r="N24" s="1"/>
      <c r="O24" s="2">
        <v>233585</v>
      </c>
      <c r="P24" s="2">
        <v>139996</v>
      </c>
      <c r="Q24" s="2">
        <v>0</v>
      </c>
      <c r="R24" s="2">
        <v>0</v>
      </c>
      <c r="S24" s="2">
        <f t="shared" si="0"/>
        <v>0</v>
      </c>
      <c r="T24" s="26" t="s">
        <v>22</v>
      </c>
      <c r="U24" s="26" t="s">
        <v>31</v>
      </c>
      <c r="V24" t="s">
        <v>25</v>
      </c>
      <c r="W24">
        <f t="shared" si="1"/>
        <v>373581</v>
      </c>
      <c r="X24">
        <v>384842</v>
      </c>
    </row>
    <row r="25" spans="1:24" x14ac:dyDescent="0.25">
      <c r="A25" t="s">
        <v>133</v>
      </c>
      <c r="B25" t="s">
        <v>134</v>
      </c>
      <c r="C25" s="26" t="s">
        <v>24</v>
      </c>
      <c r="D25" t="s">
        <v>25</v>
      </c>
      <c r="E25" t="s">
        <v>135</v>
      </c>
      <c r="F25" t="s">
        <v>128</v>
      </c>
      <c r="G25" t="s">
        <v>46</v>
      </c>
      <c r="H25" t="s">
        <v>29</v>
      </c>
      <c r="I25" t="s">
        <v>30</v>
      </c>
      <c r="J25" t="s">
        <v>31</v>
      </c>
      <c r="K25" s="1">
        <v>168109</v>
      </c>
      <c r="L25" s="1">
        <v>92248</v>
      </c>
      <c r="M25" s="1"/>
      <c r="N25" s="1"/>
      <c r="O25" s="2">
        <v>164716</v>
      </c>
      <c r="P25" s="2">
        <v>94861</v>
      </c>
      <c r="Q25" s="2">
        <v>0</v>
      </c>
      <c r="R25" s="2">
        <v>0</v>
      </c>
      <c r="S25" s="2">
        <f t="shared" si="0"/>
        <v>0</v>
      </c>
      <c r="T25" s="26" t="s">
        <v>22</v>
      </c>
      <c r="U25" s="26" t="s">
        <v>31</v>
      </c>
      <c r="V25" t="s">
        <v>25</v>
      </c>
      <c r="W25">
        <f t="shared" si="1"/>
        <v>259577</v>
      </c>
      <c r="X25">
        <v>259577</v>
      </c>
    </row>
    <row r="26" spans="1:24" x14ac:dyDescent="0.25">
      <c r="A26" t="s">
        <v>136</v>
      </c>
      <c r="B26" t="s">
        <v>137</v>
      </c>
      <c r="C26" s="26" t="s">
        <v>51</v>
      </c>
      <c r="D26" t="s">
        <v>25</v>
      </c>
      <c r="E26" t="s">
        <v>138</v>
      </c>
      <c r="F26" t="s">
        <v>107</v>
      </c>
      <c r="G26" t="s">
        <v>28</v>
      </c>
      <c r="H26" t="s">
        <v>29</v>
      </c>
      <c r="I26" t="s">
        <v>30</v>
      </c>
      <c r="J26" t="s">
        <v>31</v>
      </c>
      <c r="K26" s="1">
        <v>125484</v>
      </c>
      <c r="L26" s="1">
        <v>138533</v>
      </c>
      <c r="M26" s="1"/>
      <c r="N26" s="1"/>
      <c r="O26" s="2">
        <v>182082</v>
      </c>
      <c r="P26" s="2">
        <v>210481</v>
      </c>
      <c r="Q26" s="2">
        <v>0</v>
      </c>
      <c r="R26" s="2">
        <v>0</v>
      </c>
      <c r="S26" s="2">
        <f t="shared" si="0"/>
        <v>0</v>
      </c>
      <c r="T26" s="26" t="s">
        <v>22</v>
      </c>
      <c r="U26" s="26" t="s">
        <v>31</v>
      </c>
      <c r="V26" t="s">
        <v>25</v>
      </c>
      <c r="W26">
        <f t="shared" si="1"/>
        <v>392563</v>
      </c>
      <c r="X26">
        <v>392563</v>
      </c>
    </row>
    <row r="27" spans="1:24" x14ac:dyDescent="0.25">
      <c r="A27" t="s">
        <v>140</v>
      </c>
      <c r="B27" t="s">
        <v>141</v>
      </c>
      <c r="C27" s="26" t="s">
        <v>142</v>
      </c>
      <c r="D27" t="s">
        <v>25</v>
      </c>
      <c r="E27" t="s">
        <v>143</v>
      </c>
      <c r="F27" t="s">
        <v>112</v>
      </c>
      <c r="G27" t="s">
        <v>46</v>
      </c>
      <c r="H27" t="s">
        <v>29</v>
      </c>
      <c r="I27" t="s">
        <v>30</v>
      </c>
      <c r="J27" t="s">
        <v>31</v>
      </c>
      <c r="K27" s="1">
        <v>559360</v>
      </c>
      <c r="L27" s="1">
        <v>192624</v>
      </c>
      <c r="M27" s="1"/>
      <c r="N27" s="1"/>
      <c r="O27" s="2">
        <v>549608</v>
      </c>
      <c r="P27" s="2">
        <v>189711</v>
      </c>
      <c r="Q27" s="2">
        <v>0</v>
      </c>
      <c r="R27" s="2">
        <v>0</v>
      </c>
      <c r="S27" s="2">
        <f t="shared" si="0"/>
        <v>0</v>
      </c>
      <c r="T27" s="26" t="s">
        <v>22</v>
      </c>
      <c r="U27" s="26" t="s">
        <v>31</v>
      </c>
      <c r="V27" t="s">
        <v>25</v>
      </c>
      <c r="W27">
        <f t="shared" si="1"/>
        <v>739319</v>
      </c>
      <c r="X27">
        <v>739319</v>
      </c>
    </row>
    <row r="28" spans="1:24" x14ac:dyDescent="0.25">
      <c r="A28" t="s">
        <v>144</v>
      </c>
      <c r="B28" t="s">
        <v>145</v>
      </c>
      <c r="C28" s="26" t="s">
        <v>146</v>
      </c>
      <c r="D28" t="s">
        <v>147</v>
      </c>
      <c r="E28" t="s">
        <v>148</v>
      </c>
      <c r="F28" t="s">
        <v>128</v>
      </c>
      <c r="G28" t="s">
        <v>46</v>
      </c>
      <c r="H28" t="s">
        <v>29</v>
      </c>
      <c r="I28" t="s">
        <v>149</v>
      </c>
      <c r="J28" t="s">
        <v>31</v>
      </c>
      <c r="K28" s="1">
        <v>50849</v>
      </c>
      <c r="L28" s="1">
        <v>55865</v>
      </c>
      <c r="M28" s="1"/>
      <c r="N28" s="1"/>
      <c r="O28" s="2">
        <v>21301</v>
      </c>
      <c r="P28" s="2">
        <v>23679</v>
      </c>
      <c r="Q28" s="2">
        <v>0</v>
      </c>
      <c r="R28" s="2">
        <v>0</v>
      </c>
      <c r="S28" s="2">
        <f t="shared" si="0"/>
        <v>0</v>
      </c>
      <c r="T28" s="26" t="s">
        <v>22</v>
      </c>
      <c r="U28" s="26" t="s">
        <v>31</v>
      </c>
      <c r="V28" t="s">
        <v>25</v>
      </c>
      <c r="W28">
        <f t="shared" si="1"/>
        <v>44980</v>
      </c>
      <c r="X28">
        <v>44980</v>
      </c>
    </row>
    <row r="29" spans="1:24" x14ac:dyDescent="0.25">
      <c r="A29" t="s">
        <v>150</v>
      </c>
      <c r="B29" t="s">
        <v>151</v>
      </c>
      <c r="C29" s="26" t="s">
        <v>54</v>
      </c>
      <c r="D29" t="s">
        <v>25</v>
      </c>
      <c r="E29" t="s">
        <v>152</v>
      </c>
      <c r="F29" t="s">
        <v>112</v>
      </c>
      <c r="G29" t="s">
        <v>66</v>
      </c>
      <c r="H29" t="s">
        <v>67</v>
      </c>
      <c r="I29" t="s">
        <v>68</v>
      </c>
      <c r="J29" t="s">
        <v>22</v>
      </c>
      <c r="K29" s="1">
        <v>384</v>
      </c>
      <c r="L29" s="1">
        <v>460</v>
      </c>
      <c r="M29" s="1"/>
      <c r="N29" s="1"/>
      <c r="O29" s="2">
        <v>17</v>
      </c>
      <c r="P29" s="2">
        <v>21</v>
      </c>
      <c r="Q29" s="2">
        <v>0</v>
      </c>
      <c r="R29" s="2">
        <v>0</v>
      </c>
      <c r="S29" s="2">
        <f t="shared" si="0"/>
        <v>0</v>
      </c>
      <c r="T29" s="26" t="s">
        <v>22</v>
      </c>
      <c r="U29" s="26" t="s">
        <v>31</v>
      </c>
      <c r="V29" t="s">
        <v>25</v>
      </c>
      <c r="W29">
        <f t="shared" si="1"/>
        <v>38</v>
      </c>
      <c r="X29">
        <v>38</v>
      </c>
    </row>
    <row r="30" spans="1:24" x14ac:dyDescent="0.25">
      <c r="A30" t="s">
        <v>153</v>
      </c>
      <c r="B30" t="s">
        <v>154</v>
      </c>
      <c r="C30" s="26" t="s">
        <v>83</v>
      </c>
      <c r="D30" t="s">
        <v>25</v>
      </c>
      <c r="E30" t="s">
        <v>155</v>
      </c>
      <c r="F30" t="s">
        <v>156</v>
      </c>
      <c r="G30" t="s">
        <v>72</v>
      </c>
      <c r="H30" t="s">
        <v>67</v>
      </c>
      <c r="I30" t="s">
        <v>68</v>
      </c>
      <c r="J30" t="s">
        <v>31</v>
      </c>
      <c r="K30" s="1">
        <v>21830</v>
      </c>
      <c r="L30" s="1">
        <v>500</v>
      </c>
      <c r="M30" s="1">
        <v>0</v>
      </c>
      <c r="N30" s="1">
        <v>0</v>
      </c>
      <c r="O30" s="2">
        <v>19295</v>
      </c>
      <c r="P30" s="2">
        <v>0</v>
      </c>
      <c r="Q30" s="2">
        <v>0</v>
      </c>
      <c r="R30" s="2">
        <v>0</v>
      </c>
      <c r="S30" s="2">
        <f t="shared" si="0"/>
        <v>0</v>
      </c>
      <c r="T30" s="26" t="s">
        <v>22</v>
      </c>
      <c r="U30" s="26" t="s">
        <v>31</v>
      </c>
      <c r="V30" t="s">
        <v>25</v>
      </c>
      <c r="W30">
        <f t="shared" si="1"/>
        <v>19295</v>
      </c>
      <c r="X30">
        <v>19295</v>
      </c>
    </row>
    <row r="31" spans="1:24" x14ac:dyDescent="0.25">
      <c r="A31" t="s">
        <v>157</v>
      </c>
      <c r="B31" t="s">
        <v>158</v>
      </c>
      <c r="C31" s="26" t="s">
        <v>39</v>
      </c>
      <c r="D31" t="s">
        <v>25</v>
      </c>
      <c r="E31" t="s">
        <v>159</v>
      </c>
      <c r="F31" t="s">
        <v>160</v>
      </c>
      <c r="G31" t="s">
        <v>120</v>
      </c>
      <c r="H31" t="s">
        <v>67</v>
      </c>
      <c r="I31" t="s">
        <v>68</v>
      </c>
      <c r="J31" t="s">
        <v>22</v>
      </c>
      <c r="K31" s="1">
        <v>24048</v>
      </c>
      <c r="L31" s="1">
        <v>19814</v>
      </c>
      <c r="M31" s="1"/>
      <c r="N31" s="1"/>
      <c r="O31" s="2">
        <v>25073</v>
      </c>
      <c r="P31" s="2">
        <v>21131</v>
      </c>
      <c r="Q31" s="2">
        <v>0</v>
      </c>
      <c r="R31" s="2">
        <v>0</v>
      </c>
      <c r="S31" s="2">
        <f t="shared" si="0"/>
        <v>0</v>
      </c>
      <c r="T31" s="26" t="s">
        <v>22</v>
      </c>
      <c r="U31" s="26" t="s">
        <v>31</v>
      </c>
      <c r="V31" t="s">
        <v>25</v>
      </c>
      <c r="W31">
        <f t="shared" si="1"/>
        <v>46204</v>
      </c>
      <c r="X31">
        <v>46204</v>
      </c>
    </row>
    <row r="32" spans="1:24" x14ac:dyDescent="0.25">
      <c r="A32" t="s">
        <v>162</v>
      </c>
      <c r="B32" t="s">
        <v>163</v>
      </c>
      <c r="C32" s="26" t="s">
        <v>164</v>
      </c>
      <c r="D32" t="s">
        <v>165</v>
      </c>
      <c r="E32" t="s">
        <v>166</v>
      </c>
      <c r="F32" t="s">
        <v>160</v>
      </c>
      <c r="G32" t="s">
        <v>161</v>
      </c>
      <c r="H32" t="s">
        <v>67</v>
      </c>
      <c r="I32" t="s">
        <v>68</v>
      </c>
      <c r="J32" t="s">
        <v>31</v>
      </c>
      <c r="K32" s="1">
        <v>1</v>
      </c>
      <c r="L32" s="1">
        <v>1</v>
      </c>
      <c r="M32" s="1">
        <v>0</v>
      </c>
      <c r="N32" s="1">
        <v>0</v>
      </c>
      <c r="O32" s="2">
        <v>0</v>
      </c>
      <c r="P32" s="2">
        <v>0</v>
      </c>
      <c r="Q32" s="2">
        <v>0</v>
      </c>
      <c r="R32" s="2">
        <v>0</v>
      </c>
      <c r="S32" s="2">
        <f t="shared" si="0"/>
        <v>0</v>
      </c>
      <c r="T32" s="26" t="s">
        <v>22</v>
      </c>
      <c r="U32" s="26" t="s">
        <v>31</v>
      </c>
      <c r="V32" t="s">
        <v>25</v>
      </c>
      <c r="W32">
        <f t="shared" si="1"/>
        <v>0</v>
      </c>
      <c r="X32">
        <v>24065</v>
      </c>
    </row>
    <row r="33" spans="1:24" x14ac:dyDescent="0.25">
      <c r="A33" t="s">
        <v>167</v>
      </c>
      <c r="B33" t="s">
        <v>168</v>
      </c>
      <c r="C33" s="26" t="s">
        <v>169</v>
      </c>
      <c r="D33" t="s">
        <v>25</v>
      </c>
      <c r="E33" t="s">
        <v>170</v>
      </c>
      <c r="F33" t="s">
        <v>160</v>
      </c>
      <c r="G33" t="s">
        <v>25</v>
      </c>
      <c r="H33" t="s">
        <v>29</v>
      </c>
      <c r="I33" t="s">
        <v>30</v>
      </c>
      <c r="J33" t="s">
        <v>31</v>
      </c>
      <c r="K33" s="1">
        <v>222595</v>
      </c>
      <c r="L33" s="1">
        <v>93474</v>
      </c>
      <c r="M33" s="1"/>
      <c r="N33" s="1"/>
      <c r="O33" s="2">
        <v>212648</v>
      </c>
      <c r="P33" s="2">
        <v>95717</v>
      </c>
      <c r="Q33" s="2">
        <v>0</v>
      </c>
      <c r="R33" s="2">
        <v>0</v>
      </c>
      <c r="S33" s="2">
        <f t="shared" si="0"/>
        <v>0</v>
      </c>
      <c r="T33" s="26" t="s">
        <v>22</v>
      </c>
      <c r="U33" s="26" t="s">
        <v>31</v>
      </c>
      <c r="V33" t="s">
        <v>25</v>
      </c>
      <c r="W33">
        <f t="shared" si="1"/>
        <v>308365</v>
      </c>
      <c r="X33">
        <v>308365</v>
      </c>
    </row>
    <row r="34" spans="1:24" x14ac:dyDescent="0.25">
      <c r="A34" t="s">
        <v>171</v>
      </c>
      <c r="B34" t="s">
        <v>172</v>
      </c>
      <c r="C34" s="26" t="s">
        <v>173</v>
      </c>
      <c r="D34" t="s">
        <v>25</v>
      </c>
      <c r="E34" t="s">
        <v>174</v>
      </c>
      <c r="F34" t="s">
        <v>160</v>
      </c>
      <c r="G34" t="s">
        <v>25</v>
      </c>
      <c r="H34" t="s">
        <v>29</v>
      </c>
      <c r="I34" t="s">
        <v>30</v>
      </c>
      <c r="J34" t="s">
        <v>31</v>
      </c>
      <c r="K34" s="1">
        <v>137399</v>
      </c>
      <c r="L34" s="1">
        <v>46860</v>
      </c>
      <c r="M34" s="1"/>
      <c r="N34" s="1"/>
      <c r="O34" s="2">
        <v>134972</v>
      </c>
      <c r="P34" s="2">
        <v>45731</v>
      </c>
      <c r="Q34" s="2">
        <v>0</v>
      </c>
      <c r="R34" s="2">
        <v>0</v>
      </c>
      <c r="S34" s="2">
        <f t="shared" si="0"/>
        <v>0</v>
      </c>
      <c r="T34" s="26" t="s">
        <v>22</v>
      </c>
      <c r="U34" s="26" t="s">
        <v>31</v>
      </c>
      <c r="V34" t="s">
        <v>25</v>
      </c>
      <c r="W34">
        <f t="shared" si="1"/>
        <v>180703</v>
      </c>
      <c r="X34">
        <v>180703</v>
      </c>
    </row>
    <row r="35" spans="1:24" x14ac:dyDescent="0.25">
      <c r="A35" t="s">
        <v>175</v>
      </c>
      <c r="B35" t="s">
        <v>176</v>
      </c>
      <c r="C35" s="26" t="s">
        <v>24</v>
      </c>
      <c r="D35" t="s">
        <v>25</v>
      </c>
      <c r="E35" t="s">
        <v>177</v>
      </c>
      <c r="F35" t="s">
        <v>160</v>
      </c>
      <c r="G35" t="s">
        <v>25</v>
      </c>
      <c r="H35" t="s">
        <v>29</v>
      </c>
      <c r="I35" t="s">
        <v>30</v>
      </c>
      <c r="J35" t="s">
        <v>31</v>
      </c>
      <c r="K35" s="1">
        <v>611933</v>
      </c>
      <c r="L35" s="1">
        <v>353488</v>
      </c>
      <c r="M35" s="1">
        <v>37</v>
      </c>
      <c r="N35" s="1">
        <v>382</v>
      </c>
      <c r="O35" s="2">
        <v>382800</v>
      </c>
      <c r="P35" s="2">
        <v>215789</v>
      </c>
      <c r="Q35" s="2">
        <v>0</v>
      </c>
      <c r="R35" s="2">
        <v>0</v>
      </c>
      <c r="S35" s="2">
        <f t="shared" si="0"/>
        <v>0</v>
      </c>
      <c r="T35" s="26" t="s">
        <v>22</v>
      </c>
      <c r="U35" s="26" t="s">
        <v>31</v>
      </c>
      <c r="V35" t="s">
        <v>25</v>
      </c>
      <c r="W35">
        <f t="shared" si="1"/>
        <v>598589</v>
      </c>
      <c r="X35">
        <v>598589</v>
      </c>
    </row>
    <row r="36" spans="1:24" x14ac:dyDescent="0.25">
      <c r="A36" t="s">
        <v>178</v>
      </c>
      <c r="B36" t="s">
        <v>163</v>
      </c>
      <c r="C36" s="26" t="s">
        <v>179</v>
      </c>
      <c r="D36" t="s">
        <v>25</v>
      </c>
      <c r="E36" t="s">
        <v>180</v>
      </c>
      <c r="F36" t="s">
        <v>160</v>
      </c>
      <c r="G36" t="s">
        <v>25</v>
      </c>
      <c r="H36" t="s">
        <v>29</v>
      </c>
      <c r="I36" t="s">
        <v>30</v>
      </c>
      <c r="J36" t="s">
        <v>31</v>
      </c>
      <c r="K36" s="1">
        <v>547877</v>
      </c>
      <c r="L36" s="1">
        <v>219938</v>
      </c>
      <c r="M36" s="1"/>
      <c r="N36" s="1"/>
      <c r="O36" s="2">
        <v>540667</v>
      </c>
      <c r="P36" s="2">
        <v>220965</v>
      </c>
      <c r="Q36" s="2">
        <v>0</v>
      </c>
      <c r="R36" s="2">
        <v>0</v>
      </c>
      <c r="S36" s="2">
        <f t="shared" si="0"/>
        <v>0</v>
      </c>
      <c r="T36" s="26" t="s">
        <v>22</v>
      </c>
      <c r="U36" s="26" t="s">
        <v>31</v>
      </c>
      <c r="V36" t="s">
        <v>25</v>
      </c>
      <c r="W36">
        <f t="shared" si="1"/>
        <v>761632</v>
      </c>
      <c r="X36">
        <v>761632</v>
      </c>
    </row>
    <row r="37" spans="1:24" x14ac:dyDescent="0.25">
      <c r="A37" t="s">
        <v>181</v>
      </c>
      <c r="B37" t="s">
        <v>182</v>
      </c>
      <c r="C37" s="26" t="s">
        <v>183</v>
      </c>
      <c r="D37" t="s">
        <v>25</v>
      </c>
      <c r="E37" t="s">
        <v>184</v>
      </c>
      <c r="F37" t="s">
        <v>160</v>
      </c>
      <c r="G37" t="s">
        <v>25</v>
      </c>
      <c r="H37" t="s">
        <v>29</v>
      </c>
      <c r="I37" t="s">
        <v>30</v>
      </c>
      <c r="J37" t="s">
        <v>31</v>
      </c>
      <c r="K37" s="1">
        <v>957595</v>
      </c>
      <c r="L37" s="1">
        <v>439511</v>
      </c>
      <c r="M37" s="1"/>
      <c r="N37" s="1"/>
      <c r="O37" s="2">
        <v>1021225</v>
      </c>
      <c r="P37" s="2">
        <v>468179</v>
      </c>
      <c r="Q37" s="2">
        <v>0</v>
      </c>
      <c r="R37" s="2">
        <v>0</v>
      </c>
      <c r="S37" s="2">
        <f t="shared" si="0"/>
        <v>0</v>
      </c>
      <c r="T37" s="26" t="s">
        <v>22</v>
      </c>
      <c r="U37" s="26" t="s">
        <v>31</v>
      </c>
      <c r="V37" t="s">
        <v>25</v>
      </c>
      <c r="W37">
        <f t="shared" si="1"/>
        <v>1489404</v>
      </c>
      <c r="X37">
        <v>623720</v>
      </c>
    </row>
    <row r="38" spans="1:24" x14ac:dyDescent="0.25">
      <c r="A38" t="s">
        <v>185</v>
      </c>
      <c r="B38" t="s">
        <v>186</v>
      </c>
      <c r="C38" s="26" t="s">
        <v>187</v>
      </c>
      <c r="D38" t="s">
        <v>25</v>
      </c>
      <c r="E38" t="s">
        <v>188</v>
      </c>
      <c r="F38" t="s">
        <v>189</v>
      </c>
      <c r="G38" t="s">
        <v>25</v>
      </c>
      <c r="H38" t="s">
        <v>29</v>
      </c>
      <c r="I38" t="s">
        <v>30</v>
      </c>
      <c r="J38" t="s">
        <v>31</v>
      </c>
      <c r="K38" s="1">
        <v>1601722</v>
      </c>
      <c r="L38" s="1">
        <v>1662609</v>
      </c>
      <c r="M38" s="1"/>
      <c r="N38" s="1"/>
      <c r="O38" s="2">
        <v>1610908</v>
      </c>
      <c r="P38" s="2">
        <v>1699261</v>
      </c>
      <c r="Q38" s="2">
        <v>0</v>
      </c>
      <c r="R38" s="2">
        <v>0</v>
      </c>
      <c r="S38" s="2">
        <f t="shared" si="0"/>
        <v>0</v>
      </c>
      <c r="T38" s="26" t="s">
        <v>22</v>
      </c>
      <c r="U38" s="26" t="s">
        <v>31</v>
      </c>
      <c r="V38" t="s">
        <v>25</v>
      </c>
      <c r="W38">
        <f t="shared" si="1"/>
        <v>3310169</v>
      </c>
      <c r="X38">
        <v>3310169</v>
      </c>
    </row>
    <row r="39" spans="1:24" x14ac:dyDescent="0.25">
      <c r="A39" t="s">
        <v>190</v>
      </c>
      <c r="B39" t="s">
        <v>191</v>
      </c>
      <c r="C39" s="26" t="s">
        <v>39</v>
      </c>
      <c r="D39" t="s">
        <v>25</v>
      </c>
      <c r="E39" t="s">
        <v>192</v>
      </c>
      <c r="F39" t="s">
        <v>193</v>
      </c>
      <c r="G39" t="s">
        <v>25</v>
      </c>
      <c r="H39" t="s">
        <v>29</v>
      </c>
      <c r="I39" t="s">
        <v>30</v>
      </c>
      <c r="J39" t="s">
        <v>31</v>
      </c>
      <c r="K39" s="1">
        <v>2683</v>
      </c>
      <c r="L39" s="1">
        <v>3481</v>
      </c>
      <c r="M39" s="1"/>
      <c r="N39" s="1"/>
      <c r="O39" s="2">
        <v>2640</v>
      </c>
      <c r="P39" s="2">
        <v>3575</v>
      </c>
      <c r="Q39" s="2">
        <v>0</v>
      </c>
      <c r="R39" s="2">
        <v>0</v>
      </c>
      <c r="S39" s="2">
        <f t="shared" si="0"/>
        <v>0</v>
      </c>
      <c r="T39" s="26" t="s">
        <v>22</v>
      </c>
      <c r="U39" s="26" t="s">
        <v>31</v>
      </c>
      <c r="V39" t="s">
        <v>25</v>
      </c>
      <c r="W39">
        <f t="shared" si="1"/>
        <v>6215</v>
      </c>
      <c r="X39">
        <v>6215</v>
      </c>
    </row>
    <row r="40" spans="1:24" x14ac:dyDescent="0.25">
      <c r="A40" t="s">
        <v>194</v>
      </c>
      <c r="B40" t="s">
        <v>195</v>
      </c>
      <c r="C40" s="26" t="s">
        <v>196</v>
      </c>
      <c r="D40" t="s">
        <v>25</v>
      </c>
      <c r="E40" t="s">
        <v>197</v>
      </c>
      <c r="F40" t="s">
        <v>198</v>
      </c>
      <c r="G40" t="s">
        <v>25</v>
      </c>
      <c r="H40" t="s">
        <v>29</v>
      </c>
      <c r="I40" t="s">
        <v>30</v>
      </c>
      <c r="J40" t="s">
        <v>31</v>
      </c>
      <c r="K40" s="1">
        <v>155959</v>
      </c>
      <c r="L40" s="1">
        <v>170327</v>
      </c>
      <c r="M40" s="1"/>
      <c r="N40" s="1"/>
      <c r="O40" s="2">
        <v>153146</v>
      </c>
      <c r="P40" s="2">
        <v>167898</v>
      </c>
      <c r="Q40" s="2">
        <v>0</v>
      </c>
      <c r="R40" s="2">
        <v>0</v>
      </c>
      <c r="S40" s="2">
        <f t="shared" si="0"/>
        <v>0</v>
      </c>
      <c r="T40" s="26" t="s">
        <v>22</v>
      </c>
      <c r="U40" s="26" t="s">
        <v>31</v>
      </c>
      <c r="V40" t="s">
        <v>25</v>
      </c>
      <c r="W40">
        <f t="shared" si="1"/>
        <v>321044</v>
      </c>
      <c r="X40">
        <v>321044</v>
      </c>
    </row>
    <row r="41" spans="1:24" x14ac:dyDescent="0.25">
      <c r="A41" t="s">
        <v>199</v>
      </c>
      <c r="B41" t="s">
        <v>200</v>
      </c>
      <c r="C41" s="26" t="s">
        <v>24</v>
      </c>
      <c r="D41" t="s">
        <v>25</v>
      </c>
      <c r="E41" t="s">
        <v>201</v>
      </c>
      <c r="F41" t="s">
        <v>160</v>
      </c>
      <c r="G41" t="s">
        <v>25</v>
      </c>
      <c r="H41" t="s">
        <v>29</v>
      </c>
      <c r="I41" t="s">
        <v>30</v>
      </c>
      <c r="J41" t="s">
        <v>31</v>
      </c>
      <c r="K41" s="1">
        <v>163811</v>
      </c>
      <c r="L41" s="1">
        <v>60039</v>
      </c>
      <c r="M41" s="1">
        <v>1</v>
      </c>
      <c r="N41" s="1">
        <v>3625</v>
      </c>
      <c r="O41" s="2">
        <v>167342</v>
      </c>
      <c r="P41" s="2">
        <v>69185</v>
      </c>
      <c r="Q41" s="2">
        <v>-10</v>
      </c>
      <c r="R41" s="2">
        <v>-3633</v>
      </c>
      <c r="S41" s="2">
        <f t="shared" si="0"/>
        <v>3643</v>
      </c>
      <c r="T41" s="26" t="s">
        <v>22</v>
      </c>
      <c r="U41" s="26" t="s">
        <v>31</v>
      </c>
      <c r="V41" t="s">
        <v>25</v>
      </c>
      <c r="W41">
        <f t="shared" si="1"/>
        <v>236527</v>
      </c>
      <c r="X41">
        <v>236527</v>
      </c>
    </row>
    <row r="42" spans="1:24" x14ac:dyDescent="0.25">
      <c r="A42" t="s">
        <v>203</v>
      </c>
      <c r="B42" t="s">
        <v>204</v>
      </c>
      <c r="C42" s="26" t="s">
        <v>205</v>
      </c>
      <c r="D42" t="s">
        <v>25</v>
      </c>
      <c r="E42" t="s">
        <v>206</v>
      </c>
      <c r="F42" t="s">
        <v>207</v>
      </c>
      <c r="G42" t="s">
        <v>56</v>
      </c>
      <c r="H42" t="s">
        <v>29</v>
      </c>
      <c r="I42" t="s">
        <v>30</v>
      </c>
      <c r="J42" t="s">
        <v>31</v>
      </c>
      <c r="K42" s="1">
        <v>1086586</v>
      </c>
      <c r="L42" s="1">
        <v>845529</v>
      </c>
      <c r="M42" s="1">
        <v>0</v>
      </c>
      <c r="N42" s="1">
        <v>0</v>
      </c>
      <c r="O42" s="2">
        <v>913493</v>
      </c>
      <c r="P42" s="2">
        <v>673453</v>
      </c>
      <c r="Q42" s="2">
        <v>0</v>
      </c>
      <c r="R42" s="2">
        <v>0</v>
      </c>
      <c r="S42" s="2">
        <f t="shared" si="0"/>
        <v>0</v>
      </c>
      <c r="T42" s="26" t="s">
        <v>22</v>
      </c>
      <c r="U42" s="26" t="s">
        <v>31</v>
      </c>
      <c r="V42" t="s">
        <v>25</v>
      </c>
      <c r="W42">
        <f t="shared" si="1"/>
        <v>1586946</v>
      </c>
      <c r="X42">
        <v>1586946</v>
      </c>
    </row>
    <row r="43" spans="1:24" x14ac:dyDescent="0.25">
      <c r="A43" t="s">
        <v>208</v>
      </c>
      <c r="B43" t="s">
        <v>209</v>
      </c>
      <c r="C43" s="26" t="s">
        <v>210</v>
      </c>
      <c r="D43" t="s">
        <v>25</v>
      </c>
      <c r="E43" t="s">
        <v>211</v>
      </c>
      <c r="F43" t="s">
        <v>212</v>
      </c>
      <c r="G43" t="s">
        <v>56</v>
      </c>
      <c r="H43" t="s">
        <v>29</v>
      </c>
      <c r="I43" t="s">
        <v>30</v>
      </c>
      <c r="J43" t="s">
        <v>31</v>
      </c>
      <c r="K43" s="1">
        <v>109766</v>
      </c>
      <c r="L43" s="1">
        <v>59008</v>
      </c>
      <c r="M43" s="1"/>
      <c r="N43" s="1"/>
      <c r="O43" s="2">
        <v>108373</v>
      </c>
      <c r="P43" s="2">
        <v>60796</v>
      </c>
      <c r="Q43" s="2">
        <v>0</v>
      </c>
      <c r="R43" s="2">
        <v>0</v>
      </c>
      <c r="S43" s="2">
        <f t="shared" si="0"/>
        <v>0</v>
      </c>
      <c r="T43" s="26" t="s">
        <v>22</v>
      </c>
      <c r="U43" s="26" t="s">
        <v>31</v>
      </c>
      <c r="V43" t="s">
        <v>25</v>
      </c>
      <c r="W43">
        <f t="shared" si="1"/>
        <v>169169</v>
      </c>
      <c r="X43">
        <v>169169</v>
      </c>
    </row>
    <row r="44" spans="1:24" x14ac:dyDescent="0.25">
      <c r="A44" t="s">
        <v>213</v>
      </c>
      <c r="B44" t="s">
        <v>204</v>
      </c>
      <c r="C44" s="26" t="s">
        <v>214</v>
      </c>
      <c r="D44" t="s">
        <v>25</v>
      </c>
      <c r="E44" t="s">
        <v>215</v>
      </c>
      <c r="F44" t="s">
        <v>207</v>
      </c>
      <c r="G44" t="s">
        <v>56</v>
      </c>
      <c r="H44" t="s">
        <v>29</v>
      </c>
      <c r="I44" t="s">
        <v>30</v>
      </c>
      <c r="J44" t="s">
        <v>31</v>
      </c>
      <c r="K44" s="1">
        <v>106263</v>
      </c>
      <c r="L44" s="1">
        <v>59117</v>
      </c>
      <c r="M44" s="1"/>
      <c r="N44" s="1"/>
      <c r="O44" s="2">
        <v>82864</v>
      </c>
      <c r="P44" s="2">
        <v>57105</v>
      </c>
      <c r="Q44" s="2">
        <v>0</v>
      </c>
      <c r="R44" s="2">
        <v>0</v>
      </c>
      <c r="S44" s="2">
        <f t="shared" si="0"/>
        <v>0</v>
      </c>
      <c r="T44" s="26" t="s">
        <v>22</v>
      </c>
      <c r="U44" s="26" t="s">
        <v>31</v>
      </c>
      <c r="V44" t="s">
        <v>25</v>
      </c>
      <c r="W44">
        <f t="shared" si="1"/>
        <v>139969</v>
      </c>
      <c r="X44">
        <v>139969</v>
      </c>
    </row>
    <row r="45" spans="1:24" x14ac:dyDescent="0.25">
      <c r="A45" t="s">
        <v>216</v>
      </c>
      <c r="B45" t="s">
        <v>217</v>
      </c>
      <c r="C45" s="26" t="s">
        <v>83</v>
      </c>
      <c r="D45" t="s">
        <v>25</v>
      </c>
      <c r="E45" t="s">
        <v>218</v>
      </c>
      <c r="F45" t="s">
        <v>219</v>
      </c>
      <c r="G45" t="s">
        <v>56</v>
      </c>
      <c r="H45" t="s">
        <v>29</v>
      </c>
      <c r="I45" t="s">
        <v>30</v>
      </c>
      <c r="J45" t="s">
        <v>31</v>
      </c>
      <c r="K45" s="1">
        <v>898669</v>
      </c>
      <c r="L45" s="1">
        <v>572799</v>
      </c>
      <c r="M45" s="1">
        <v>0</v>
      </c>
      <c r="N45" s="1">
        <v>2344</v>
      </c>
      <c r="O45" s="2">
        <v>84368</v>
      </c>
      <c r="P45" s="2">
        <v>60165</v>
      </c>
      <c r="Q45" s="2">
        <v>0</v>
      </c>
      <c r="R45" s="2">
        <v>0</v>
      </c>
      <c r="S45" s="2">
        <f t="shared" si="0"/>
        <v>0</v>
      </c>
      <c r="T45" s="26" t="s">
        <v>22</v>
      </c>
      <c r="U45" s="26" t="s">
        <v>31</v>
      </c>
      <c r="V45" t="s">
        <v>25</v>
      </c>
      <c r="W45">
        <f t="shared" si="1"/>
        <v>144533</v>
      </c>
      <c r="X45">
        <v>902034</v>
      </c>
    </row>
    <row r="46" spans="1:24" x14ac:dyDescent="0.25">
      <c r="A46" t="s">
        <v>220</v>
      </c>
      <c r="B46" t="s">
        <v>221</v>
      </c>
      <c r="C46" s="26" t="s">
        <v>222</v>
      </c>
      <c r="D46" t="s">
        <v>25</v>
      </c>
      <c r="E46" t="s">
        <v>223</v>
      </c>
      <c r="F46" t="s">
        <v>224</v>
      </c>
      <c r="G46" t="s">
        <v>120</v>
      </c>
      <c r="H46" t="s">
        <v>67</v>
      </c>
      <c r="I46" t="s">
        <v>68</v>
      </c>
      <c r="J46" t="s">
        <v>22</v>
      </c>
      <c r="K46" s="1">
        <v>6433</v>
      </c>
      <c r="L46" s="1">
        <v>7720</v>
      </c>
      <c r="M46" s="1"/>
      <c r="N46" s="1"/>
      <c r="O46" s="2">
        <v>5201</v>
      </c>
      <c r="P46" s="2">
        <v>6887</v>
      </c>
      <c r="Q46" s="2">
        <v>0</v>
      </c>
      <c r="R46" s="2">
        <v>0</v>
      </c>
      <c r="S46" s="2">
        <f t="shared" si="0"/>
        <v>0</v>
      </c>
      <c r="T46" s="26" t="s">
        <v>22</v>
      </c>
      <c r="U46" s="26" t="s">
        <v>31</v>
      </c>
      <c r="V46" t="s">
        <v>25</v>
      </c>
      <c r="W46">
        <f t="shared" si="1"/>
        <v>12088</v>
      </c>
      <c r="X46">
        <v>12088</v>
      </c>
    </row>
    <row r="47" spans="1:24" x14ac:dyDescent="0.25">
      <c r="A47" t="s">
        <v>225</v>
      </c>
      <c r="B47" t="s">
        <v>226</v>
      </c>
      <c r="C47" s="26" t="s">
        <v>227</v>
      </c>
      <c r="D47" t="s">
        <v>25</v>
      </c>
      <c r="E47" t="s">
        <v>228</v>
      </c>
      <c r="F47" t="s">
        <v>229</v>
      </c>
      <c r="G47" t="s">
        <v>72</v>
      </c>
      <c r="H47" t="s">
        <v>67</v>
      </c>
      <c r="I47" t="s">
        <v>68</v>
      </c>
      <c r="J47" t="s">
        <v>31</v>
      </c>
      <c r="K47" s="1">
        <v>5707</v>
      </c>
      <c r="L47" s="1">
        <v>1</v>
      </c>
      <c r="M47" s="1">
        <v>0</v>
      </c>
      <c r="N47" s="1">
        <v>0</v>
      </c>
      <c r="O47" s="2">
        <v>5725</v>
      </c>
      <c r="P47" s="2">
        <v>0</v>
      </c>
      <c r="Q47" s="2">
        <v>0</v>
      </c>
      <c r="R47" s="2">
        <v>0</v>
      </c>
      <c r="S47" s="2">
        <f t="shared" si="0"/>
        <v>0</v>
      </c>
      <c r="T47" s="26" t="s">
        <v>31</v>
      </c>
      <c r="U47" s="26" t="s">
        <v>31</v>
      </c>
      <c r="V47" t="s">
        <v>25</v>
      </c>
      <c r="W47">
        <f t="shared" si="1"/>
        <v>5725</v>
      </c>
      <c r="X47">
        <v>5725</v>
      </c>
    </row>
    <row r="48" spans="1:24" x14ac:dyDescent="0.25">
      <c r="A48" t="s">
        <v>230</v>
      </c>
      <c r="B48" t="s">
        <v>231</v>
      </c>
      <c r="C48" s="26" t="s">
        <v>232</v>
      </c>
      <c r="D48" t="s">
        <v>25</v>
      </c>
      <c r="E48" t="s">
        <v>233</v>
      </c>
      <c r="F48" t="s">
        <v>234</v>
      </c>
      <c r="G48" t="s">
        <v>46</v>
      </c>
      <c r="H48" t="s">
        <v>29</v>
      </c>
      <c r="I48" t="s">
        <v>30</v>
      </c>
      <c r="J48" t="s">
        <v>31</v>
      </c>
      <c r="K48" s="1">
        <v>101916</v>
      </c>
      <c r="L48" s="1">
        <v>32501</v>
      </c>
      <c r="M48" s="1">
        <v>62</v>
      </c>
      <c r="N48" s="1">
        <v>3919</v>
      </c>
      <c r="O48" s="2">
        <v>113278</v>
      </c>
      <c r="P48" s="2">
        <v>37974</v>
      </c>
      <c r="Q48" s="2">
        <v>-107</v>
      </c>
      <c r="R48" s="2">
        <v>-4630</v>
      </c>
      <c r="S48" s="2">
        <f t="shared" si="0"/>
        <v>4737</v>
      </c>
      <c r="T48" s="26" t="s">
        <v>22</v>
      </c>
      <c r="U48" s="26" t="s">
        <v>31</v>
      </c>
      <c r="V48" t="s">
        <v>25</v>
      </c>
      <c r="W48">
        <f t="shared" si="1"/>
        <v>151252</v>
      </c>
      <c r="X48">
        <v>151252</v>
      </c>
    </row>
    <row r="49" spans="1:24" x14ac:dyDescent="0.25">
      <c r="A49" t="s">
        <v>235</v>
      </c>
      <c r="B49" t="s">
        <v>231</v>
      </c>
      <c r="C49" s="26" t="s">
        <v>236</v>
      </c>
      <c r="D49" t="s">
        <v>25</v>
      </c>
      <c r="E49" t="s">
        <v>233</v>
      </c>
      <c r="F49" t="s">
        <v>234</v>
      </c>
      <c r="G49" t="s">
        <v>46</v>
      </c>
      <c r="H49" t="s">
        <v>29</v>
      </c>
      <c r="I49" t="s">
        <v>30</v>
      </c>
      <c r="J49" t="s">
        <v>31</v>
      </c>
      <c r="K49" s="1">
        <v>74469</v>
      </c>
      <c r="L49" s="1">
        <v>28261</v>
      </c>
      <c r="M49" s="1">
        <v>20</v>
      </c>
      <c r="N49" s="1">
        <v>1539</v>
      </c>
      <c r="O49" s="2">
        <v>66056</v>
      </c>
      <c r="P49" s="2">
        <v>25943</v>
      </c>
      <c r="Q49" s="2">
        <v>-39</v>
      </c>
      <c r="R49" s="2">
        <v>-1865</v>
      </c>
      <c r="S49" s="2">
        <f t="shared" si="0"/>
        <v>1904</v>
      </c>
      <c r="T49" s="26" t="s">
        <v>22</v>
      </c>
      <c r="U49" s="26" t="s">
        <v>31</v>
      </c>
      <c r="V49" t="s">
        <v>25</v>
      </c>
      <c r="W49">
        <f t="shared" si="1"/>
        <v>91999</v>
      </c>
      <c r="X49">
        <v>91999</v>
      </c>
    </row>
    <row r="50" spans="1:24" x14ac:dyDescent="0.25">
      <c r="A50" t="s">
        <v>237</v>
      </c>
      <c r="B50" t="s">
        <v>238</v>
      </c>
      <c r="C50" s="26" t="s">
        <v>239</v>
      </c>
      <c r="D50" t="s">
        <v>25</v>
      </c>
      <c r="E50" t="s">
        <v>240</v>
      </c>
      <c r="F50" t="s">
        <v>241</v>
      </c>
      <c r="G50" t="s">
        <v>46</v>
      </c>
      <c r="H50" t="s">
        <v>29</v>
      </c>
      <c r="I50" t="s">
        <v>30</v>
      </c>
      <c r="J50" t="s">
        <v>31</v>
      </c>
      <c r="K50" s="1">
        <v>335362</v>
      </c>
      <c r="L50" s="1">
        <v>128209</v>
      </c>
      <c r="M50" s="1"/>
      <c r="N50" s="1"/>
      <c r="O50" s="2">
        <v>333402</v>
      </c>
      <c r="P50" s="2">
        <v>126192</v>
      </c>
      <c r="Q50" s="2">
        <v>0</v>
      </c>
      <c r="R50" s="2">
        <v>0</v>
      </c>
      <c r="S50" s="2">
        <f t="shared" si="0"/>
        <v>0</v>
      </c>
      <c r="T50" s="26" t="s">
        <v>22</v>
      </c>
      <c r="U50" s="26" t="s">
        <v>31</v>
      </c>
      <c r="V50" t="s">
        <v>25</v>
      </c>
      <c r="W50">
        <f t="shared" si="1"/>
        <v>459594</v>
      </c>
      <c r="X50">
        <v>459594</v>
      </c>
    </row>
    <row r="51" spans="1:24" x14ac:dyDescent="0.25">
      <c r="A51" t="s">
        <v>242</v>
      </c>
      <c r="B51" t="s">
        <v>243</v>
      </c>
      <c r="C51" s="26" t="s">
        <v>96</v>
      </c>
      <c r="D51" t="s">
        <v>25</v>
      </c>
      <c r="E51" t="s">
        <v>244</v>
      </c>
      <c r="F51" t="s">
        <v>245</v>
      </c>
      <c r="G51" t="s">
        <v>46</v>
      </c>
      <c r="H51" t="s">
        <v>29</v>
      </c>
      <c r="I51" t="s">
        <v>30</v>
      </c>
      <c r="J51" t="s">
        <v>31</v>
      </c>
      <c r="K51" s="1">
        <v>566975</v>
      </c>
      <c r="L51" s="1">
        <v>160816</v>
      </c>
      <c r="M51" s="1"/>
      <c r="N51" s="1"/>
      <c r="O51" s="2">
        <v>576165</v>
      </c>
      <c r="P51" s="2">
        <v>159905</v>
      </c>
      <c r="Q51" s="2">
        <v>0</v>
      </c>
      <c r="R51" s="2">
        <v>0</v>
      </c>
      <c r="S51" s="2">
        <f t="shared" si="0"/>
        <v>0</v>
      </c>
      <c r="T51" s="26" t="s">
        <v>22</v>
      </c>
      <c r="U51" s="26" t="s">
        <v>31</v>
      </c>
      <c r="V51" t="s">
        <v>25</v>
      </c>
      <c r="W51">
        <f t="shared" si="1"/>
        <v>736070</v>
      </c>
      <c r="X51">
        <v>736070</v>
      </c>
    </row>
    <row r="52" spans="1:24" x14ac:dyDescent="0.25">
      <c r="A52" t="s">
        <v>246</v>
      </c>
      <c r="B52" t="s">
        <v>247</v>
      </c>
      <c r="C52" s="26" t="s">
        <v>248</v>
      </c>
      <c r="D52" t="s">
        <v>25</v>
      </c>
      <c r="E52" t="s">
        <v>249</v>
      </c>
      <c r="F52" t="s">
        <v>245</v>
      </c>
      <c r="G52" t="s">
        <v>46</v>
      </c>
      <c r="H52" t="s">
        <v>29</v>
      </c>
      <c r="I52" t="s">
        <v>30</v>
      </c>
      <c r="J52" t="s">
        <v>31</v>
      </c>
      <c r="K52" s="1">
        <v>18957</v>
      </c>
      <c r="L52" s="1">
        <v>15060</v>
      </c>
      <c r="M52" s="1"/>
      <c r="N52" s="1"/>
      <c r="O52" s="2">
        <v>21237</v>
      </c>
      <c r="P52" s="2">
        <v>16514</v>
      </c>
      <c r="Q52" s="2">
        <v>0</v>
      </c>
      <c r="R52" s="2">
        <v>0</v>
      </c>
      <c r="S52" s="2">
        <f t="shared" si="0"/>
        <v>0</v>
      </c>
      <c r="T52" s="26" t="s">
        <v>22</v>
      </c>
      <c r="U52" s="26" t="s">
        <v>31</v>
      </c>
      <c r="V52" t="s">
        <v>25</v>
      </c>
      <c r="W52">
        <f t="shared" si="1"/>
        <v>37751</v>
      </c>
      <c r="X52">
        <v>37751</v>
      </c>
    </row>
    <row r="53" spans="1:24" x14ac:dyDescent="0.25">
      <c r="A53" t="s">
        <v>250</v>
      </c>
      <c r="B53" t="s">
        <v>251</v>
      </c>
      <c r="C53" s="26" t="s">
        <v>87</v>
      </c>
      <c r="D53" t="s">
        <v>25</v>
      </c>
      <c r="E53" t="s">
        <v>252</v>
      </c>
      <c r="F53" t="s">
        <v>219</v>
      </c>
      <c r="G53" t="s">
        <v>46</v>
      </c>
      <c r="H53" t="s">
        <v>29</v>
      </c>
      <c r="I53" t="s">
        <v>30</v>
      </c>
      <c r="J53" t="s">
        <v>31</v>
      </c>
      <c r="K53" s="1">
        <v>1102010</v>
      </c>
      <c r="L53" s="1">
        <v>653332</v>
      </c>
      <c r="M53" s="1"/>
      <c r="N53" s="1"/>
      <c r="O53" s="2">
        <v>1227190</v>
      </c>
      <c r="P53" s="2">
        <v>689603</v>
      </c>
      <c r="Q53" s="2">
        <v>0</v>
      </c>
      <c r="R53" s="2">
        <v>0</v>
      </c>
      <c r="S53" s="2">
        <f t="shared" si="0"/>
        <v>0</v>
      </c>
      <c r="T53" s="26" t="s">
        <v>22</v>
      </c>
      <c r="U53" s="26" t="s">
        <v>31</v>
      </c>
      <c r="V53" t="s">
        <v>25</v>
      </c>
      <c r="W53">
        <f t="shared" si="1"/>
        <v>1916793</v>
      </c>
      <c r="X53">
        <v>1916793</v>
      </c>
    </row>
    <row r="54" spans="1:24" x14ac:dyDescent="0.25">
      <c r="A54" t="s">
        <v>253</v>
      </c>
      <c r="B54" t="s">
        <v>254</v>
      </c>
      <c r="C54" s="26" t="s">
        <v>255</v>
      </c>
      <c r="D54" t="s">
        <v>25</v>
      </c>
      <c r="E54" t="s">
        <v>256</v>
      </c>
      <c r="F54" t="s">
        <v>257</v>
      </c>
      <c r="G54" t="s">
        <v>25</v>
      </c>
      <c r="H54" t="s">
        <v>29</v>
      </c>
      <c r="I54" t="s">
        <v>30</v>
      </c>
      <c r="J54" t="s">
        <v>31</v>
      </c>
      <c r="K54" s="1">
        <v>175589</v>
      </c>
      <c r="L54" s="1">
        <v>117645</v>
      </c>
      <c r="M54" s="1"/>
      <c r="N54" s="1"/>
      <c r="O54" s="2">
        <v>169220</v>
      </c>
      <c r="P54" s="2">
        <v>118578</v>
      </c>
      <c r="Q54" s="2">
        <v>0</v>
      </c>
      <c r="R54" s="2">
        <v>0</v>
      </c>
      <c r="S54" s="2">
        <f t="shared" si="0"/>
        <v>0</v>
      </c>
      <c r="T54" s="26" t="s">
        <v>22</v>
      </c>
      <c r="U54" s="26" t="s">
        <v>31</v>
      </c>
      <c r="V54" t="s">
        <v>25</v>
      </c>
      <c r="W54">
        <f t="shared" si="1"/>
        <v>287798</v>
      </c>
      <c r="X54">
        <v>287798</v>
      </c>
    </row>
    <row r="55" spans="1:24" x14ac:dyDescent="0.25">
      <c r="A55" t="s">
        <v>258</v>
      </c>
      <c r="B55" t="s">
        <v>259</v>
      </c>
      <c r="C55" s="26" t="s">
        <v>24</v>
      </c>
      <c r="D55" t="s">
        <v>25</v>
      </c>
      <c r="E55" t="s">
        <v>260</v>
      </c>
      <c r="F55" t="s">
        <v>257</v>
      </c>
      <c r="G55" t="s">
        <v>25</v>
      </c>
      <c r="H55" t="s">
        <v>29</v>
      </c>
      <c r="I55" t="s">
        <v>30</v>
      </c>
      <c r="J55" t="s">
        <v>31</v>
      </c>
      <c r="K55" s="1">
        <v>333832</v>
      </c>
      <c r="L55" s="1">
        <v>180954</v>
      </c>
      <c r="M55" s="1"/>
      <c r="N55" s="1"/>
      <c r="O55" s="2">
        <v>329891</v>
      </c>
      <c r="P55" s="2">
        <v>180690</v>
      </c>
      <c r="Q55" s="2">
        <v>0</v>
      </c>
      <c r="R55" s="2">
        <v>0</v>
      </c>
      <c r="S55" s="2">
        <f t="shared" si="0"/>
        <v>0</v>
      </c>
      <c r="T55" s="26" t="s">
        <v>22</v>
      </c>
      <c r="U55" s="26" t="s">
        <v>31</v>
      </c>
      <c r="V55" t="s">
        <v>25</v>
      </c>
      <c r="W55">
        <f t="shared" si="1"/>
        <v>510581</v>
      </c>
      <c r="X55">
        <v>510581</v>
      </c>
    </row>
    <row r="56" spans="1:24" x14ac:dyDescent="0.25">
      <c r="A56" t="s">
        <v>264</v>
      </c>
      <c r="B56" t="s">
        <v>265</v>
      </c>
      <c r="C56" s="26" t="s">
        <v>266</v>
      </c>
      <c r="D56" t="s">
        <v>25</v>
      </c>
      <c r="E56" t="s">
        <v>267</v>
      </c>
      <c r="F56" t="s">
        <v>268</v>
      </c>
      <c r="G56" t="s">
        <v>25</v>
      </c>
      <c r="H56" t="s">
        <v>29</v>
      </c>
      <c r="I56" t="s">
        <v>30</v>
      </c>
      <c r="J56" t="s">
        <v>31</v>
      </c>
      <c r="K56" s="1">
        <v>335430</v>
      </c>
      <c r="L56" s="1">
        <v>196447</v>
      </c>
      <c r="M56" s="1"/>
      <c r="N56" s="1"/>
      <c r="O56" s="2">
        <v>313710</v>
      </c>
      <c r="P56" s="2">
        <v>197263</v>
      </c>
      <c r="Q56" s="2">
        <v>0</v>
      </c>
      <c r="R56" s="2">
        <v>0</v>
      </c>
      <c r="S56" s="2">
        <f t="shared" si="0"/>
        <v>0</v>
      </c>
      <c r="T56" s="26" t="s">
        <v>22</v>
      </c>
      <c r="U56" s="26" t="s">
        <v>31</v>
      </c>
      <c r="V56" t="s">
        <v>25</v>
      </c>
      <c r="W56">
        <f t="shared" si="1"/>
        <v>510973</v>
      </c>
      <c r="X56">
        <v>510973</v>
      </c>
    </row>
    <row r="57" spans="1:24" x14ac:dyDescent="0.25">
      <c r="A57" t="s">
        <v>269</v>
      </c>
      <c r="B57" t="s">
        <v>259</v>
      </c>
      <c r="C57" s="26" t="s">
        <v>173</v>
      </c>
      <c r="D57" t="s">
        <v>25</v>
      </c>
      <c r="E57" t="s">
        <v>270</v>
      </c>
      <c r="F57" t="s">
        <v>257</v>
      </c>
      <c r="G57" t="s">
        <v>25</v>
      </c>
      <c r="H57" t="s">
        <v>29</v>
      </c>
      <c r="I57" t="s">
        <v>30</v>
      </c>
      <c r="J57" t="s">
        <v>31</v>
      </c>
      <c r="K57" s="1">
        <v>19455</v>
      </c>
      <c r="L57" s="1">
        <v>12410</v>
      </c>
      <c r="M57" s="1"/>
      <c r="N57" s="1"/>
      <c r="O57" s="2">
        <v>19308</v>
      </c>
      <c r="P57" s="2">
        <v>12685</v>
      </c>
      <c r="Q57" s="2">
        <v>0</v>
      </c>
      <c r="R57" s="2">
        <v>0</v>
      </c>
      <c r="S57" s="2">
        <f t="shared" si="0"/>
        <v>0</v>
      </c>
      <c r="T57" s="26" t="s">
        <v>22</v>
      </c>
      <c r="U57" s="26" t="s">
        <v>31</v>
      </c>
      <c r="V57" t="s">
        <v>25</v>
      </c>
      <c r="W57">
        <f t="shared" si="1"/>
        <v>31993</v>
      </c>
      <c r="X57">
        <v>31993</v>
      </c>
    </row>
    <row r="58" spans="1:24" x14ac:dyDescent="0.25">
      <c r="A58" t="s">
        <v>272</v>
      </c>
      <c r="B58" t="s">
        <v>273</v>
      </c>
      <c r="C58" s="26" t="s">
        <v>274</v>
      </c>
      <c r="D58" t="s">
        <v>25</v>
      </c>
      <c r="E58" t="s">
        <v>275</v>
      </c>
      <c r="F58" t="s">
        <v>257</v>
      </c>
      <c r="G58" t="s">
        <v>66</v>
      </c>
      <c r="H58" t="s">
        <v>67</v>
      </c>
      <c r="I58" t="s">
        <v>68</v>
      </c>
      <c r="J58" t="s">
        <v>22</v>
      </c>
      <c r="K58" s="1">
        <v>1073</v>
      </c>
      <c r="L58" s="1">
        <v>931</v>
      </c>
      <c r="M58" s="1"/>
      <c r="N58" s="1"/>
      <c r="O58" s="2">
        <v>951</v>
      </c>
      <c r="P58" s="2">
        <v>887</v>
      </c>
      <c r="Q58" s="2">
        <v>0</v>
      </c>
      <c r="R58" s="2">
        <v>0</v>
      </c>
      <c r="S58" s="2">
        <f t="shared" si="0"/>
        <v>0</v>
      </c>
      <c r="T58" s="26" t="s">
        <v>22</v>
      </c>
      <c r="U58" s="26" t="s">
        <v>31</v>
      </c>
      <c r="V58" t="s">
        <v>25</v>
      </c>
      <c r="W58">
        <f t="shared" si="1"/>
        <v>1838</v>
      </c>
      <c r="X58">
        <v>1838</v>
      </c>
    </row>
    <row r="59" spans="1:24" x14ac:dyDescent="0.25">
      <c r="A59" t="s">
        <v>276</v>
      </c>
      <c r="B59" t="s">
        <v>277</v>
      </c>
      <c r="C59" s="26" t="s">
        <v>146</v>
      </c>
      <c r="D59" t="s">
        <v>278</v>
      </c>
      <c r="E59" t="s">
        <v>279</v>
      </c>
      <c r="F59" t="s">
        <v>257</v>
      </c>
      <c r="G59" t="s">
        <v>66</v>
      </c>
      <c r="H59" t="s">
        <v>67</v>
      </c>
      <c r="I59" t="s">
        <v>68</v>
      </c>
      <c r="J59" t="s">
        <v>22</v>
      </c>
      <c r="K59" s="1">
        <v>752</v>
      </c>
      <c r="L59" s="1">
        <v>845</v>
      </c>
      <c r="M59" s="1"/>
      <c r="N59" s="1"/>
      <c r="O59" s="2">
        <v>774</v>
      </c>
      <c r="P59" s="2">
        <v>874</v>
      </c>
      <c r="Q59" s="2">
        <v>0</v>
      </c>
      <c r="R59" s="2">
        <v>0</v>
      </c>
      <c r="S59" s="2">
        <f t="shared" si="0"/>
        <v>0</v>
      </c>
      <c r="T59" s="26" t="s">
        <v>22</v>
      </c>
      <c r="U59" s="26" t="s">
        <v>31</v>
      </c>
      <c r="V59" t="s">
        <v>25</v>
      </c>
      <c r="W59">
        <f t="shared" si="1"/>
        <v>1648</v>
      </c>
      <c r="X59">
        <v>1648</v>
      </c>
    </row>
    <row r="60" spans="1:24" x14ac:dyDescent="0.25">
      <c r="A60" t="s">
        <v>280</v>
      </c>
      <c r="B60" t="s">
        <v>281</v>
      </c>
      <c r="C60" s="26" t="s">
        <v>139</v>
      </c>
      <c r="D60" t="s">
        <v>25</v>
      </c>
      <c r="E60" t="s">
        <v>282</v>
      </c>
      <c r="F60" t="s">
        <v>283</v>
      </c>
      <c r="G60" t="s">
        <v>25</v>
      </c>
      <c r="H60" t="s">
        <v>29</v>
      </c>
      <c r="I60" t="s">
        <v>30</v>
      </c>
      <c r="J60" t="s">
        <v>31</v>
      </c>
      <c r="K60" s="1">
        <v>1900170</v>
      </c>
      <c r="L60" s="1">
        <v>1679138</v>
      </c>
      <c r="M60" s="1"/>
      <c r="N60" s="1"/>
      <c r="O60" s="2">
        <v>1837935</v>
      </c>
      <c r="P60" s="2">
        <v>1649920</v>
      </c>
      <c r="Q60" s="2">
        <v>0</v>
      </c>
      <c r="R60" s="2">
        <v>0</v>
      </c>
      <c r="S60" s="2">
        <f t="shared" si="0"/>
        <v>0</v>
      </c>
      <c r="T60" s="26" t="s">
        <v>22</v>
      </c>
      <c r="U60" s="26" t="s">
        <v>31</v>
      </c>
      <c r="V60" t="s">
        <v>25</v>
      </c>
      <c r="W60">
        <f t="shared" ref="W60:W118" si="2">O60+P60</f>
        <v>3487855</v>
      </c>
      <c r="X60">
        <v>3487855</v>
      </c>
    </row>
    <row r="61" spans="1:24" x14ac:dyDescent="0.25">
      <c r="A61" t="s">
        <v>284</v>
      </c>
      <c r="B61" t="s">
        <v>285</v>
      </c>
      <c r="C61" s="26" t="s">
        <v>210</v>
      </c>
      <c r="D61" t="s">
        <v>286</v>
      </c>
      <c r="E61" t="s">
        <v>287</v>
      </c>
      <c r="F61" t="s">
        <v>257</v>
      </c>
      <c r="G61" t="s">
        <v>120</v>
      </c>
      <c r="H61" t="s">
        <v>67</v>
      </c>
      <c r="I61" t="s">
        <v>68</v>
      </c>
      <c r="J61" t="s">
        <v>22</v>
      </c>
      <c r="K61" s="1">
        <v>9087</v>
      </c>
      <c r="L61" s="1">
        <v>10620</v>
      </c>
      <c r="M61" s="1"/>
      <c r="N61" s="1"/>
      <c r="O61" s="2">
        <v>7591</v>
      </c>
      <c r="P61" s="2">
        <v>9281</v>
      </c>
      <c r="Q61" s="2">
        <v>0</v>
      </c>
      <c r="R61" s="2">
        <v>0</v>
      </c>
      <c r="S61" s="2">
        <f t="shared" si="0"/>
        <v>0</v>
      </c>
      <c r="T61" s="26" t="s">
        <v>22</v>
      </c>
      <c r="U61" s="26" t="s">
        <v>31</v>
      </c>
      <c r="V61" t="s">
        <v>25</v>
      </c>
      <c r="W61">
        <f t="shared" si="2"/>
        <v>16872</v>
      </c>
      <c r="X61">
        <v>16872</v>
      </c>
    </row>
    <row r="62" spans="1:24" x14ac:dyDescent="0.25">
      <c r="A62" t="s">
        <v>288</v>
      </c>
      <c r="B62" t="s">
        <v>289</v>
      </c>
      <c r="C62" s="26" t="s">
        <v>290</v>
      </c>
      <c r="D62" t="s">
        <v>25</v>
      </c>
      <c r="E62" t="s">
        <v>291</v>
      </c>
      <c r="F62" t="s">
        <v>257</v>
      </c>
      <c r="G62" t="s">
        <v>25</v>
      </c>
      <c r="H62" t="s">
        <v>29</v>
      </c>
      <c r="I62" t="s">
        <v>30</v>
      </c>
      <c r="J62" t="s">
        <v>31</v>
      </c>
      <c r="K62" s="1">
        <v>53427</v>
      </c>
      <c r="L62" s="1">
        <v>14607</v>
      </c>
      <c r="M62" s="1"/>
      <c r="N62" s="1"/>
      <c r="O62" s="2">
        <v>54588</v>
      </c>
      <c r="P62" s="2">
        <v>14506</v>
      </c>
      <c r="Q62" s="2">
        <v>0</v>
      </c>
      <c r="R62" s="2">
        <v>0</v>
      </c>
      <c r="S62" s="2">
        <f t="shared" si="0"/>
        <v>0</v>
      </c>
      <c r="T62" s="26" t="s">
        <v>22</v>
      </c>
      <c r="U62" s="26" t="s">
        <v>31</v>
      </c>
      <c r="V62" t="s">
        <v>25</v>
      </c>
      <c r="W62">
        <f t="shared" si="2"/>
        <v>69094</v>
      </c>
      <c r="X62">
        <v>69094</v>
      </c>
    </row>
    <row r="63" spans="1:24" x14ac:dyDescent="0.25">
      <c r="A63" t="s">
        <v>292</v>
      </c>
      <c r="B63" t="s">
        <v>293</v>
      </c>
      <c r="C63" s="26" t="s">
        <v>187</v>
      </c>
      <c r="D63" t="s">
        <v>25</v>
      </c>
      <c r="E63" t="s">
        <v>294</v>
      </c>
      <c r="F63" t="s">
        <v>257</v>
      </c>
      <c r="G63" t="s">
        <v>25</v>
      </c>
      <c r="H63" t="s">
        <v>29</v>
      </c>
      <c r="I63" t="s">
        <v>30</v>
      </c>
      <c r="J63" t="s">
        <v>31</v>
      </c>
      <c r="K63" s="1">
        <v>183988</v>
      </c>
      <c r="L63" s="1">
        <v>159865</v>
      </c>
      <c r="M63" s="1"/>
      <c r="N63" s="1"/>
      <c r="O63" s="2">
        <v>179956</v>
      </c>
      <c r="P63" s="2">
        <v>166786</v>
      </c>
      <c r="Q63" s="2">
        <v>0</v>
      </c>
      <c r="R63" s="2">
        <v>0</v>
      </c>
      <c r="S63" s="2">
        <f t="shared" si="0"/>
        <v>0</v>
      </c>
      <c r="T63" s="26" t="s">
        <v>31</v>
      </c>
      <c r="U63" s="26" t="s">
        <v>31</v>
      </c>
      <c r="V63" t="s">
        <v>25</v>
      </c>
      <c r="W63">
        <f t="shared" si="2"/>
        <v>346742</v>
      </c>
      <c r="X63">
        <v>346742</v>
      </c>
    </row>
    <row r="64" spans="1:24" x14ac:dyDescent="0.25">
      <c r="A64" t="s">
        <v>295</v>
      </c>
      <c r="B64" t="s">
        <v>296</v>
      </c>
      <c r="C64" s="26" t="s">
        <v>290</v>
      </c>
      <c r="D64" t="s">
        <v>25</v>
      </c>
      <c r="E64" t="s">
        <v>297</v>
      </c>
      <c r="F64" t="s">
        <v>257</v>
      </c>
      <c r="G64" t="s">
        <v>25</v>
      </c>
      <c r="H64" t="s">
        <v>29</v>
      </c>
      <c r="I64" t="s">
        <v>30</v>
      </c>
      <c r="J64" t="s">
        <v>31</v>
      </c>
      <c r="K64" s="1">
        <v>52894</v>
      </c>
      <c r="L64" s="1">
        <v>55560</v>
      </c>
      <c r="M64" s="1"/>
      <c r="N64" s="1"/>
      <c r="O64" s="2">
        <v>83965</v>
      </c>
      <c r="P64" s="2">
        <v>88573</v>
      </c>
      <c r="Q64" s="2">
        <v>0</v>
      </c>
      <c r="R64" s="2">
        <v>0</v>
      </c>
      <c r="S64" s="2">
        <f t="shared" si="0"/>
        <v>0</v>
      </c>
      <c r="T64" s="26" t="s">
        <v>22</v>
      </c>
      <c r="U64" s="26" t="s">
        <v>31</v>
      </c>
      <c r="V64" t="s">
        <v>25</v>
      </c>
      <c r="W64">
        <f t="shared" si="2"/>
        <v>172538</v>
      </c>
      <c r="X64">
        <v>39192</v>
      </c>
    </row>
    <row r="65" spans="1:24" x14ac:dyDescent="0.25">
      <c r="A65" t="s">
        <v>298</v>
      </c>
      <c r="B65" t="s">
        <v>299</v>
      </c>
      <c r="C65" s="26" t="s">
        <v>236</v>
      </c>
      <c r="D65" t="s">
        <v>25</v>
      </c>
      <c r="E65" t="s">
        <v>300</v>
      </c>
      <c r="F65" t="s">
        <v>257</v>
      </c>
      <c r="G65" t="s">
        <v>25</v>
      </c>
      <c r="H65" t="s">
        <v>29</v>
      </c>
      <c r="I65" t="s">
        <v>30</v>
      </c>
      <c r="J65" t="s">
        <v>31</v>
      </c>
      <c r="K65" s="1">
        <v>64315</v>
      </c>
      <c r="L65" s="1">
        <v>74989</v>
      </c>
      <c r="M65" s="1"/>
      <c r="N65" s="1"/>
      <c r="O65" s="2">
        <v>28957</v>
      </c>
      <c r="P65" s="2">
        <v>34305</v>
      </c>
      <c r="Q65" s="2">
        <v>0</v>
      </c>
      <c r="R65" s="2">
        <v>0</v>
      </c>
      <c r="S65" s="2">
        <f t="shared" si="0"/>
        <v>0</v>
      </c>
      <c r="T65" s="26" t="s">
        <v>22</v>
      </c>
      <c r="U65" s="26" t="s">
        <v>31</v>
      </c>
      <c r="V65" t="s">
        <v>25</v>
      </c>
      <c r="W65">
        <f t="shared" si="2"/>
        <v>63262</v>
      </c>
      <c r="X65">
        <v>63262</v>
      </c>
    </row>
    <row r="66" spans="1:24" x14ac:dyDescent="0.25">
      <c r="A66" t="s">
        <v>301</v>
      </c>
      <c r="B66" t="s">
        <v>302</v>
      </c>
      <c r="C66" s="26" t="s">
        <v>303</v>
      </c>
      <c r="D66" t="s">
        <v>25</v>
      </c>
      <c r="E66" t="s">
        <v>304</v>
      </c>
      <c r="F66" t="s">
        <v>257</v>
      </c>
      <c r="G66" t="s">
        <v>25</v>
      </c>
      <c r="H66" t="s">
        <v>29</v>
      </c>
      <c r="I66" t="s">
        <v>30</v>
      </c>
      <c r="J66" t="s">
        <v>31</v>
      </c>
      <c r="K66" s="1">
        <v>1067424</v>
      </c>
      <c r="L66" s="1">
        <v>579244</v>
      </c>
      <c r="M66" s="1"/>
      <c r="N66" s="1"/>
      <c r="O66" s="2">
        <v>1094402</v>
      </c>
      <c r="P66" s="2">
        <v>611991</v>
      </c>
      <c r="Q66" s="2">
        <v>0</v>
      </c>
      <c r="R66" s="2">
        <v>0</v>
      </c>
      <c r="S66" s="2">
        <f t="shared" si="0"/>
        <v>0</v>
      </c>
      <c r="T66" s="26" t="s">
        <v>22</v>
      </c>
      <c r="U66" s="26" t="s">
        <v>31</v>
      </c>
      <c r="V66" t="s">
        <v>25</v>
      </c>
      <c r="W66">
        <f t="shared" si="2"/>
        <v>1706393</v>
      </c>
      <c r="X66">
        <v>1706393</v>
      </c>
    </row>
    <row r="67" spans="1:24" x14ac:dyDescent="0.25">
      <c r="A67" t="s">
        <v>305</v>
      </c>
      <c r="B67" t="s">
        <v>306</v>
      </c>
      <c r="C67" s="26" t="s">
        <v>307</v>
      </c>
      <c r="D67" t="s">
        <v>25</v>
      </c>
      <c r="E67" t="s">
        <v>308</v>
      </c>
      <c r="F67" t="s">
        <v>309</v>
      </c>
      <c r="G67" t="s">
        <v>25</v>
      </c>
      <c r="H67" t="s">
        <v>29</v>
      </c>
      <c r="I67" t="s">
        <v>30</v>
      </c>
      <c r="J67" t="s">
        <v>31</v>
      </c>
      <c r="K67" s="1">
        <v>707516</v>
      </c>
      <c r="L67" s="1">
        <v>542437</v>
      </c>
      <c r="M67" s="1"/>
      <c r="N67" s="1"/>
      <c r="O67" s="2">
        <v>728265</v>
      </c>
      <c r="P67" s="2">
        <v>567469</v>
      </c>
      <c r="Q67" s="2">
        <v>0</v>
      </c>
      <c r="R67" s="2">
        <v>0</v>
      </c>
      <c r="S67" s="2">
        <f t="shared" ref="S67:S130" si="3">-Q67+(-R67)</f>
        <v>0</v>
      </c>
      <c r="T67" s="26" t="s">
        <v>22</v>
      </c>
      <c r="U67" s="26" t="s">
        <v>31</v>
      </c>
      <c r="V67" t="s">
        <v>25</v>
      </c>
      <c r="W67">
        <f t="shared" si="2"/>
        <v>1295734</v>
      </c>
      <c r="X67">
        <v>1295734</v>
      </c>
    </row>
    <row r="68" spans="1:24" x14ac:dyDescent="0.25">
      <c r="A68" t="s">
        <v>310</v>
      </c>
      <c r="B68" t="s">
        <v>302</v>
      </c>
      <c r="C68" s="26" t="s">
        <v>311</v>
      </c>
      <c r="D68" t="s">
        <v>25</v>
      </c>
      <c r="E68" t="s">
        <v>304</v>
      </c>
      <c r="F68" t="s">
        <v>257</v>
      </c>
      <c r="G68" t="s">
        <v>25</v>
      </c>
      <c r="H68" t="s">
        <v>29</v>
      </c>
      <c r="I68" t="s">
        <v>30</v>
      </c>
      <c r="J68" t="s">
        <v>31</v>
      </c>
      <c r="K68" s="1">
        <v>708850</v>
      </c>
      <c r="L68" s="1">
        <v>233143</v>
      </c>
      <c r="M68" s="1"/>
      <c r="N68" s="1"/>
      <c r="O68" s="2">
        <v>817713</v>
      </c>
      <c r="P68" s="2">
        <v>245394</v>
      </c>
      <c r="Q68" s="2">
        <v>0</v>
      </c>
      <c r="R68" s="2">
        <v>0</v>
      </c>
      <c r="S68" s="2">
        <f t="shared" si="3"/>
        <v>0</v>
      </c>
      <c r="T68" s="26" t="s">
        <v>22</v>
      </c>
      <c r="U68" s="26" t="s">
        <v>31</v>
      </c>
      <c r="V68" t="s">
        <v>25</v>
      </c>
      <c r="W68">
        <f t="shared" si="2"/>
        <v>1063107</v>
      </c>
      <c r="X68">
        <v>1063107</v>
      </c>
    </row>
    <row r="69" spans="1:24" x14ac:dyDescent="0.25">
      <c r="A69" t="s">
        <v>312</v>
      </c>
      <c r="B69" t="s">
        <v>313</v>
      </c>
      <c r="C69" s="26" t="s">
        <v>261</v>
      </c>
      <c r="D69" t="s">
        <v>25</v>
      </c>
      <c r="E69" t="s">
        <v>314</v>
      </c>
      <c r="F69" t="s">
        <v>257</v>
      </c>
      <c r="G69" t="s">
        <v>25</v>
      </c>
      <c r="H69" t="s">
        <v>29</v>
      </c>
      <c r="I69" t="s">
        <v>30</v>
      </c>
      <c r="J69" t="s">
        <v>31</v>
      </c>
      <c r="K69" s="1">
        <v>198920</v>
      </c>
      <c r="L69" s="1">
        <v>144607</v>
      </c>
      <c r="M69" s="1"/>
      <c r="N69" s="1"/>
      <c r="O69" s="2">
        <v>189613</v>
      </c>
      <c r="P69" s="2">
        <v>137813</v>
      </c>
      <c r="Q69" s="2">
        <v>0</v>
      </c>
      <c r="R69" s="2">
        <v>0</v>
      </c>
      <c r="S69" s="2">
        <f t="shared" si="3"/>
        <v>0</v>
      </c>
      <c r="T69" s="26" t="s">
        <v>22</v>
      </c>
      <c r="U69" s="26" t="s">
        <v>31</v>
      </c>
      <c r="V69" t="s">
        <v>25</v>
      </c>
      <c r="W69">
        <f t="shared" si="2"/>
        <v>327426</v>
      </c>
      <c r="X69">
        <v>327426</v>
      </c>
    </row>
    <row r="70" spans="1:24" x14ac:dyDescent="0.25">
      <c r="A70" t="s">
        <v>315</v>
      </c>
      <c r="B70" t="s">
        <v>316</v>
      </c>
      <c r="C70" s="26" t="s">
        <v>183</v>
      </c>
      <c r="D70" t="s">
        <v>25</v>
      </c>
      <c r="E70" t="s">
        <v>317</v>
      </c>
      <c r="F70" t="s">
        <v>257</v>
      </c>
      <c r="G70" t="s">
        <v>25</v>
      </c>
      <c r="H70" t="s">
        <v>29</v>
      </c>
      <c r="I70" t="s">
        <v>30</v>
      </c>
      <c r="J70" t="s">
        <v>31</v>
      </c>
      <c r="K70" s="1">
        <v>2785942</v>
      </c>
      <c r="L70" s="1">
        <v>1437280</v>
      </c>
      <c r="M70" s="1"/>
      <c r="N70" s="1"/>
      <c r="O70" s="2">
        <v>2726979</v>
      </c>
      <c r="P70" s="2">
        <v>1578503</v>
      </c>
      <c r="Q70" s="2">
        <v>0</v>
      </c>
      <c r="R70" s="2">
        <v>0</v>
      </c>
      <c r="S70" s="2">
        <f t="shared" si="3"/>
        <v>0</v>
      </c>
      <c r="T70" s="26" t="s">
        <v>22</v>
      </c>
      <c r="U70" s="26" t="s">
        <v>31</v>
      </c>
      <c r="V70" t="s">
        <v>25</v>
      </c>
      <c r="W70">
        <f t="shared" si="2"/>
        <v>4305482</v>
      </c>
      <c r="X70">
        <v>4305482</v>
      </c>
    </row>
    <row r="71" spans="1:24" x14ac:dyDescent="0.25">
      <c r="A71" t="s">
        <v>318</v>
      </c>
      <c r="B71" t="s">
        <v>319</v>
      </c>
      <c r="C71" s="26" t="s">
        <v>266</v>
      </c>
      <c r="D71" t="s">
        <v>25</v>
      </c>
      <c r="E71" t="s">
        <v>320</v>
      </c>
      <c r="F71" t="s">
        <v>257</v>
      </c>
      <c r="G71" t="s">
        <v>25</v>
      </c>
      <c r="H71" t="s">
        <v>29</v>
      </c>
      <c r="I71" t="s">
        <v>30</v>
      </c>
      <c r="J71" t="s">
        <v>31</v>
      </c>
      <c r="K71" s="1">
        <v>23391</v>
      </c>
      <c r="L71" s="1">
        <v>18184</v>
      </c>
      <c r="M71" s="1"/>
      <c r="N71" s="1"/>
      <c r="O71" s="2">
        <v>22720</v>
      </c>
      <c r="P71" s="2">
        <v>19688</v>
      </c>
      <c r="Q71" s="2">
        <v>0</v>
      </c>
      <c r="R71" s="2">
        <v>0</v>
      </c>
      <c r="S71" s="2">
        <f t="shared" si="3"/>
        <v>0</v>
      </c>
      <c r="T71" s="26" t="s">
        <v>22</v>
      </c>
      <c r="U71" s="26" t="s">
        <v>31</v>
      </c>
      <c r="V71" t="s">
        <v>25</v>
      </c>
      <c r="W71">
        <f t="shared" si="2"/>
        <v>42408</v>
      </c>
      <c r="X71">
        <v>42408</v>
      </c>
    </row>
    <row r="72" spans="1:24" x14ac:dyDescent="0.25">
      <c r="A72" t="s">
        <v>321</v>
      </c>
      <c r="B72" t="s">
        <v>313</v>
      </c>
      <c r="C72" s="26" t="s">
        <v>51</v>
      </c>
      <c r="D72" t="s">
        <v>25</v>
      </c>
      <c r="E72" t="s">
        <v>322</v>
      </c>
      <c r="F72" t="s">
        <v>257</v>
      </c>
      <c r="G72" t="s">
        <v>25</v>
      </c>
      <c r="H72" t="s">
        <v>29</v>
      </c>
      <c r="I72" t="s">
        <v>30</v>
      </c>
      <c r="J72" t="s">
        <v>31</v>
      </c>
      <c r="K72" s="1">
        <v>1396443</v>
      </c>
      <c r="L72" s="1">
        <v>1452980</v>
      </c>
      <c r="M72" s="1"/>
      <c r="N72" s="1"/>
      <c r="O72" s="2">
        <v>1564895</v>
      </c>
      <c r="P72" s="2">
        <v>1664713</v>
      </c>
      <c r="Q72" s="2">
        <v>0</v>
      </c>
      <c r="R72" s="2">
        <v>0</v>
      </c>
      <c r="S72" s="2">
        <f t="shared" si="3"/>
        <v>0</v>
      </c>
      <c r="T72" s="26" t="s">
        <v>22</v>
      </c>
      <c r="U72" s="26" t="s">
        <v>31</v>
      </c>
      <c r="V72" t="s">
        <v>25</v>
      </c>
      <c r="W72">
        <f t="shared" si="2"/>
        <v>3229608</v>
      </c>
      <c r="X72">
        <v>1893969</v>
      </c>
    </row>
    <row r="73" spans="1:24" x14ac:dyDescent="0.25">
      <c r="A73" t="s">
        <v>323</v>
      </c>
      <c r="B73" t="s">
        <v>324</v>
      </c>
      <c r="C73" s="26" t="s">
        <v>325</v>
      </c>
      <c r="D73" t="s">
        <v>25</v>
      </c>
      <c r="E73" t="s">
        <v>326</v>
      </c>
      <c r="F73" t="s">
        <v>257</v>
      </c>
      <c r="G73" t="s">
        <v>25</v>
      </c>
      <c r="H73" t="s">
        <v>29</v>
      </c>
      <c r="I73" t="s">
        <v>30</v>
      </c>
      <c r="J73" t="s">
        <v>31</v>
      </c>
      <c r="K73" s="1">
        <v>504662</v>
      </c>
      <c r="L73" s="1">
        <v>113149</v>
      </c>
      <c r="M73" s="1"/>
      <c r="N73" s="1"/>
      <c r="O73" s="2">
        <v>512044</v>
      </c>
      <c r="P73" s="2">
        <v>124430</v>
      </c>
      <c r="Q73" s="2">
        <v>0</v>
      </c>
      <c r="R73" s="2">
        <v>0</v>
      </c>
      <c r="S73" s="2">
        <f t="shared" si="3"/>
        <v>0</v>
      </c>
      <c r="T73" s="26" t="s">
        <v>22</v>
      </c>
      <c r="U73" s="26" t="s">
        <v>31</v>
      </c>
      <c r="V73" t="s">
        <v>25</v>
      </c>
      <c r="W73">
        <f t="shared" si="2"/>
        <v>636474</v>
      </c>
      <c r="X73">
        <v>636474</v>
      </c>
    </row>
    <row r="74" spans="1:24" x14ac:dyDescent="0.25">
      <c r="A74" t="s">
        <v>328</v>
      </c>
      <c r="B74" t="s">
        <v>329</v>
      </c>
      <c r="C74" s="26" t="s">
        <v>330</v>
      </c>
      <c r="E74" t="s">
        <v>331</v>
      </c>
      <c r="F74" t="s">
        <v>309</v>
      </c>
      <c r="G74" t="s">
        <v>120</v>
      </c>
      <c r="H74" t="s">
        <v>67</v>
      </c>
      <c r="I74" t="s">
        <v>68</v>
      </c>
      <c r="J74" t="s">
        <v>22</v>
      </c>
      <c r="K74" s="1">
        <v>113</v>
      </c>
      <c r="L74" s="1">
        <v>135</v>
      </c>
      <c r="M74" s="1"/>
      <c r="N74" s="1"/>
      <c r="O74" s="2">
        <v>143</v>
      </c>
      <c r="P74" s="2">
        <v>169</v>
      </c>
      <c r="Q74" s="2">
        <v>0</v>
      </c>
      <c r="R74" s="2">
        <v>0</v>
      </c>
      <c r="S74" s="2">
        <f t="shared" si="3"/>
        <v>0</v>
      </c>
      <c r="T74" s="26" t="s">
        <v>31</v>
      </c>
      <c r="U74" s="26" t="s">
        <v>31</v>
      </c>
      <c r="V74" t="s">
        <v>25</v>
      </c>
      <c r="W74">
        <f t="shared" si="2"/>
        <v>312</v>
      </c>
      <c r="X74">
        <v>312</v>
      </c>
    </row>
    <row r="75" spans="1:24" x14ac:dyDescent="0.25">
      <c r="A75" t="s">
        <v>332</v>
      </c>
      <c r="B75" t="s">
        <v>333</v>
      </c>
      <c r="C75" s="26" t="s">
        <v>334</v>
      </c>
      <c r="D75" t="s">
        <v>25</v>
      </c>
      <c r="E75" t="s">
        <v>335</v>
      </c>
      <c r="F75" t="s">
        <v>309</v>
      </c>
      <c r="G75" t="s">
        <v>120</v>
      </c>
      <c r="H75" t="s">
        <v>67</v>
      </c>
      <c r="I75" t="s">
        <v>68</v>
      </c>
      <c r="J75" t="s">
        <v>22</v>
      </c>
      <c r="K75" s="1">
        <v>18122</v>
      </c>
      <c r="L75" s="1">
        <v>11411</v>
      </c>
      <c r="M75" s="1"/>
      <c r="N75" s="1"/>
      <c r="O75" s="2">
        <v>19377</v>
      </c>
      <c r="P75" s="2">
        <v>11908</v>
      </c>
      <c r="Q75" s="2">
        <v>0</v>
      </c>
      <c r="R75" s="2">
        <v>0</v>
      </c>
      <c r="S75" s="2">
        <f t="shared" si="3"/>
        <v>0</v>
      </c>
      <c r="T75" s="26" t="s">
        <v>31</v>
      </c>
      <c r="U75" s="26" t="s">
        <v>31</v>
      </c>
      <c r="V75" t="s">
        <v>25</v>
      </c>
      <c r="W75">
        <f t="shared" si="2"/>
        <v>31285</v>
      </c>
      <c r="X75">
        <v>31285</v>
      </c>
    </row>
    <row r="76" spans="1:24" x14ac:dyDescent="0.25">
      <c r="A76" t="s">
        <v>336</v>
      </c>
      <c r="B76" t="s">
        <v>337</v>
      </c>
      <c r="C76" s="26" t="s">
        <v>338</v>
      </c>
      <c r="D76" t="s">
        <v>25</v>
      </c>
      <c r="E76" t="s">
        <v>339</v>
      </c>
      <c r="F76" t="s">
        <v>309</v>
      </c>
      <c r="G76" t="s">
        <v>66</v>
      </c>
      <c r="H76" t="s">
        <v>67</v>
      </c>
      <c r="I76" t="s">
        <v>68</v>
      </c>
      <c r="J76" t="s">
        <v>22</v>
      </c>
      <c r="K76" s="1">
        <v>54</v>
      </c>
      <c r="L76" s="1">
        <v>85</v>
      </c>
      <c r="M76" s="1"/>
      <c r="N76" s="1"/>
      <c r="O76" s="2">
        <v>37</v>
      </c>
      <c r="P76" s="2">
        <v>46</v>
      </c>
      <c r="Q76" s="2">
        <v>0</v>
      </c>
      <c r="R76" s="2">
        <v>0</v>
      </c>
      <c r="S76" s="2">
        <f t="shared" si="3"/>
        <v>0</v>
      </c>
      <c r="T76" s="26" t="s">
        <v>22</v>
      </c>
      <c r="U76" s="26" t="s">
        <v>31</v>
      </c>
      <c r="V76" t="s">
        <v>25</v>
      </c>
      <c r="W76">
        <f t="shared" si="2"/>
        <v>83</v>
      </c>
      <c r="X76">
        <v>83</v>
      </c>
    </row>
    <row r="77" spans="1:24" x14ac:dyDescent="0.25">
      <c r="A77" t="s">
        <v>340</v>
      </c>
      <c r="B77" t="s">
        <v>341</v>
      </c>
      <c r="C77" s="26" t="s">
        <v>173</v>
      </c>
      <c r="D77" t="s">
        <v>25</v>
      </c>
      <c r="E77" t="s">
        <v>342</v>
      </c>
      <c r="F77" t="s">
        <v>343</v>
      </c>
      <c r="G77" t="s">
        <v>161</v>
      </c>
      <c r="H77" t="s">
        <v>67</v>
      </c>
      <c r="I77" t="s">
        <v>68</v>
      </c>
      <c r="J77" t="s">
        <v>31</v>
      </c>
      <c r="K77" s="1">
        <v>2776</v>
      </c>
      <c r="L77" s="1">
        <v>1</v>
      </c>
      <c r="M77" s="1">
        <v>0</v>
      </c>
      <c r="N77" s="1">
        <v>0</v>
      </c>
      <c r="O77" s="2">
        <v>2785</v>
      </c>
      <c r="P77" s="2">
        <v>0</v>
      </c>
      <c r="Q77" s="2">
        <v>0</v>
      </c>
      <c r="R77" s="2">
        <v>0</v>
      </c>
      <c r="S77" s="2">
        <f t="shared" si="3"/>
        <v>0</v>
      </c>
      <c r="T77" s="26" t="s">
        <v>22</v>
      </c>
      <c r="U77" s="26" t="s">
        <v>31</v>
      </c>
      <c r="V77" t="s">
        <v>25</v>
      </c>
      <c r="W77">
        <f t="shared" si="2"/>
        <v>2785</v>
      </c>
      <c r="X77">
        <v>2785</v>
      </c>
    </row>
    <row r="78" spans="1:24" x14ac:dyDescent="0.25">
      <c r="A78" t="s">
        <v>344</v>
      </c>
      <c r="B78" t="s">
        <v>345</v>
      </c>
      <c r="C78" s="26" t="s">
        <v>346</v>
      </c>
      <c r="D78" t="s">
        <v>147</v>
      </c>
      <c r="E78" t="s">
        <v>347</v>
      </c>
      <c r="F78" t="s">
        <v>257</v>
      </c>
      <c r="G78" t="s">
        <v>72</v>
      </c>
      <c r="H78" t="s">
        <v>67</v>
      </c>
      <c r="I78" t="s">
        <v>68</v>
      </c>
      <c r="J78" t="s">
        <v>31</v>
      </c>
      <c r="K78" s="1">
        <v>3383</v>
      </c>
      <c r="L78" s="1">
        <v>1</v>
      </c>
      <c r="M78" s="1">
        <v>0</v>
      </c>
      <c r="N78" s="1">
        <v>0</v>
      </c>
      <c r="O78" s="2">
        <v>3394</v>
      </c>
      <c r="P78" s="2">
        <v>0</v>
      </c>
      <c r="Q78" s="2">
        <v>0</v>
      </c>
      <c r="R78" s="2">
        <v>0</v>
      </c>
      <c r="S78" s="2">
        <f t="shared" si="3"/>
        <v>0</v>
      </c>
      <c r="T78" s="26" t="s">
        <v>22</v>
      </c>
      <c r="U78" s="26" t="s">
        <v>31</v>
      </c>
      <c r="V78" t="s">
        <v>25</v>
      </c>
      <c r="W78">
        <f t="shared" si="2"/>
        <v>3394</v>
      </c>
      <c r="X78">
        <v>3394</v>
      </c>
    </row>
    <row r="79" spans="1:24" x14ac:dyDescent="0.25">
      <c r="A79" t="s">
        <v>348</v>
      </c>
      <c r="B79" t="s">
        <v>349</v>
      </c>
      <c r="C79" s="26" t="s">
        <v>96</v>
      </c>
      <c r="D79" t="s">
        <v>25</v>
      </c>
      <c r="E79" t="s">
        <v>350</v>
      </c>
      <c r="F79" t="s">
        <v>257</v>
      </c>
      <c r="G79" t="s">
        <v>120</v>
      </c>
      <c r="H79" t="s">
        <v>67</v>
      </c>
      <c r="I79" t="s">
        <v>68</v>
      </c>
      <c r="J79" t="s">
        <v>22</v>
      </c>
      <c r="K79" s="1">
        <v>4831</v>
      </c>
      <c r="L79" s="1">
        <v>2272</v>
      </c>
      <c r="M79" s="1"/>
      <c r="N79" s="1"/>
      <c r="O79" s="2">
        <v>1452</v>
      </c>
      <c r="P79" s="2">
        <v>653</v>
      </c>
      <c r="Q79" s="2">
        <v>0</v>
      </c>
      <c r="R79" s="2">
        <v>0</v>
      </c>
      <c r="S79" s="2">
        <f t="shared" si="3"/>
        <v>0</v>
      </c>
      <c r="T79" s="26" t="s">
        <v>22</v>
      </c>
      <c r="U79" s="26" t="s">
        <v>31</v>
      </c>
      <c r="V79" t="s">
        <v>25</v>
      </c>
      <c r="W79">
        <f t="shared" si="2"/>
        <v>2105</v>
      </c>
      <c r="X79">
        <v>2105</v>
      </c>
    </row>
    <row r="80" spans="1:24" x14ac:dyDescent="0.25">
      <c r="A80" t="s">
        <v>351</v>
      </c>
      <c r="B80" t="s">
        <v>352</v>
      </c>
      <c r="C80" s="26" t="s">
        <v>106</v>
      </c>
      <c r="D80" t="s">
        <v>25</v>
      </c>
      <c r="E80" t="s">
        <v>353</v>
      </c>
      <c r="F80" t="s">
        <v>257</v>
      </c>
      <c r="G80" t="s">
        <v>72</v>
      </c>
      <c r="H80" t="s">
        <v>67</v>
      </c>
      <c r="I80" t="s">
        <v>68</v>
      </c>
      <c r="J80" t="s">
        <v>31</v>
      </c>
      <c r="K80" s="1">
        <v>1232</v>
      </c>
      <c r="L80" s="1">
        <v>1</v>
      </c>
      <c r="M80" s="1">
        <v>0</v>
      </c>
      <c r="N80" s="1">
        <v>0</v>
      </c>
      <c r="O80" s="2">
        <v>1236</v>
      </c>
      <c r="P80" s="2">
        <v>0</v>
      </c>
      <c r="Q80" s="2">
        <v>0</v>
      </c>
      <c r="R80" s="2">
        <v>0</v>
      </c>
      <c r="S80" s="2">
        <f t="shared" si="3"/>
        <v>0</v>
      </c>
      <c r="T80" s="26" t="s">
        <v>22</v>
      </c>
      <c r="U80" s="26" t="s">
        <v>31</v>
      </c>
      <c r="V80" t="s">
        <v>25</v>
      </c>
      <c r="W80">
        <f t="shared" si="2"/>
        <v>1236</v>
      </c>
      <c r="X80">
        <v>1236</v>
      </c>
    </row>
    <row r="81" spans="1:24" x14ac:dyDescent="0.25">
      <c r="A81" t="s">
        <v>357</v>
      </c>
      <c r="B81" t="s">
        <v>358</v>
      </c>
      <c r="C81" s="26" t="s">
        <v>202</v>
      </c>
      <c r="D81" t="s">
        <v>25</v>
      </c>
      <c r="E81" t="s">
        <v>359</v>
      </c>
      <c r="F81" t="s">
        <v>354</v>
      </c>
      <c r="G81" t="s">
        <v>46</v>
      </c>
      <c r="H81" t="s">
        <v>29</v>
      </c>
      <c r="I81" t="s">
        <v>30</v>
      </c>
      <c r="J81" t="s">
        <v>31</v>
      </c>
      <c r="K81" s="1">
        <v>325642</v>
      </c>
      <c r="L81" s="1">
        <v>170315</v>
      </c>
      <c r="M81" s="1"/>
      <c r="N81" s="1"/>
      <c r="O81" s="2">
        <v>318176</v>
      </c>
      <c r="P81" s="2">
        <v>174003</v>
      </c>
      <c r="Q81" s="2">
        <v>0</v>
      </c>
      <c r="R81" s="2">
        <v>0</v>
      </c>
      <c r="S81" s="2">
        <f t="shared" si="3"/>
        <v>0</v>
      </c>
      <c r="T81" s="26" t="s">
        <v>22</v>
      </c>
      <c r="U81" s="26" t="s">
        <v>31</v>
      </c>
      <c r="V81" t="s">
        <v>25</v>
      </c>
      <c r="W81">
        <f t="shared" si="2"/>
        <v>492179</v>
      </c>
      <c r="X81">
        <v>492179</v>
      </c>
    </row>
    <row r="82" spans="1:24" x14ac:dyDescent="0.25">
      <c r="A82" t="s">
        <v>360</v>
      </c>
      <c r="B82" t="s">
        <v>355</v>
      </c>
      <c r="C82" s="26" t="s">
        <v>169</v>
      </c>
      <c r="D82" t="s">
        <v>25</v>
      </c>
      <c r="E82" t="s">
        <v>356</v>
      </c>
      <c r="F82" t="s">
        <v>354</v>
      </c>
      <c r="G82" t="s">
        <v>46</v>
      </c>
      <c r="H82" t="s">
        <v>29</v>
      </c>
      <c r="I82" t="s">
        <v>30</v>
      </c>
      <c r="J82" t="s">
        <v>31</v>
      </c>
      <c r="K82" s="1">
        <v>133874</v>
      </c>
      <c r="L82" s="1">
        <v>132462</v>
      </c>
      <c r="M82" s="1"/>
      <c r="N82" s="1"/>
      <c r="O82" s="2">
        <v>144946</v>
      </c>
      <c r="P82" s="2">
        <v>145534</v>
      </c>
      <c r="Q82" s="2">
        <v>0</v>
      </c>
      <c r="R82" s="2">
        <v>0</v>
      </c>
      <c r="S82" s="2">
        <f t="shared" si="3"/>
        <v>0</v>
      </c>
      <c r="T82" s="26" t="s">
        <v>22</v>
      </c>
      <c r="U82" s="26" t="s">
        <v>31</v>
      </c>
      <c r="V82" t="s">
        <v>25</v>
      </c>
      <c r="W82">
        <f t="shared" si="2"/>
        <v>290480</v>
      </c>
      <c r="X82">
        <v>290480</v>
      </c>
    </row>
    <row r="83" spans="1:24" x14ac:dyDescent="0.25">
      <c r="A83" t="s">
        <v>361</v>
      </c>
      <c r="B83" t="s">
        <v>362</v>
      </c>
      <c r="C83" s="26" t="s">
        <v>363</v>
      </c>
      <c r="D83" t="s">
        <v>25</v>
      </c>
      <c r="E83" t="s">
        <v>364</v>
      </c>
      <c r="F83" t="s">
        <v>365</v>
      </c>
      <c r="G83" t="s">
        <v>25</v>
      </c>
      <c r="H83" t="s">
        <v>29</v>
      </c>
      <c r="I83" t="s">
        <v>30</v>
      </c>
      <c r="J83" t="s">
        <v>31</v>
      </c>
      <c r="K83" s="1">
        <v>92903</v>
      </c>
      <c r="L83" s="1">
        <v>36447</v>
      </c>
      <c r="M83" s="1"/>
      <c r="N83" s="1"/>
      <c r="O83" s="2">
        <v>85403</v>
      </c>
      <c r="P83" s="2">
        <v>37169</v>
      </c>
      <c r="Q83" s="2">
        <v>0</v>
      </c>
      <c r="R83" s="2">
        <v>0</v>
      </c>
      <c r="S83" s="2">
        <f t="shared" si="3"/>
        <v>0</v>
      </c>
      <c r="T83" s="26" t="s">
        <v>22</v>
      </c>
      <c r="U83" s="26" t="s">
        <v>31</v>
      </c>
      <c r="V83" t="s">
        <v>25</v>
      </c>
      <c r="W83">
        <f t="shared" si="2"/>
        <v>122572</v>
      </c>
      <c r="X83">
        <v>297719</v>
      </c>
    </row>
    <row r="84" spans="1:24" x14ac:dyDescent="0.25">
      <c r="A84" t="s">
        <v>366</v>
      </c>
      <c r="B84" t="s">
        <v>367</v>
      </c>
      <c r="C84" s="26" t="s">
        <v>368</v>
      </c>
      <c r="D84" t="s">
        <v>25</v>
      </c>
      <c r="E84" t="s">
        <v>369</v>
      </c>
      <c r="F84" t="s">
        <v>370</v>
      </c>
      <c r="G84" t="s">
        <v>72</v>
      </c>
      <c r="H84" t="s">
        <v>67</v>
      </c>
      <c r="I84" t="s">
        <v>68</v>
      </c>
      <c r="J84" t="s">
        <v>31</v>
      </c>
      <c r="K84" s="1">
        <v>5608</v>
      </c>
      <c r="L84" s="1">
        <v>1</v>
      </c>
      <c r="M84" s="1">
        <v>0</v>
      </c>
      <c r="N84" s="1">
        <v>0</v>
      </c>
      <c r="O84" s="2">
        <v>5626</v>
      </c>
      <c r="P84" s="2">
        <v>0</v>
      </c>
      <c r="Q84" s="2">
        <v>0</v>
      </c>
      <c r="R84" s="2">
        <v>0</v>
      </c>
      <c r="S84" s="2">
        <f t="shared" si="3"/>
        <v>0</v>
      </c>
      <c r="T84" s="26" t="s">
        <v>22</v>
      </c>
      <c r="U84" s="26" t="s">
        <v>31</v>
      </c>
      <c r="V84" t="s">
        <v>25</v>
      </c>
      <c r="W84">
        <f t="shared" si="2"/>
        <v>5626</v>
      </c>
      <c r="X84">
        <v>5626</v>
      </c>
    </row>
    <row r="85" spans="1:24" x14ac:dyDescent="0.25">
      <c r="A85" t="s">
        <v>371</v>
      </c>
      <c r="B85" t="s">
        <v>372</v>
      </c>
      <c r="C85" s="26" t="s">
        <v>373</v>
      </c>
      <c r="D85" t="s">
        <v>25</v>
      </c>
      <c r="E85" t="s">
        <v>374</v>
      </c>
      <c r="F85" t="s">
        <v>375</v>
      </c>
      <c r="G85" t="s">
        <v>120</v>
      </c>
      <c r="H85" t="s">
        <v>67</v>
      </c>
      <c r="I85" t="s">
        <v>68</v>
      </c>
      <c r="J85" t="s">
        <v>22</v>
      </c>
      <c r="K85" s="1">
        <v>7168</v>
      </c>
      <c r="L85" s="1">
        <v>11251</v>
      </c>
      <c r="M85" s="1"/>
      <c r="N85" s="1"/>
      <c r="O85" s="2">
        <v>7298</v>
      </c>
      <c r="P85" s="2">
        <v>11484</v>
      </c>
      <c r="Q85" s="2">
        <v>0</v>
      </c>
      <c r="R85" s="2">
        <v>0</v>
      </c>
      <c r="S85" s="2">
        <f t="shared" si="3"/>
        <v>0</v>
      </c>
      <c r="T85" s="26" t="s">
        <v>22</v>
      </c>
      <c r="U85" s="26" t="s">
        <v>31</v>
      </c>
      <c r="V85" t="s">
        <v>25</v>
      </c>
      <c r="W85">
        <f t="shared" si="2"/>
        <v>18782</v>
      </c>
      <c r="X85">
        <v>18782</v>
      </c>
    </row>
    <row r="86" spans="1:24" x14ac:dyDescent="0.25">
      <c r="A86" t="s">
        <v>376</v>
      </c>
      <c r="B86" t="s">
        <v>377</v>
      </c>
      <c r="C86" s="26" t="s">
        <v>378</v>
      </c>
      <c r="D86" t="s">
        <v>25</v>
      </c>
      <c r="E86" t="s">
        <v>379</v>
      </c>
      <c r="F86" t="s">
        <v>380</v>
      </c>
      <c r="G86" t="s">
        <v>28</v>
      </c>
      <c r="H86" t="s">
        <v>29</v>
      </c>
      <c r="I86" t="s">
        <v>30</v>
      </c>
      <c r="J86" t="s">
        <v>31</v>
      </c>
      <c r="K86" s="1">
        <v>670090</v>
      </c>
      <c r="L86" s="1">
        <v>540715</v>
      </c>
      <c r="M86" s="1"/>
      <c r="N86" s="1"/>
      <c r="O86" s="2">
        <v>671846</v>
      </c>
      <c r="P86" s="2">
        <v>552400</v>
      </c>
      <c r="Q86" s="2">
        <v>0</v>
      </c>
      <c r="R86" s="2">
        <v>0</v>
      </c>
      <c r="S86" s="2">
        <f t="shared" si="3"/>
        <v>0</v>
      </c>
      <c r="T86" s="26" t="s">
        <v>22</v>
      </c>
      <c r="U86" s="26" t="s">
        <v>31</v>
      </c>
      <c r="V86" t="s">
        <v>25</v>
      </c>
      <c r="W86">
        <f t="shared" si="2"/>
        <v>1224246</v>
      </c>
      <c r="X86">
        <v>1224246</v>
      </c>
    </row>
    <row r="87" spans="1:24" x14ac:dyDescent="0.25">
      <c r="A87" t="s">
        <v>381</v>
      </c>
      <c r="B87" t="s">
        <v>377</v>
      </c>
      <c r="C87" s="26" t="s">
        <v>378</v>
      </c>
      <c r="D87" t="s">
        <v>25</v>
      </c>
      <c r="E87" t="s">
        <v>379</v>
      </c>
      <c r="F87" t="s">
        <v>380</v>
      </c>
      <c r="G87" t="s">
        <v>56</v>
      </c>
      <c r="H87" t="s">
        <v>29</v>
      </c>
      <c r="I87" t="s">
        <v>30</v>
      </c>
      <c r="J87" t="s">
        <v>31</v>
      </c>
      <c r="K87" s="1">
        <v>39201</v>
      </c>
      <c r="L87" s="1">
        <v>47583</v>
      </c>
      <c r="M87" s="1"/>
      <c r="N87" s="1"/>
      <c r="O87" s="2">
        <v>40531</v>
      </c>
      <c r="P87" s="2">
        <v>49071</v>
      </c>
      <c r="Q87" s="2">
        <v>0</v>
      </c>
      <c r="R87" s="2">
        <v>0</v>
      </c>
      <c r="S87" s="2">
        <f t="shared" si="3"/>
        <v>0</v>
      </c>
      <c r="T87" s="26" t="s">
        <v>22</v>
      </c>
      <c r="U87" s="26" t="s">
        <v>31</v>
      </c>
      <c r="V87" t="s">
        <v>25</v>
      </c>
      <c r="W87">
        <f t="shared" si="2"/>
        <v>89602</v>
      </c>
      <c r="X87">
        <v>89602</v>
      </c>
    </row>
    <row r="88" spans="1:24" x14ac:dyDescent="0.25">
      <c r="A88" t="s">
        <v>382</v>
      </c>
      <c r="B88" t="s">
        <v>383</v>
      </c>
      <c r="C88" s="26" t="s">
        <v>384</v>
      </c>
      <c r="D88" t="s">
        <v>25</v>
      </c>
      <c r="E88" t="s">
        <v>385</v>
      </c>
      <c r="F88" t="s">
        <v>386</v>
      </c>
      <c r="G88" t="s">
        <v>56</v>
      </c>
      <c r="H88" t="s">
        <v>29</v>
      </c>
      <c r="I88" t="s">
        <v>30</v>
      </c>
      <c r="J88" t="s">
        <v>31</v>
      </c>
      <c r="K88" s="1">
        <v>182905</v>
      </c>
      <c r="L88" s="1">
        <v>196744</v>
      </c>
      <c r="M88" s="1"/>
      <c r="N88" s="1"/>
      <c r="O88" s="2">
        <v>181726</v>
      </c>
      <c r="P88" s="2">
        <v>196259</v>
      </c>
      <c r="Q88" s="2">
        <v>0</v>
      </c>
      <c r="R88" s="2">
        <v>0</v>
      </c>
      <c r="S88" s="2">
        <f t="shared" si="3"/>
        <v>0</v>
      </c>
      <c r="T88" s="26" t="s">
        <v>22</v>
      </c>
      <c r="U88" s="26" t="s">
        <v>31</v>
      </c>
      <c r="V88" t="s">
        <v>25</v>
      </c>
      <c r="W88">
        <f t="shared" si="2"/>
        <v>377985</v>
      </c>
      <c r="X88">
        <v>377985</v>
      </c>
    </row>
    <row r="89" spans="1:24" x14ac:dyDescent="0.25">
      <c r="A89" t="s">
        <v>387</v>
      </c>
      <c r="B89" t="s">
        <v>388</v>
      </c>
      <c r="C89" s="26" t="s">
        <v>202</v>
      </c>
      <c r="D89" t="s">
        <v>25</v>
      </c>
      <c r="E89" t="s">
        <v>389</v>
      </c>
      <c r="F89" t="s">
        <v>390</v>
      </c>
      <c r="G89" t="s">
        <v>391</v>
      </c>
      <c r="H89" t="s">
        <v>67</v>
      </c>
      <c r="I89" t="s">
        <v>68</v>
      </c>
      <c r="J89" t="s">
        <v>22</v>
      </c>
      <c r="K89" s="1">
        <v>528</v>
      </c>
      <c r="L89" s="1">
        <v>1457</v>
      </c>
      <c r="M89" s="1"/>
      <c r="N89" s="1"/>
      <c r="O89" s="2">
        <v>518</v>
      </c>
      <c r="P89" s="2">
        <v>1461</v>
      </c>
      <c r="Q89" s="2">
        <v>0</v>
      </c>
      <c r="R89" s="2">
        <v>0</v>
      </c>
      <c r="S89" s="2">
        <f t="shared" si="3"/>
        <v>0</v>
      </c>
      <c r="T89" s="26" t="s">
        <v>31</v>
      </c>
      <c r="U89" s="26" t="s">
        <v>31</v>
      </c>
      <c r="V89" t="s">
        <v>25</v>
      </c>
      <c r="W89">
        <f t="shared" si="2"/>
        <v>1979</v>
      </c>
      <c r="X89">
        <v>1979</v>
      </c>
    </row>
    <row r="90" spans="1:24" x14ac:dyDescent="0.25">
      <c r="A90" t="s">
        <v>392</v>
      </c>
      <c r="B90" t="s">
        <v>393</v>
      </c>
      <c r="C90" s="26" t="s">
        <v>24</v>
      </c>
      <c r="D90" t="s">
        <v>25</v>
      </c>
      <c r="E90" t="s">
        <v>394</v>
      </c>
      <c r="F90" t="s">
        <v>380</v>
      </c>
      <c r="G90" t="s">
        <v>120</v>
      </c>
      <c r="H90" t="s">
        <v>67</v>
      </c>
      <c r="I90" t="s">
        <v>68</v>
      </c>
      <c r="J90" t="s">
        <v>22</v>
      </c>
      <c r="K90" s="1">
        <v>25349</v>
      </c>
      <c r="L90" s="1">
        <v>31707</v>
      </c>
      <c r="M90" s="1"/>
      <c r="N90" s="1"/>
      <c r="O90" s="2">
        <v>23639</v>
      </c>
      <c r="P90" s="2">
        <v>31267</v>
      </c>
      <c r="Q90" s="2">
        <v>0</v>
      </c>
      <c r="R90" s="2">
        <v>0</v>
      </c>
      <c r="S90" s="2">
        <f t="shared" si="3"/>
        <v>0</v>
      </c>
      <c r="T90" s="26" t="s">
        <v>22</v>
      </c>
      <c r="U90" s="26" t="s">
        <v>31</v>
      </c>
      <c r="V90" t="s">
        <v>25</v>
      </c>
      <c r="W90">
        <f t="shared" si="2"/>
        <v>54906</v>
      </c>
      <c r="X90">
        <v>54906</v>
      </c>
    </row>
    <row r="91" spans="1:24" x14ac:dyDescent="0.25">
      <c r="A91" t="s">
        <v>395</v>
      </c>
      <c r="B91" t="s">
        <v>396</v>
      </c>
      <c r="C91" s="26" t="s">
        <v>51</v>
      </c>
      <c r="D91" t="s">
        <v>25</v>
      </c>
      <c r="E91" t="s">
        <v>397</v>
      </c>
      <c r="F91" t="s">
        <v>398</v>
      </c>
      <c r="G91" t="s">
        <v>25</v>
      </c>
      <c r="H91" t="s">
        <v>29</v>
      </c>
      <c r="I91" t="s">
        <v>30</v>
      </c>
      <c r="J91" t="s">
        <v>31</v>
      </c>
      <c r="K91" s="1">
        <v>269911</v>
      </c>
      <c r="L91" s="1">
        <v>146573</v>
      </c>
      <c r="M91" s="1"/>
      <c r="N91" s="1"/>
      <c r="O91" s="2">
        <v>284160</v>
      </c>
      <c r="P91" s="2">
        <v>132389</v>
      </c>
      <c r="Q91" s="2">
        <v>0</v>
      </c>
      <c r="R91" s="2">
        <v>0</v>
      </c>
      <c r="S91" s="2">
        <f t="shared" si="3"/>
        <v>0</v>
      </c>
      <c r="T91" s="26" t="s">
        <v>22</v>
      </c>
      <c r="U91" s="26" t="s">
        <v>31</v>
      </c>
      <c r="V91" t="s">
        <v>25</v>
      </c>
      <c r="W91">
        <f t="shared" si="2"/>
        <v>416549</v>
      </c>
      <c r="X91">
        <v>416549</v>
      </c>
    </row>
    <row r="92" spans="1:24" x14ac:dyDescent="0.25">
      <c r="A92" t="s">
        <v>399</v>
      </c>
      <c r="B92" t="s">
        <v>400</v>
      </c>
      <c r="C92" s="26" t="s">
        <v>202</v>
      </c>
      <c r="D92" t="s">
        <v>401</v>
      </c>
      <c r="E92" t="s">
        <v>402</v>
      </c>
      <c r="F92" t="s">
        <v>398</v>
      </c>
      <c r="G92" t="s">
        <v>120</v>
      </c>
      <c r="H92" t="s">
        <v>67</v>
      </c>
      <c r="I92" t="s">
        <v>68</v>
      </c>
      <c r="J92" t="s">
        <v>22</v>
      </c>
      <c r="K92" s="1">
        <v>7649</v>
      </c>
      <c r="L92" s="1">
        <v>7137</v>
      </c>
      <c r="M92" s="1"/>
      <c r="N92" s="1"/>
      <c r="O92" s="2">
        <v>2092</v>
      </c>
      <c r="P92" s="2">
        <v>1729</v>
      </c>
      <c r="Q92" s="2">
        <v>0</v>
      </c>
      <c r="R92" s="2">
        <v>0</v>
      </c>
      <c r="S92" s="2">
        <f t="shared" si="3"/>
        <v>0</v>
      </c>
      <c r="T92" s="26" t="s">
        <v>22</v>
      </c>
      <c r="U92" s="26" t="s">
        <v>31</v>
      </c>
      <c r="V92" t="s">
        <v>25</v>
      </c>
      <c r="W92">
        <f t="shared" si="2"/>
        <v>3821</v>
      </c>
      <c r="X92">
        <v>3821</v>
      </c>
    </row>
    <row r="93" spans="1:24" x14ac:dyDescent="0.25">
      <c r="A93" t="s">
        <v>403</v>
      </c>
      <c r="B93" t="s">
        <v>404</v>
      </c>
      <c r="C93" s="26" t="s">
        <v>183</v>
      </c>
      <c r="D93" t="s">
        <v>25</v>
      </c>
      <c r="E93" t="s">
        <v>405</v>
      </c>
      <c r="F93" t="s">
        <v>398</v>
      </c>
      <c r="G93" t="s">
        <v>25</v>
      </c>
      <c r="H93" t="s">
        <v>29</v>
      </c>
      <c r="I93" t="s">
        <v>30</v>
      </c>
      <c r="J93" t="s">
        <v>31</v>
      </c>
      <c r="K93" s="1">
        <v>574287</v>
      </c>
      <c r="L93" s="1">
        <v>364359</v>
      </c>
      <c r="M93" s="1"/>
      <c r="N93" s="1"/>
      <c r="O93" s="2">
        <v>587446</v>
      </c>
      <c r="P93" s="2">
        <v>381155</v>
      </c>
      <c r="Q93" s="2">
        <v>0</v>
      </c>
      <c r="R93" s="2">
        <v>0</v>
      </c>
      <c r="S93" s="2">
        <f t="shared" si="3"/>
        <v>0</v>
      </c>
      <c r="T93" s="26" t="s">
        <v>22</v>
      </c>
      <c r="U93" s="26" t="s">
        <v>31</v>
      </c>
      <c r="V93" t="s">
        <v>25</v>
      </c>
      <c r="W93">
        <f t="shared" si="2"/>
        <v>968601</v>
      </c>
      <c r="X93">
        <v>968601</v>
      </c>
    </row>
    <row r="94" spans="1:24" x14ac:dyDescent="0.25">
      <c r="A94" t="s">
        <v>406</v>
      </c>
      <c r="B94" t="s">
        <v>407</v>
      </c>
      <c r="C94" s="26" t="s">
        <v>202</v>
      </c>
      <c r="D94" t="s">
        <v>25</v>
      </c>
      <c r="E94" t="s">
        <v>408</v>
      </c>
      <c r="F94" t="s">
        <v>409</v>
      </c>
      <c r="G94" t="s">
        <v>25</v>
      </c>
      <c r="H94" t="s">
        <v>29</v>
      </c>
      <c r="I94" t="s">
        <v>30</v>
      </c>
      <c r="J94" t="s">
        <v>31</v>
      </c>
      <c r="K94" s="1">
        <v>428479</v>
      </c>
      <c r="L94" s="1">
        <v>219153</v>
      </c>
      <c r="M94" s="1"/>
      <c r="N94" s="1"/>
      <c r="O94" s="2">
        <v>377915</v>
      </c>
      <c r="P94" s="2">
        <v>200707</v>
      </c>
      <c r="Q94" s="2">
        <v>0</v>
      </c>
      <c r="R94" s="2">
        <v>0</v>
      </c>
      <c r="S94" s="2">
        <f t="shared" si="3"/>
        <v>0</v>
      </c>
      <c r="T94" s="26" t="s">
        <v>22</v>
      </c>
      <c r="U94" s="26" t="s">
        <v>31</v>
      </c>
      <c r="V94" t="s">
        <v>25</v>
      </c>
      <c r="W94">
        <f t="shared" si="2"/>
        <v>578622</v>
      </c>
      <c r="X94">
        <v>578622</v>
      </c>
    </row>
    <row r="95" spans="1:24" x14ac:dyDescent="0.25">
      <c r="A95" t="s">
        <v>410</v>
      </c>
      <c r="B95" t="s">
        <v>411</v>
      </c>
      <c r="C95" s="26" t="s">
        <v>54</v>
      </c>
      <c r="D95" t="s">
        <v>25</v>
      </c>
      <c r="E95" t="s">
        <v>412</v>
      </c>
      <c r="F95" t="s">
        <v>413</v>
      </c>
      <c r="G95" t="s">
        <v>56</v>
      </c>
      <c r="H95" t="s">
        <v>29</v>
      </c>
      <c r="I95" t="s">
        <v>30</v>
      </c>
      <c r="J95" t="s">
        <v>31</v>
      </c>
      <c r="K95" s="1">
        <v>434667</v>
      </c>
      <c r="L95" s="1">
        <v>166765</v>
      </c>
      <c r="M95" s="1"/>
      <c r="N95" s="1"/>
      <c r="O95" s="2">
        <v>411902</v>
      </c>
      <c r="P95" s="2">
        <v>195193</v>
      </c>
      <c r="Q95" s="2">
        <v>0</v>
      </c>
      <c r="R95" s="2">
        <v>0</v>
      </c>
      <c r="S95" s="2">
        <f t="shared" si="3"/>
        <v>0</v>
      </c>
      <c r="T95" s="26" t="s">
        <v>22</v>
      </c>
      <c r="U95" s="26" t="s">
        <v>31</v>
      </c>
      <c r="V95" t="s">
        <v>25</v>
      </c>
      <c r="W95">
        <f t="shared" si="2"/>
        <v>607095</v>
      </c>
      <c r="X95">
        <v>607095</v>
      </c>
    </row>
    <row r="96" spans="1:24" x14ac:dyDescent="0.25">
      <c r="A96" t="s">
        <v>414</v>
      </c>
      <c r="B96" t="s">
        <v>411</v>
      </c>
      <c r="C96" s="26" t="s">
        <v>173</v>
      </c>
      <c r="D96" t="s">
        <v>25</v>
      </c>
      <c r="E96" t="s">
        <v>412</v>
      </c>
      <c r="F96" t="s">
        <v>413</v>
      </c>
      <c r="G96" t="s">
        <v>56</v>
      </c>
      <c r="H96" t="s">
        <v>29</v>
      </c>
      <c r="I96" t="s">
        <v>30</v>
      </c>
      <c r="J96" t="s">
        <v>31</v>
      </c>
      <c r="K96" s="1">
        <v>94441</v>
      </c>
      <c r="L96" s="1">
        <v>55557</v>
      </c>
      <c r="M96" s="1"/>
      <c r="N96" s="1"/>
      <c r="O96" s="2">
        <v>86023</v>
      </c>
      <c r="P96" s="2">
        <v>58606</v>
      </c>
      <c r="Q96" s="2">
        <v>0</v>
      </c>
      <c r="R96" s="2">
        <v>0</v>
      </c>
      <c r="S96" s="2">
        <f t="shared" si="3"/>
        <v>0</v>
      </c>
      <c r="T96" s="26" t="s">
        <v>22</v>
      </c>
      <c r="U96" s="26" t="s">
        <v>31</v>
      </c>
      <c r="V96" t="s">
        <v>25</v>
      </c>
      <c r="W96">
        <f t="shared" si="2"/>
        <v>144629</v>
      </c>
      <c r="X96">
        <v>144629</v>
      </c>
    </row>
    <row r="97" spans="1:24" x14ac:dyDescent="0.25">
      <c r="A97" t="s">
        <v>415</v>
      </c>
      <c r="B97" t="s">
        <v>411</v>
      </c>
      <c r="C97" s="26" t="s">
        <v>51</v>
      </c>
      <c r="D97" t="s">
        <v>51</v>
      </c>
      <c r="E97" t="s">
        <v>412</v>
      </c>
      <c r="F97" t="s">
        <v>413</v>
      </c>
      <c r="G97" t="s">
        <v>56</v>
      </c>
      <c r="H97" t="s">
        <v>29</v>
      </c>
      <c r="I97" t="s">
        <v>30</v>
      </c>
      <c r="J97" t="s">
        <v>31</v>
      </c>
      <c r="K97" s="1">
        <v>32715</v>
      </c>
      <c r="L97" s="1">
        <v>34579</v>
      </c>
      <c r="M97" s="1"/>
      <c r="N97" s="1"/>
      <c r="O97" s="2">
        <v>36933</v>
      </c>
      <c r="P97" s="2">
        <v>39616</v>
      </c>
      <c r="Q97" s="2">
        <v>0</v>
      </c>
      <c r="R97" s="2">
        <v>0</v>
      </c>
      <c r="S97" s="2">
        <f t="shared" si="3"/>
        <v>0</v>
      </c>
      <c r="T97" s="26" t="s">
        <v>22</v>
      </c>
      <c r="U97" s="26" t="s">
        <v>31</v>
      </c>
      <c r="V97" t="s">
        <v>25</v>
      </c>
      <c r="W97">
        <f t="shared" si="2"/>
        <v>76549</v>
      </c>
      <c r="X97">
        <v>76549</v>
      </c>
    </row>
    <row r="98" spans="1:24" x14ac:dyDescent="0.25">
      <c r="A98" t="s">
        <v>416</v>
      </c>
      <c r="B98" t="s">
        <v>411</v>
      </c>
      <c r="C98" s="26" t="s">
        <v>51</v>
      </c>
      <c r="D98" t="s">
        <v>25</v>
      </c>
      <c r="E98" t="s">
        <v>412</v>
      </c>
      <c r="F98" t="s">
        <v>413</v>
      </c>
      <c r="G98" t="s">
        <v>56</v>
      </c>
      <c r="H98" t="s">
        <v>29</v>
      </c>
      <c r="I98" t="s">
        <v>30</v>
      </c>
      <c r="J98" t="s">
        <v>31</v>
      </c>
      <c r="K98" s="1">
        <v>116465</v>
      </c>
      <c r="L98" s="1">
        <v>70437</v>
      </c>
      <c r="M98" s="1"/>
      <c r="N98" s="1"/>
      <c r="O98" s="2">
        <v>120373</v>
      </c>
      <c r="P98" s="2">
        <v>75571</v>
      </c>
      <c r="Q98" s="2">
        <v>0</v>
      </c>
      <c r="R98" s="2">
        <v>0</v>
      </c>
      <c r="S98" s="2">
        <f t="shared" si="3"/>
        <v>0</v>
      </c>
      <c r="T98" s="26" t="s">
        <v>22</v>
      </c>
      <c r="U98" s="26" t="s">
        <v>31</v>
      </c>
      <c r="V98" t="s">
        <v>25</v>
      </c>
      <c r="W98">
        <f t="shared" si="2"/>
        <v>195944</v>
      </c>
      <c r="X98">
        <v>195944</v>
      </c>
    </row>
    <row r="99" spans="1:24" x14ac:dyDescent="0.25">
      <c r="A99" t="s">
        <v>417</v>
      </c>
      <c r="B99" t="s">
        <v>411</v>
      </c>
      <c r="C99" s="26" t="s">
        <v>87</v>
      </c>
      <c r="D99" t="s">
        <v>25</v>
      </c>
      <c r="E99" t="s">
        <v>412</v>
      </c>
      <c r="F99" t="s">
        <v>413</v>
      </c>
      <c r="G99" t="s">
        <v>28</v>
      </c>
      <c r="H99" t="s">
        <v>29</v>
      </c>
      <c r="I99" t="s">
        <v>30</v>
      </c>
      <c r="J99" t="s">
        <v>31</v>
      </c>
      <c r="K99" s="1">
        <v>239222</v>
      </c>
      <c r="L99" s="1">
        <v>173152</v>
      </c>
      <c r="M99" s="1"/>
      <c r="N99" s="1"/>
      <c r="O99" s="2">
        <v>297113</v>
      </c>
      <c r="P99" s="2">
        <v>248557</v>
      </c>
      <c r="Q99" s="2">
        <v>0</v>
      </c>
      <c r="R99" s="2">
        <v>0</v>
      </c>
      <c r="S99" s="2">
        <f t="shared" si="3"/>
        <v>0</v>
      </c>
      <c r="T99" s="26" t="s">
        <v>22</v>
      </c>
      <c r="U99" s="26" t="s">
        <v>31</v>
      </c>
      <c r="V99" t="s">
        <v>25</v>
      </c>
      <c r="W99">
        <f t="shared" si="2"/>
        <v>545670</v>
      </c>
      <c r="X99">
        <v>545670</v>
      </c>
    </row>
    <row r="100" spans="1:24" x14ac:dyDescent="0.25">
      <c r="A100" t="s">
        <v>418</v>
      </c>
      <c r="B100" t="s">
        <v>419</v>
      </c>
      <c r="C100" s="26" t="s">
        <v>24</v>
      </c>
      <c r="D100" t="s">
        <v>25</v>
      </c>
      <c r="E100" t="s">
        <v>420</v>
      </c>
      <c r="F100" t="s">
        <v>413</v>
      </c>
      <c r="G100" t="s">
        <v>56</v>
      </c>
      <c r="H100" t="s">
        <v>29</v>
      </c>
      <c r="I100" t="s">
        <v>30</v>
      </c>
      <c r="J100" t="s">
        <v>31</v>
      </c>
      <c r="K100" s="1">
        <v>188318</v>
      </c>
      <c r="L100" s="1">
        <v>59579</v>
      </c>
      <c r="M100" s="1"/>
      <c r="N100" s="1"/>
      <c r="O100" s="2">
        <v>189375</v>
      </c>
      <c r="P100" s="2">
        <v>73896</v>
      </c>
      <c r="Q100" s="2">
        <v>0</v>
      </c>
      <c r="R100" s="2">
        <v>0</v>
      </c>
      <c r="S100" s="2">
        <f t="shared" si="3"/>
        <v>0</v>
      </c>
      <c r="T100" s="26" t="s">
        <v>22</v>
      </c>
      <c r="U100" s="26" t="s">
        <v>31</v>
      </c>
      <c r="V100" t="s">
        <v>25</v>
      </c>
      <c r="W100">
        <f t="shared" si="2"/>
        <v>263271</v>
      </c>
      <c r="X100">
        <v>263271</v>
      </c>
    </row>
    <row r="101" spans="1:24" x14ac:dyDescent="0.25">
      <c r="A101" t="s">
        <v>421</v>
      </c>
      <c r="B101" t="s">
        <v>422</v>
      </c>
      <c r="C101" s="26" t="s">
        <v>423</v>
      </c>
      <c r="D101" t="s">
        <v>25</v>
      </c>
      <c r="E101" t="s">
        <v>424</v>
      </c>
      <c r="F101" t="s">
        <v>425</v>
      </c>
      <c r="G101" t="s">
        <v>46</v>
      </c>
      <c r="H101" t="s">
        <v>29</v>
      </c>
      <c r="I101" t="s">
        <v>30</v>
      </c>
      <c r="J101" t="s">
        <v>31</v>
      </c>
      <c r="K101" s="1">
        <v>21180</v>
      </c>
      <c r="L101" s="1">
        <v>23660</v>
      </c>
      <c r="M101" s="1"/>
      <c r="N101" s="1"/>
      <c r="O101" s="2">
        <v>22129</v>
      </c>
      <c r="P101" s="2">
        <v>23167</v>
      </c>
      <c r="Q101" s="2">
        <v>0</v>
      </c>
      <c r="R101" s="2">
        <v>0</v>
      </c>
      <c r="S101" s="2">
        <f t="shared" si="3"/>
        <v>0</v>
      </c>
      <c r="T101" s="26" t="s">
        <v>22</v>
      </c>
      <c r="U101" s="26" t="s">
        <v>31</v>
      </c>
      <c r="V101" t="s">
        <v>25</v>
      </c>
      <c r="W101">
        <f t="shared" si="2"/>
        <v>45296</v>
      </c>
      <c r="X101">
        <v>45296</v>
      </c>
    </row>
    <row r="102" spans="1:24" x14ac:dyDescent="0.25">
      <c r="A102" t="s">
        <v>427</v>
      </c>
      <c r="B102" t="s">
        <v>428</v>
      </c>
      <c r="C102" s="26" t="s">
        <v>75</v>
      </c>
      <c r="D102" t="s">
        <v>25</v>
      </c>
      <c r="E102" t="s">
        <v>429</v>
      </c>
      <c r="F102" t="s">
        <v>426</v>
      </c>
      <c r="G102" t="s">
        <v>56</v>
      </c>
      <c r="H102" t="s">
        <v>29</v>
      </c>
      <c r="I102" t="s">
        <v>30</v>
      </c>
      <c r="J102" t="s">
        <v>31</v>
      </c>
      <c r="K102" s="1">
        <v>56989</v>
      </c>
      <c r="L102" s="1">
        <v>59829</v>
      </c>
      <c r="M102" s="1"/>
      <c r="N102" s="1"/>
      <c r="O102" s="2">
        <v>58655</v>
      </c>
      <c r="P102" s="2">
        <v>61779</v>
      </c>
      <c r="Q102" s="2">
        <v>0</v>
      </c>
      <c r="R102" s="2">
        <v>0</v>
      </c>
      <c r="S102" s="2">
        <f t="shared" si="3"/>
        <v>0</v>
      </c>
      <c r="T102" s="26" t="s">
        <v>22</v>
      </c>
      <c r="U102" s="26" t="s">
        <v>31</v>
      </c>
      <c r="V102" t="s">
        <v>25</v>
      </c>
      <c r="W102">
        <f t="shared" si="2"/>
        <v>120434</v>
      </c>
      <c r="X102">
        <v>120434</v>
      </c>
    </row>
    <row r="103" spans="1:24" x14ac:dyDescent="0.25">
      <c r="A103" t="s">
        <v>430</v>
      </c>
      <c r="B103" t="s">
        <v>431</v>
      </c>
      <c r="C103" s="26" t="s">
        <v>432</v>
      </c>
      <c r="D103" t="s">
        <v>25</v>
      </c>
      <c r="E103" t="s">
        <v>433</v>
      </c>
      <c r="F103" t="s">
        <v>434</v>
      </c>
      <c r="G103" t="s">
        <v>28</v>
      </c>
      <c r="H103" t="s">
        <v>29</v>
      </c>
      <c r="I103" t="s">
        <v>30</v>
      </c>
      <c r="J103" t="s">
        <v>31</v>
      </c>
      <c r="K103" s="1">
        <v>221005</v>
      </c>
      <c r="L103" s="1">
        <v>104107</v>
      </c>
      <c r="M103" s="1"/>
      <c r="N103" s="1"/>
      <c r="O103" s="2">
        <v>215145</v>
      </c>
      <c r="P103" s="2">
        <v>120005</v>
      </c>
      <c r="Q103" s="2">
        <v>0</v>
      </c>
      <c r="R103" s="2">
        <v>0</v>
      </c>
      <c r="S103" s="2">
        <f t="shared" si="3"/>
        <v>0</v>
      </c>
      <c r="T103" s="26" t="s">
        <v>22</v>
      </c>
      <c r="U103" s="26" t="s">
        <v>31</v>
      </c>
      <c r="V103" t="s">
        <v>25</v>
      </c>
      <c r="W103">
        <f t="shared" si="2"/>
        <v>335150</v>
      </c>
      <c r="X103">
        <v>335150</v>
      </c>
    </row>
    <row r="104" spans="1:24" x14ac:dyDescent="0.25">
      <c r="A104" t="s">
        <v>435</v>
      </c>
      <c r="B104" t="s">
        <v>436</v>
      </c>
      <c r="C104" s="26" t="s">
        <v>24</v>
      </c>
      <c r="D104" t="s">
        <v>25</v>
      </c>
      <c r="E104" t="s">
        <v>437</v>
      </c>
      <c r="F104" t="s">
        <v>434</v>
      </c>
      <c r="G104" t="s">
        <v>46</v>
      </c>
      <c r="H104" t="s">
        <v>29</v>
      </c>
      <c r="I104" t="s">
        <v>30</v>
      </c>
      <c r="J104" t="s">
        <v>31</v>
      </c>
      <c r="K104" s="1">
        <v>218056</v>
      </c>
      <c r="L104" s="1">
        <v>76439</v>
      </c>
      <c r="M104" s="1"/>
      <c r="N104" s="1"/>
      <c r="O104" s="2">
        <v>204803</v>
      </c>
      <c r="P104" s="2">
        <v>77600</v>
      </c>
      <c r="Q104" s="2">
        <v>0</v>
      </c>
      <c r="R104" s="2">
        <v>0</v>
      </c>
      <c r="S104" s="2">
        <f t="shared" si="3"/>
        <v>0</v>
      </c>
      <c r="T104" s="26" t="s">
        <v>22</v>
      </c>
      <c r="U104" s="26" t="s">
        <v>31</v>
      </c>
      <c r="V104" t="s">
        <v>25</v>
      </c>
      <c r="W104">
        <f t="shared" si="2"/>
        <v>282403</v>
      </c>
      <c r="X104">
        <v>282403</v>
      </c>
    </row>
    <row r="105" spans="1:24" x14ac:dyDescent="0.25">
      <c r="A105" t="s">
        <v>439</v>
      </c>
      <c r="B105" t="s">
        <v>440</v>
      </c>
      <c r="C105" s="26" t="s">
        <v>441</v>
      </c>
      <c r="D105" t="s">
        <v>25</v>
      </c>
      <c r="E105" t="s">
        <v>442</v>
      </c>
      <c r="F105" t="s">
        <v>434</v>
      </c>
      <c r="G105" t="s">
        <v>56</v>
      </c>
      <c r="H105" t="s">
        <v>29</v>
      </c>
      <c r="I105" t="s">
        <v>30</v>
      </c>
      <c r="J105" t="s">
        <v>31</v>
      </c>
      <c r="K105" s="1">
        <v>584788</v>
      </c>
      <c r="L105" s="1">
        <v>227765</v>
      </c>
      <c r="M105" s="1"/>
      <c r="N105" s="1"/>
      <c r="O105" s="2">
        <v>566203</v>
      </c>
      <c r="P105" s="2">
        <v>225573</v>
      </c>
      <c r="Q105" s="2">
        <v>0</v>
      </c>
      <c r="R105" s="2">
        <v>0</v>
      </c>
      <c r="S105" s="2">
        <f t="shared" si="3"/>
        <v>0</v>
      </c>
      <c r="T105" s="26" t="s">
        <v>22</v>
      </c>
      <c r="U105" s="26" t="s">
        <v>31</v>
      </c>
      <c r="V105" t="s">
        <v>25</v>
      </c>
      <c r="W105">
        <f t="shared" si="2"/>
        <v>791776</v>
      </c>
      <c r="X105">
        <v>791776</v>
      </c>
    </row>
    <row r="106" spans="1:24" x14ac:dyDescent="0.25">
      <c r="A106" t="s">
        <v>443</v>
      </c>
      <c r="B106" t="s">
        <v>438</v>
      </c>
      <c r="C106" s="26" t="s">
        <v>444</v>
      </c>
      <c r="D106" t="s">
        <v>445</v>
      </c>
      <c r="E106" t="s">
        <v>446</v>
      </c>
      <c r="F106" t="s">
        <v>434</v>
      </c>
      <c r="G106" t="s">
        <v>56</v>
      </c>
      <c r="H106" t="s">
        <v>29</v>
      </c>
      <c r="I106" t="s">
        <v>30</v>
      </c>
      <c r="J106" t="s">
        <v>31</v>
      </c>
      <c r="K106" s="1">
        <v>241103</v>
      </c>
      <c r="L106" s="1">
        <v>226362</v>
      </c>
      <c r="M106" s="1"/>
      <c r="N106" s="1"/>
      <c r="O106" s="2">
        <v>251620</v>
      </c>
      <c r="P106" s="2">
        <v>236497</v>
      </c>
      <c r="Q106" s="2">
        <v>0</v>
      </c>
      <c r="R106" s="2">
        <v>0</v>
      </c>
      <c r="S106" s="2">
        <f t="shared" si="3"/>
        <v>0</v>
      </c>
      <c r="T106" s="26" t="s">
        <v>31</v>
      </c>
      <c r="U106" s="26" t="s">
        <v>31</v>
      </c>
      <c r="V106" t="s">
        <v>25</v>
      </c>
      <c r="W106">
        <f t="shared" si="2"/>
        <v>488117</v>
      </c>
      <c r="X106">
        <v>488117</v>
      </c>
    </row>
    <row r="107" spans="1:24" x14ac:dyDescent="0.25">
      <c r="A107" t="s">
        <v>447</v>
      </c>
      <c r="B107" t="s">
        <v>448</v>
      </c>
      <c r="C107" s="26" t="s">
        <v>378</v>
      </c>
      <c r="D107" t="s">
        <v>25</v>
      </c>
      <c r="E107" t="s">
        <v>449</v>
      </c>
      <c r="F107" t="s">
        <v>450</v>
      </c>
      <c r="G107" t="s">
        <v>28</v>
      </c>
      <c r="H107" t="s">
        <v>29</v>
      </c>
      <c r="I107" t="s">
        <v>30</v>
      </c>
      <c r="J107" t="s">
        <v>31</v>
      </c>
      <c r="K107" s="1">
        <v>194110</v>
      </c>
      <c r="L107" s="1">
        <v>98408</v>
      </c>
      <c r="M107" s="1"/>
      <c r="N107" s="1"/>
      <c r="O107" s="2">
        <v>191120</v>
      </c>
      <c r="P107" s="2">
        <v>103937</v>
      </c>
      <c r="Q107" s="2">
        <v>0</v>
      </c>
      <c r="R107" s="2">
        <v>0</v>
      </c>
      <c r="S107" s="2">
        <f t="shared" si="3"/>
        <v>0</v>
      </c>
      <c r="T107" s="26" t="s">
        <v>22</v>
      </c>
      <c r="U107" s="26" t="s">
        <v>31</v>
      </c>
      <c r="V107" t="s">
        <v>25</v>
      </c>
      <c r="W107">
        <f t="shared" si="2"/>
        <v>295057</v>
      </c>
      <c r="X107">
        <v>295057</v>
      </c>
    </row>
    <row r="108" spans="1:24" x14ac:dyDescent="0.25">
      <c r="A108" t="s">
        <v>451</v>
      </c>
      <c r="B108" t="s">
        <v>452</v>
      </c>
      <c r="C108" s="26" t="s">
        <v>453</v>
      </c>
      <c r="D108" t="s">
        <v>25</v>
      </c>
      <c r="E108" t="s">
        <v>454</v>
      </c>
      <c r="F108" t="s">
        <v>455</v>
      </c>
      <c r="G108" t="s">
        <v>46</v>
      </c>
      <c r="H108" t="s">
        <v>29</v>
      </c>
      <c r="I108" t="s">
        <v>30</v>
      </c>
      <c r="J108" t="s">
        <v>31</v>
      </c>
      <c r="K108" s="1">
        <v>245745</v>
      </c>
      <c r="L108" s="1">
        <v>151814</v>
      </c>
      <c r="M108" s="1"/>
      <c r="N108" s="1"/>
      <c r="O108" s="2">
        <v>242949</v>
      </c>
      <c r="P108" s="2">
        <v>146279</v>
      </c>
      <c r="Q108" s="2">
        <v>0</v>
      </c>
      <c r="R108" s="2">
        <v>0</v>
      </c>
      <c r="S108" s="2">
        <f t="shared" si="3"/>
        <v>0</v>
      </c>
      <c r="T108" s="26" t="s">
        <v>22</v>
      </c>
      <c r="U108" s="26" t="s">
        <v>31</v>
      </c>
      <c r="V108" t="s">
        <v>25</v>
      </c>
      <c r="W108">
        <f t="shared" si="2"/>
        <v>389228</v>
      </c>
      <c r="X108">
        <v>389228</v>
      </c>
    </row>
    <row r="109" spans="1:24" x14ac:dyDescent="0.25">
      <c r="A109" t="s">
        <v>456</v>
      </c>
      <c r="B109" t="s">
        <v>457</v>
      </c>
      <c r="C109" s="26" t="s">
        <v>458</v>
      </c>
      <c r="D109" t="s">
        <v>25</v>
      </c>
      <c r="E109" t="s">
        <v>459</v>
      </c>
      <c r="F109" t="s">
        <v>434</v>
      </c>
      <c r="G109" t="s">
        <v>56</v>
      </c>
      <c r="H109" t="s">
        <v>29</v>
      </c>
      <c r="I109" t="s">
        <v>30</v>
      </c>
      <c r="J109" t="s">
        <v>31</v>
      </c>
      <c r="K109" s="1">
        <v>216930</v>
      </c>
      <c r="L109" s="1">
        <v>122064</v>
      </c>
      <c r="M109" s="1"/>
      <c r="N109" s="1"/>
      <c r="O109" s="2">
        <v>221336</v>
      </c>
      <c r="P109" s="2">
        <v>118600</v>
      </c>
      <c r="Q109" s="2">
        <v>0</v>
      </c>
      <c r="R109" s="2">
        <v>0</v>
      </c>
      <c r="S109" s="2">
        <f t="shared" si="3"/>
        <v>0</v>
      </c>
      <c r="T109" s="26" t="s">
        <v>22</v>
      </c>
      <c r="U109" s="26" t="s">
        <v>31</v>
      </c>
      <c r="V109" t="s">
        <v>25</v>
      </c>
      <c r="W109">
        <f t="shared" si="2"/>
        <v>339936</v>
      </c>
      <c r="X109">
        <v>339936</v>
      </c>
    </row>
    <row r="110" spans="1:24" x14ac:dyDescent="0.25">
      <c r="A110" t="s">
        <v>460</v>
      </c>
      <c r="B110" t="s">
        <v>461</v>
      </c>
      <c r="C110" s="26" t="s">
        <v>462</v>
      </c>
      <c r="D110" t="s">
        <v>25</v>
      </c>
      <c r="E110" t="s">
        <v>463</v>
      </c>
      <c r="F110" t="s">
        <v>464</v>
      </c>
      <c r="G110" t="s">
        <v>66</v>
      </c>
      <c r="H110" t="s">
        <v>67</v>
      </c>
      <c r="I110" t="s">
        <v>68</v>
      </c>
      <c r="J110" t="s">
        <v>22</v>
      </c>
      <c r="K110" s="1">
        <v>795</v>
      </c>
      <c r="L110" s="1">
        <v>624</v>
      </c>
      <c r="M110" s="1"/>
      <c r="N110" s="1"/>
      <c r="O110" s="2">
        <v>786</v>
      </c>
      <c r="P110" s="2">
        <v>623</v>
      </c>
      <c r="Q110" s="2">
        <v>0</v>
      </c>
      <c r="R110" s="2">
        <v>0</v>
      </c>
      <c r="S110" s="2">
        <f t="shared" si="3"/>
        <v>0</v>
      </c>
      <c r="T110" s="26" t="s">
        <v>22</v>
      </c>
      <c r="U110" s="26" t="s">
        <v>31</v>
      </c>
      <c r="V110" t="s">
        <v>25</v>
      </c>
      <c r="W110">
        <f t="shared" si="2"/>
        <v>1409</v>
      </c>
      <c r="X110">
        <v>1409</v>
      </c>
    </row>
    <row r="111" spans="1:24" x14ac:dyDescent="0.25">
      <c r="A111" t="s">
        <v>465</v>
      </c>
      <c r="B111" t="s">
        <v>466</v>
      </c>
      <c r="C111" s="26" t="s">
        <v>183</v>
      </c>
      <c r="D111" t="s">
        <v>25</v>
      </c>
      <c r="E111" t="s">
        <v>467</v>
      </c>
      <c r="F111" t="s">
        <v>468</v>
      </c>
      <c r="G111" t="s">
        <v>66</v>
      </c>
      <c r="H111" t="s">
        <v>67</v>
      </c>
      <c r="I111" t="s">
        <v>68</v>
      </c>
      <c r="J111" t="s">
        <v>22</v>
      </c>
      <c r="K111" s="1">
        <v>458</v>
      </c>
      <c r="L111" s="1">
        <v>390</v>
      </c>
      <c r="M111" s="1"/>
      <c r="N111" s="1"/>
      <c r="O111" s="2">
        <v>455</v>
      </c>
      <c r="P111" s="2">
        <v>384</v>
      </c>
      <c r="Q111" s="2">
        <v>0</v>
      </c>
      <c r="R111" s="2">
        <v>0</v>
      </c>
      <c r="S111" s="2">
        <f t="shared" si="3"/>
        <v>0</v>
      </c>
      <c r="T111" s="26" t="s">
        <v>22</v>
      </c>
      <c r="U111" s="26" t="s">
        <v>31</v>
      </c>
      <c r="V111" t="s">
        <v>25</v>
      </c>
      <c r="W111">
        <f t="shared" si="2"/>
        <v>839</v>
      </c>
      <c r="X111">
        <v>839</v>
      </c>
    </row>
    <row r="112" spans="1:24" x14ac:dyDescent="0.25">
      <c r="A112" t="s">
        <v>469</v>
      </c>
      <c r="B112" t="s">
        <v>470</v>
      </c>
      <c r="C112" s="26" t="s">
        <v>327</v>
      </c>
      <c r="D112" t="s">
        <v>25</v>
      </c>
      <c r="E112" t="s">
        <v>471</v>
      </c>
      <c r="F112" t="s">
        <v>468</v>
      </c>
      <c r="G112" t="s">
        <v>66</v>
      </c>
      <c r="H112" t="s">
        <v>67</v>
      </c>
      <c r="I112" t="s">
        <v>68</v>
      </c>
      <c r="J112" t="s">
        <v>22</v>
      </c>
      <c r="K112" s="1">
        <v>27</v>
      </c>
      <c r="L112" s="1">
        <v>24</v>
      </c>
      <c r="M112" s="1"/>
      <c r="N112" s="1"/>
      <c r="O112" s="2">
        <v>34</v>
      </c>
      <c r="P112" s="2">
        <v>31</v>
      </c>
      <c r="Q112" s="2">
        <v>0</v>
      </c>
      <c r="R112" s="2">
        <v>0</v>
      </c>
      <c r="S112" s="2">
        <f t="shared" si="3"/>
        <v>0</v>
      </c>
      <c r="T112" s="26" t="s">
        <v>22</v>
      </c>
      <c r="U112" s="26" t="s">
        <v>31</v>
      </c>
      <c r="V112" t="s">
        <v>25</v>
      </c>
      <c r="W112">
        <f t="shared" si="2"/>
        <v>65</v>
      </c>
      <c r="X112">
        <v>65</v>
      </c>
    </row>
    <row r="113" spans="1:24" x14ac:dyDescent="0.25">
      <c r="A113" t="s">
        <v>472</v>
      </c>
      <c r="B113" t="s">
        <v>473</v>
      </c>
      <c r="C113" s="26" t="s">
        <v>54</v>
      </c>
      <c r="D113" t="s">
        <v>25</v>
      </c>
      <c r="E113" t="s">
        <v>474</v>
      </c>
      <c r="F113" t="s">
        <v>475</v>
      </c>
      <c r="G113" t="s">
        <v>72</v>
      </c>
      <c r="H113" t="s">
        <v>67</v>
      </c>
      <c r="I113" t="s">
        <v>68</v>
      </c>
      <c r="J113" t="s">
        <v>31</v>
      </c>
      <c r="K113" s="1">
        <v>657</v>
      </c>
      <c r="L113" s="1">
        <v>438</v>
      </c>
      <c r="M113" s="1">
        <v>0</v>
      </c>
      <c r="N113" s="1">
        <v>0</v>
      </c>
      <c r="O113" s="2">
        <v>470</v>
      </c>
      <c r="P113" s="2">
        <v>313</v>
      </c>
      <c r="Q113" s="2">
        <v>0</v>
      </c>
      <c r="R113" s="2">
        <v>0</v>
      </c>
      <c r="S113" s="2">
        <f t="shared" si="3"/>
        <v>0</v>
      </c>
      <c r="T113" s="26" t="s">
        <v>22</v>
      </c>
      <c r="U113" s="26" t="s">
        <v>31</v>
      </c>
      <c r="V113" t="s">
        <v>25</v>
      </c>
      <c r="W113">
        <f t="shared" si="2"/>
        <v>783</v>
      </c>
      <c r="X113">
        <v>783</v>
      </c>
    </row>
    <row r="114" spans="1:24" x14ac:dyDescent="0.25">
      <c r="A114" t="s">
        <v>476</v>
      </c>
      <c r="B114" t="s">
        <v>473</v>
      </c>
      <c r="C114" s="26" t="s">
        <v>477</v>
      </c>
      <c r="D114" t="s">
        <v>25</v>
      </c>
      <c r="E114" t="s">
        <v>478</v>
      </c>
      <c r="F114" t="s">
        <v>475</v>
      </c>
      <c r="G114" t="s">
        <v>72</v>
      </c>
      <c r="H114" t="s">
        <v>67</v>
      </c>
      <c r="I114" t="s">
        <v>68</v>
      </c>
      <c r="J114" t="s">
        <v>31</v>
      </c>
      <c r="K114" s="1">
        <v>49</v>
      </c>
      <c r="L114" s="1">
        <v>32</v>
      </c>
      <c r="M114" s="1">
        <v>0</v>
      </c>
      <c r="N114" s="1">
        <v>0</v>
      </c>
      <c r="O114" s="2">
        <v>49</v>
      </c>
      <c r="P114" s="2">
        <v>33</v>
      </c>
      <c r="Q114" s="2">
        <v>0</v>
      </c>
      <c r="R114" s="2">
        <v>0</v>
      </c>
      <c r="S114" s="2">
        <f t="shared" si="3"/>
        <v>0</v>
      </c>
      <c r="T114" s="26" t="s">
        <v>22</v>
      </c>
      <c r="U114" s="26" t="s">
        <v>31</v>
      </c>
      <c r="V114" t="s">
        <v>25</v>
      </c>
      <c r="W114">
        <f t="shared" si="2"/>
        <v>82</v>
      </c>
      <c r="X114">
        <v>82</v>
      </c>
    </row>
    <row r="115" spans="1:24" x14ac:dyDescent="0.25">
      <c r="A115" t="s">
        <v>479</v>
      </c>
      <c r="B115" t="s">
        <v>480</v>
      </c>
      <c r="C115" s="26" t="s">
        <v>39</v>
      </c>
      <c r="D115" t="s">
        <v>25</v>
      </c>
      <c r="E115" t="s">
        <v>481</v>
      </c>
      <c r="F115" t="s">
        <v>475</v>
      </c>
      <c r="G115" t="s">
        <v>120</v>
      </c>
      <c r="H115" t="s">
        <v>67</v>
      </c>
      <c r="I115" t="s">
        <v>68</v>
      </c>
      <c r="J115" t="s">
        <v>22</v>
      </c>
      <c r="K115" s="1">
        <v>13080</v>
      </c>
      <c r="L115" s="1">
        <v>9701</v>
      </c>
      <c r="M115" s="1"/>
      <c r="N115" s="1"/>
      <c r="O115" s="2">
        <v>12505</v>
      </c>
      <c r="P115" s="2">
        <v>9673</v>
      </c>
      <c r="Q115" s="2">
        <v>0</v>
      </c>
      <c r="R115" s="2">
        <v>0</v>
      </c>
      <c r="S115" s="2">
        <f t="shared" si="3"/>
        <v>0</v>
      </c>
      <c r="T115" s="26" t="s">
        <v>22</v>
      </c>
      <c r="U115" s="26" t="s">
        <v>31</v>
      </c>
      <c r="V115" t="s">
        <v>25</v>
      </c>
      <c r="W115">
        <f t="shared" si="2"/>
        <v>22178</v>
      </c>
      <c r="X115">
        <v>22178</v>
      </c>
    </row>
    <row r="116" spans="1:24" x14ac:dyDescent="0.25">
      <c r="A116" t="s">
        <v>482</v>
      </c>
      <c r="B116" t="s">
        <v>483</v>
      </c>
      <c r="C116" s="26" t="s">
        <v>458</v>
      </c>
      <c r="D116" t="s">
        <v>25</v>
      </c>
      <c r="E116" t="s">
        <v>484</v>
      </c>
      <c r="F116" t="s">
        <v>475</v>
      </c>
      <c r="G116" t="s">
        <v>66</v>
      </c>
      <c r="H116" t="s">
        <v>67</v>
      </c>
      <c r="I116" t="s">
        <v>68</v>
      </c>
      <c r="J116" t="s">
        <v>22</v>
      </c>
      <c r="K116" s="1">
        <v>1033</v>
      </c>
      <c r="L116" s="1">
        <v>994</v>
      </c>
      <c r="M116" s="1"/>
      <c r="N116" s="1"/>
      <c r="O116" s="2">
        <v>587</v>
      </c>
      <c r="P116" s="2">
        <v>554</v>
      </c>
      <c r="Q116" s="2">
        <v>0</v>
      </c>
      <c r="R116" s="2">
        <v>0</v>
      </c>
      <c r="S116" s="2">
        <f t="shared" si="3"/>
        <v>0</v>
      </c>
      <c r="T116" s="26" t="s">
        <v>22</v>
      </c>
      <c r="U116" s="26" t="s">
        <v>31</v>
      </c>
      <c r="V116" t="s">
        <v>25</v>
      </c>
      <c r="W116">
        <f t="shared" si="2"/>
        <v>1141</v>
      </c>
      <c r="X116">
        <v>1141</v>
      </c>
    </row>
    <row r="117" spans="1:24" x14ac:dyDescent="0.25">
      <c r="A117" t="s">
        <v>485</v>
      </c>
      <c r="B117" t="s">
        <v>486</v>
      </c>
      <c r="C117" s="26" t="s">
        <v>187</v>
      </c>
      <c r="D117" t="s">
        <v>25</v>
      </c>
      <c r="E117" t="s">
        <v>487</v>
      </c>
      <c r="F117" t="s">
        <v>475</v>
      </c>
      <c r="G117" t="s">
        <v>72</v>
      </c>
      <c r="H117" t="s">
        <v>67</v>
      </c>
      <c r="I117" t="s">
        <v>68</v>
      </c>
      <c r="J117" t="s">
        <v>31</v>
      </c>
      <c r="K117" s="1">
        <v>12</v>
      </c>
      <c r="L117" s="1">
        <v>10</v>
      </c>
      <c r="M117" s="1">
        <v>0</v>
      </c>
      <c r="N117" s="1">
        <v>0</v>
      </c>
      <c r="O117" s="2">
        <v>7</v>
      </c>
      <c r="P117" s="2">
        <v>5</v>
      </c>
      <c r="Q117" s="2">
        <v>0</v>
      </c>
      <c r="R117" s="2">
        <v>0</v>
      </c>
      <c r="S117" s="2">
        <f t="shared" si="3"/>
        <v>0</v>
      </c>
      <c r="T117" s="26" t="s">
        <v>31</v>
      </c>
      <c r="U117" s="26" t="s">
        <v>31</v>
      </c>
      <c r="V117" t="s">
        <v>25</v>
      </c>
      <c r="W117">
        <f t="shared" si="2"/>
        <v>12</v>
      </c>
      <c r="X117">
        <v>12</v>
      </c>
    </row>
    <row r="118" spans="1:24" x14ac:dyDescent="0.25">
      <c r="A118" t="s">
        <v>488</v>
      </c>
      <c r="B118" t="s">
        <v>473</v>
      </c>
      <c r="C118" s="26" t="s">
        <v>489</v>
      </c>
      <c r="D118" t="s">
        <v>25</v>
      </c>
      <c r="E118" t="s">
        <v>490</v>
      </c>
      <c r="F118" t="s">
        <v>475</v>
      </c>
      <c r="G118" t="s">
        <v>66</v>
      </c>
      <c r="H118" t="s">
        <v>67</v>
      </c>
      <c r="I118" t="s">
        <v>68</v>
      </c>
      <c r="J118" t="s">
        <v>22</v>
      </c>
      <c r="K118" s="1">
        <v>3698</v>
      </c>
      <c r="L118" s="1">
        <v>2357</v>
      </c>
      <c r="M118" s="1"/>
      <c r="N118" s="1"/>
      <c r="O118" s="2">
        <v>3879</v>
      </c>
      <c r="P118" s="2">
        <v>2517</v>
      </c>
      <c r="Q118" s="2">
        <v>0</v>
      </c>
      <c r="R118" s="2">
        <v>0</v>
      </c>
      <c r="S118" s="2">
        <f t="shared" si="3"/>
        <v>0</v>
      </c>
      <c r="T118" s="26" t="s">
        <v>31</v>
      </c>
      <c r="U118" s="26" t="s">
        <v>31</v>
      </c>
      <c r="V118" t="s">
        <v>25</v>
      </c>
      <c r="W118">
        <f t="shared" si="2"/>
        <v>6396</v>
      </c>
      <c r="X118">
        <v>6396</v>
      </c>
    </row>
    <row r="119" spans="1:24" x14ac:dyDescent="0.25">
      <c r="A119" t="s">
        <v>491</v>
      </c>
      <c r="B119" t="s">
        <v>492</v>
      </c>
      <c r="C119" s="26" t="s">
        <v>493</v>
      </c>
      <c r="D119" t="s">
        <v>25</v>
      </c>
      <c r="E119" t="s">
        <v>494</v>
      </c>
      <c r="F119" t="s">
        <v>257</v>
      </c>
      <c r="G119" t="s">
        <v>25</v>
      </c>
      <c r="H119" t="s">
        <v>29</v>
      </c>
      <c r="I119" t="s">
        <v>30</v>
      </c>
      <c r="J119" t="s">
        <v>31</v>
      </c>
      <c r="K119" s="1">
        <v>541105</v>
      </c>
      <c r="L119" s="1">
        <v>215470</v>
      </c>
      <c r="M119" s="1"/>
      <c r="N119" s="1"/>
      <c r="O119" s="2">
        <v>552762</v>
      </c>
      <c r="P119" s="2">
        <v>255143</v>
      </c>
      <c r="Q119" s="2">
        <v>0</v>
      </c>
      <c r="R119" s="2">
        <v>0</v>
      </c>
      <c r="S119" s="2">
        <f t="shared" si="3"/>
        <v>0</v>
      </c>
      <c r="T119" s="26" t="s">
        <v>22</v>
      </c>
      <c r="U119" s="26" t="s">
        <v>31</v>
      </c>
      <c r="V119" t="s">
        <v>25</v>
      </c>
      <c r="W119">
        <f t="shared" ref="W119:W138" si="4">O119+P119</f>
        <v>807905</v>
      </c>
      <c r="X119">
        <v>720000</v>
      </c>
    </row>
    <row r="120" spans="1:24" x14ac:dyDescent="0.25">
      <c r="A120" t="s">
        <v>495</v>
      </c>
      <c r="B120" t="s">
        <v>496</v>
      </c>
      <c r="C120" s="26" t="s">
        <v>327</v>
      </c>
      <c r="D120" t="s">
        <v>25</v>
      </c>
      <c r="E120" t="s">
        <v>497</v>
      </c>
      <c r="F120" t="s">
        <v>498</v>
      </c>
      <c r="G120" t="s">
        <v>66</v>
      </c>
      <c r="H120" t="s">
        <v>67</v>
      </c>
      <c r="I120" t="s">
        <v>68</v>
      </c>
      <c r="J120" t="s">
        <v>22</v>
      </c>
      <c r="K120" s="1">
        <v>2310</v>
      </c>
      <c r="L120" s="1">
        <v>1851</v>
      </c>
      <c r="M120" s="1"/>
      <c r="N120" s="1"/>
      <c r="O120" s="2"/>
      <c r="P120" s="2"/>
      <c r="Q120" s="2"/>
      <c r="R120" s="2"/>
      <c r="S120" s="2">
        <f t="shared" si="3"/>
        <v>0</v>
      </c>
      <c r="T120" s="26" t="s">
        <v>22</v>
      </c>
      <c r="U120" s="26" t="s">
        <v>31</v>
      </c>
      <c r="V120" t="s">
        <v>25</v>
      </c>
      <c r="W120">
        <f t="shared" si="4"/>
        <v>0</v>
      </c>
      <c r="X120">
        <v>5000</v>
      </c>
    </row>
    <row r="121" spans="1:24" x14ac:dyDescent="0.25">
      <c r="A121" t="s">
        <v>499</v>
      </c>
      <c r="B121" t="s">
        <v>262</v>
      </c>
      <c r="C121" s="26" t="s">
        <v>87</v>
      </c>
      <c r="D121" t="s">
        <v>25</v>
      </c>
      <c r="E121" t="s">
        <v>263</v>
      </c>
      <c r="F121" t="s">
        <v>257</v>
      </c>
      <c r="G121" t="s">
        <v>25</v>
      </c>
      <c r="H121" t="s">
        <v>29</v>
      </c>
      <c r="I121" t="s">
        <v>30</v>
      </c>
      <c r="J121" t="s">
        <v>31</v>
      </c>
      <c r="K121" s="1">
        <v>123388</v>
      </c>
      <c r="L121" s="1">
        <v>124566</v>
      </c>
      <c r="M121" s="1"/>
      <c r="N121" s="1"/>
      <c r="O121" s="2">
        <v>116971</v>
      </c>
      <c r="P121" s="2">
        <v>121288</v>
      </c>
      <c r="Q121" s="2">
        <v>0</v>
      </c>
      <c r="R121" s="2">
        <v>0</v>
      </c>
      <c r="S121" s="2">
        <f t="shared" si="3"/>
        <v>0</v>
      </c>
      <c r="T121" s="26" t="s">
        <v>31</v>
      </c>
      <c r="U121" s="26" t="s">
        <v>31</v>
      </c>
      <c r="V121" t="s">
        <v>25</v>
      </c>
      <c r="W121">
        <f t="shared" si="4"/>
        <v>238259</v>
      </c>
      <c r="X121">
        <v>237000</v>
      </c>
    </row>
    <row r="122" spans="1:24" x14ac:dyDescent="0.25">
      <c r="A122" t="s">
        <v>500</v>
      </c>
      <c r="B122" t="s">
        <v>501</v>
      </c>
      <c r="C122" s="26" t="s">
        <v>139</v>
      </c>
      <c r="D122" t="s">
        <v>502</v>
      </c>
      <c r="E122" t="s">
        <v>503</v>
      </c>
      <c r="F122" t="s">
        <v>257</v>
      </c>
      <c r="G122" t="s">
        <v>120</v>
      </c>
      <c r="H122" t="s">
        <v>67</v>
      </c>
      <c r="I122" t="s">
        <v>68</v>
      </c>
      <c r="J122" t="s">
        <v>22</v>
      </c>
      <c r="K122" s="1">
        <v>14323</v>
      </c>
      <c r="L122" s="1">
        <v>13135</v>
      </c>
      <c r="M122" s="1"/>
      <c r="N122" s="1"/>
      <c r="O122" s="2"/>
      <c r="P122" s="2"/>
      <c r="Q122" s="2"/>
      <c r="R122" s="2"/>
      <c r="S122" s="2">
        <f t="shared" si="3"/>
        <v>0</v>
      </c>
      <c r="T122" s="26" t="s">
        <v>22</v>
      </c>
      <c r="U122" s="26" t="s">
        <v>31</v>
      </c>
      <c r="V122" t="s">
        <v>25</v>
      </c>
      <c r="W122">
        <f t="shared" si="4"/>
        <v>0</v>
      </c>
      <c r="X122">
        <v>12000</v>
      </c>
    </row>
    <row r="123" spans="1:24" x14ac:dyDescent="0.25">
      <c r="A123" t="s">
        <v>504</v>
      </c>
      <c r="B123" t="s">
        <v>505</v>
      </c>
      <c r="C123" s="26" t="s">
        <v>368</v>
      </c>
      <c r="D123" t="s">
        <v>25</v>
      </c>
      <c r="E123" t="s">
        <v>506</v>
      </c>
      <c r="F123" t="s">
        <v>41</v>
      </c>
      <c r="G123" t="s">
        <v>66</v>
      </c>
      <c r="H123" t="s">
        <v>67</v>
      </c>
      <c r="I123" t="s">
        <v>68</v>
      </c>
      <c r="J123" t="s">
        <v>22</v>
      </c>
      <c r="K123" s="1">
        <v>0</v>
      </c>
      <c r="L123" s="1">
        <v>0</v>
      </c>
      <c r="M123" s="1"/>
      <c r="N123" s="1"/>
      <c r="O123" s="2"/>
      <c r="P123" s="2"/>
      <c r="Q123" s="2"/>
      <c r="R123" s="2"/>
      <c r="S123" s="2">
        <f t="shared" si="3"/>
        <v>0</v>
      </c>
      <c r="T123" s="26" t="s">
        <v>22</v>
      </c>
      <c r="U123" s="26" t="s">
        <v>31</v>
      </c>
      <c r="V123" t="s">
        <v>25</v>
      </c>
      <c r="W123">
        <f t="shared" si="4"/>
        <v>0</v>
      </c>
      <c r="X123">
        <v>1000</v>
      </c>
    </row>
    <row r="124" spans="1:24" x14ac:dyDescent="0.25">
      <c r="A124" t="s">
        <v>507</v>
      </c>
      <c r="B124" t="s">
        <v>281</v>
      </c>
      <c r="C124" s="26" t="s">
        <v>202</v>
      </c>
      <c r="D124" t="s">
        <v>25</v>
      </c>
      <c r="E124" t="s">
        <v>282</v>
      </c>
      <c r="F124" t="s">
        <v>257</v>
      </c>
      <c r="G124" t="s">
        <v>25</v>
      </c>
      <c r="H124" t="s">
        <v>29</v>
      </c>
      <c r="I124" t="s">
        <v>30</v>
      </c>
      <c r="J124" t="s">
        <v>31</v>
      </c>
      <c r="K124" s="1">
        <v>30174</v>
      </c>
      <c r="L124" s="1">
        <v>31600</v>
      </c>
      <c r="M124" s="1"/>
      <c r="N124" s="1"/>
      <c r="O124" s="2">
        <v>33627</v>
      </c>
      <c r="P124" s="2">
        <v>27814</v>
      </c>
      <c r="Q124" s="2">
        <v>0</v>
      </c>
      <c r="R124" s="2">
        <v>0</v>
      </c>
      <c r="S124" s="2">
        <f t="shared" si="3"/>
        <v>0</v>
      </c>
      <c r="T124" s="26" t="s">
        <v>22</v>
      </c>
      <c r="U124" s="26" t="s">
        <v>31</v>
      </c>
      <c r="V124" t="s">
        <v>25</v>
      </c>
      <c r="W124">
        <f t="shared" si="4"/>
        <v>61441</v>
      </c>
      <c r="X124">
        <v>90000</v>
      </c>
    </row>
    <row r="125" spans="1:24" x14ac:dyDescent="0.25">
      <c r="A125" t="s">
        <v>508</v>
      </c>
      <c r="B125" t="s">
        <v>509</v>
      </c>
      <c r="C125" s="26" t="s">
        <v>510</v>
      </c>
      <c r="D125" t="s">
        <v>25</v>
      </c>
      <c r="E125" t="s">
        <v>511</v>
      </c>
      <c r="F125" t="s">
        <v>512</v>
      </c>
      <c r="G125" t="s">
        <v>391</v>
      </c>
      <c r="H125" t="s">
        <v>67</v>
      </c>
      <c r="I125" t="s">
        <v>68</v>
      </c>
      <c r="J125" t="s">
        <v>22</v>
      </c>
      <c r="K125" s="1">
        <v>1570</v>
      </c>
      <c r="L125" s="1">
        <v>1972</v>
      </c>
      <c r="M125" s="1"/>
      <c r="N125" s="1"/>
      <c r="O125" s="2"/>
      <c r="P125" s="2"/>
      <c r="Q125" s="2"/>
      <c r="R125" s="2"/>
      <c r="S125" s="2">
        <f t="shared" si="3"/>
        <v>0</v>
      </c>
      <c r="T125" s="26" t="s">
        <v>31</v>
      </c>
      <c r="U125" s="26" t="s">
        <v>31</v>
      </c>
      <c r="V125" t="s">
        <v>25</v>
      </c>
      <c r="W125">
        <f t="shared" si="4"/>
        <v>0</v>
      </c>
      <c r="X125">
        <v>5000</v>
      </c>
    </row>
    <row r="126" spans="1:24" x14ac:dyDescent="0.25">
      <c r="A126" t="s">
        <v>513</v>
      </c>
      <c r="B126" t="s">
        <v>514</v>
      </c>
      <c r="C126" s="26" t="s">
        <v>183</v>
      </c>
      <c r="D126" t="s">
        <v>25</v>
      </c>
      <c r="E126" t="s">
        <v>515</v>
      </c>
      <c r="F126" t="s">
        <v>426</v>
      </c>
      <c r="G126" t="s">
        <v>28</v>
      </c>
      <c r="H126" t="s">
        <v>29</v>
      </c>
      <c r="I126" t="s">
        <v>30</v>
      </c>
      <c r="J126" t="s">
        <v>31</v>
      </c>
      <c r="K126" s="1">
        <v>40466</v>
      </c>
      <c r="L126" s="1">
        <v>16696</v>
      </c>
      <c r="M126" s="1"/>
      <c r="N126" s="1"/>
      <c r="O126" s="2"/>
      <c r="P126" s="2"/>
      <c r="Q126" s="2"/>
      <c r="R126" s="2"/>
      <c r="S126" s="2">
        <f t="shared" si="3"/>
        <v>0</v>
      </c>
      <c r="T126" s="26" t="s">
        <v>22</v>
      </c>
      <c r="U126" s="26" t="s">
        <v>31</v>
      </c>
      <c r="V126" t="s">
        <v>25</v>
      </c>
      <c r="W126">
        <f t="shared" si="4"/>
        <v>0</v>
      </c>
      <c r="X126">
        <v>54000</v>
      </c>
    </row>
    <row r="127" spans="1:24" x14ac:dyDescent="0.25">
      <c r="A127" t="s">
        <v>516</v>
      </c>
      <c r="B127" t="s">
        <v>517</v>
      </c>
      <c r="C127" s="26" t="s">
        <v>173</v>
      </c>
      <c r="D127" t="s">
        <v>25</v>
      </c>
      <c r="E127" t="s">
        <v>518</v>
      </c>
      <c r="F127" t="s">
        <v>519</v>
      </c>
      <c r="G127" t="s">
        <v>25</v>
      </c>
      <c r="H127" t="s">
        <v>29</v>
      </c>
      <c r="I127" t="s">
        <v>30</v>
      </c>
      <c r="J127" t="s">
        <v>31</v>
      </c>
      <c r="K127" s="1">
        <v>28080</v>
      </c>
      <c r="L127" s="1">
        <v>30245</v>
      </c>
      <c r="M127" s="1"/>
      <c r="N127" s="1"/>
      <c r="O127" s="2"/>
      <c r="P127" s="2"/>
      <c r="Q127" s="2"/>
      <c r="R127" s="2"/>
      <c r="S127" s="2">
        <f t="shared" si="3"/>
        <v>0</v>
      </c>
      <c r="T127" s="26" t="s">
        <v>22</v>
      </c>
      <c r="U127" s="26" t="s">
        <v>31</v>
      </c>
      <c r="V127" t="s">
        <v>25</v>
      </c>
      <c r="W127">
        <f t="shared" si="4"/>
        <v>0</v>
      </c>
      <c r="X127">
        <v>49340</v>
      </c>
    </row>
    <row r="128" spans="1:24" x14ac:dyDescent="0.25">
      <c r="A128" t="s">
        <v>520</v>
      </c>
      <c r="B128" t="s">
        <v>521</v>
      </c>
      <c r="C128" s="26" t="s">
        <v>106</v>
      </c>
      <c r="D128" t="s">
        <v>25</v>
      </c>
      <c r="E128" t="s">
        <v>522</v>
      </c>
      <c r="F128" t="s">
        <v>523</v>
      </c>
      <c r="G128" t="s">
        <v>66</v>
      </c>
      <c r="H128" t="s">
        <v>67</v>
      </c>
      <c r="I128" t="s">
        <v>68</v>
      </c>
      <c r="J128" t="s">
        <v>22</v>
      </c>
      <c r="K128" s="1">
        <v>0</v>
      </c>
      <c r="L128" s="1">
        <v>0</v>
      </c>
      <c r="M128" s="1"/>
      <c r="N128" s="1"/>
      <c r="O128" s="2"/>
      <c r="P128" s="2"/>
      <c r="Q128" s="2"/>
      <c r="R128" s="2"/>
      <c r="S128" s="2">
        <f t="shared" si="3"/>
        <v>0</v>
      </c>
      <c r="T128" s="26" t="s">
        <v>22</v>
      </c>
      <c r="U128" s="26" t="s">
        <v>31</v>
      </c>
      <c r="V128" t="s">
        <v>25</v>
      </c>
      <c r="W128">
        <f t="shared" si="4"/>
        <v>0</v>
      </c>
      <c r="X128">
        <v>6000</v>
      </c>
    </row>
    <row r="129" spans="1:25" x14ac:dyDescent="0.25">
      <c r="A129" t="s">
        <v>524</v>
      </c>
      <c r="B129" t="s">
        <v>525</v>
      </c>
      <c r="C129" s="26" t="s">
        <v>187</v>
      </c>
      <c r="D129" t="s">
        <v>25</v>
      </c>
      <c r="E129" t="s">
        <v>526</v>
      </c>
      <c r="F129" t="s">
        <v>257</v>
      </c>
      <c r="G129" t="s">
        <v>25</v>
      </c>
      <c r="H129" t="s">
        <v>29</v>
      </c>
      <c r="I129" t="s">
        <v>30</v>
      </c>
      <c r="J129" t="s">
        <v>31</v>
      </c>
      <c r="K129" s="1">
        <v>46393</v>
      </c>
      <c r="L129" s="1">
        <v>28531</v>
      </c>
      <c r="M129" s="1"/>
      <c r="N129" s="1"/>
      <c r="O129" s="2">
        <v>110894</v>
      </c>
      <c r="P129" s="2">
        <v>46865</v>
      </c>
      <c r="Q129" s="2">
        <v>0</v>
      </c>
      <c r="R129" s="2">
        <v>0</v>
      </c>
      <c r="S129" s="2">
        <f t="shared" si="3"/>
        <v>0</v>
      </c>
      <c r="T129" s="26" t="s">
        <v>22</v>
      </c>
      <c r="U129" s="26" t="s">
        <v>31</v>
      </c>
      <c r="V129" t="s">
        <v>25</v>
      </c>
      <c r="W129">
        <f t="shared" si="4"/>
        <v>157759</v>
      </c>
      <c r="X129">
        <v>15000</v>
      </c>
    </row>
    <row r="130" spans="1:25" x14ac:dyDescent="0.25">
      <c r="A130" t="s">
        <v>527</v>
      </c>
      <c r="B130" t="s">
        <v>337</v>
      </c>
      <c r="C130" s="26" t="s">
        <v>248</v>
      </c>
      <c r="D130" t="s">
        <v>25</v>
      </c>
      <c r="E130" t="s">
        <v>528</v>
      </c>
      <c r="F130" t="s">
        <v>309</v>
      </c>
      <c r="G130" t="s">
        <v>66</v>
      </c>
      <c r="H130" t="s">
        <v>67</v>
      </c>
      <c r="I130" t="s">
        <v>68</v>
      </c>
      <c r="J130" t="s">
        <v>22</v>
      </c>
      <c r="K130" s="1">
        <v>1121</v>
      </c>
      <c r="L130" s="1">
        <v>709</v>
      </c>
      <c r="M130" s="1"/>
      <c r="N130" s="1"/>
      <c r="O130" s="2"/>
      <c r="P130" s="2"/>
      <c r="Q130" s="2"/>
      <c r="R130" s="2"/>
      <c r="S130" s="2">
        <f t="shared" si="3"/>
        <v>0</v>
      </c>
      <c r="T130" s="26" t="s">
        <v>22</v>
      </c>
      <c r="U130" s="26" t="s">
        <v>31</v>
      </c>
      <c r="V130" t="s">
        <v>25</v>
      </c>
      <c r="W130">
        <f t="shared" si="4"/>
        <v>0</v>
      </c>
      <c r="X130">
        <v>2000</v>
      </c>
    </row>
    <row r="131" spans="1:25" s="21" customFormat="1" x14ac:dyDescent="0.25">
      <c r="A131" s="21" t="s">
        <v>529</v>
      </c>
      <c r="B131" s="21" t="s">
        <v>530</v>
      </c>
      <c r="C131" s="27" t="s">
        <v>87</v>
      </c>
      <c r="D131" s="21" t="s">
        <v>25</v>
      </c>
      <c r="E131" s="21" t="s">
        <v>531</v>
      </c>
      <c r="F131" s="21" t="s">
        <v>257</v>
      </c>
      <c r="G131" s="21" t="s">
        <v>46</v>
      </c>
      <c r="H131" s="21" t="s">
        <v>29</v>
      </c>
      <c r="I131" s="21" t="s">
        <v>30</v>
      </c>
      <c r="J131" s="21" t="s">
        <v>31</v>
      </c>
      <c r="K131" s="22">
        <v>232593</v>
      </c>
      <c r="L131" s="22">
        <v>160943</v>
      </c>
      <c r="M131" s="22">
        <v>0</v>
      </c>
      <c r="N131" s="22">
        <v>0</v>
      </c>
      <c r="O131" s="23"/>
      <c r="P131" s="23"/>
      <c r="Q131" s="23"/>
      <c r="R131" s="23"/>
      <c r="S131" s="2">
        <f t="shared" ref="S131:S138" si="5">-Q131+(-R131)</f>
        <v>0</v>
      </c>
      <c r="T131" s="27" t="s">
        <v>31</v>
      </c>
      <c r="U131" s="27" t="s">
        <v>31</v>
      </c>
      <c r="V131" s="21" t="s">
        <v>25</v>
      </c>
      <c r="W131" s="21">
        <f t="shared" si="4"/>
        <v>0</v>
      </c>
      <c r="X131" s="21">
        <v>50000</v>
      </c>
    </row>
    <row r="132" spans="1:25" s="21" customFormat="1" x14ac:dyDescent="0.25">
      <c r="A132" s="21" t="s">
        <v>532</v>
      </c>
      <c r="B132" s="21" t="s">
        <v>530</v>
      </c>
      <c r="C132" s="27">
        <v>2</v>
      </c>
      <c r="D132" s="21" t="s">
        <v>25</v>
      </c>
      <c r="E132" s="21" t="s">
        <v>531</v>
      </c>
      <c r="F132" s="21" t="s">
        <v>257</v>
      </c>
      <c r="G132" s="21" t="s">
        <v>46</v>
      </c>
      <c r="H132" s="21" t="s">
        <v>29</v>
      </c>
      <c r="I132" s="21" t="s">
        <v>30</v>
      </c>
      <c r="J132" s="21" t="s">
        <v>31</v>
      </c>
      <c r="K132" s="22">
        <v>232593</v>
      </c>
      <c r="L132" s="22">
        <v>160943</v>
      </c>
      <c r="M132" s="22">
        <v>0</v>
      </c>
      <c r="N132" s="22">
        <v>0</v>
      </c>
      <c r="O132" s="23"/>
      <c r="P132" s="23"/>
      <c r="Q132" s="23"/>
      <c r="R132" s="23"/>
      <c r="S132" s="2">
        <f t="shared" si="5"/>
        <v>0</v>
      </c>
      <c r="T132" s="27" t="s">
        <v>31</v>
      </c>
      <c r="U132" s="27" t="s">
        <v>31</v>
      </c>
      <c r="V132" s="21" t="s">
        <v>25</v>
      </c>
      <c r="W132" s="21">
        <f t="shared" si="4"/>
        <v>0</v>
      </c>
      <c r="X132" s="21">
        <v>50000</v>
      </c>
    </row>
    <row r="133" spans="1:25" s="12" customFormat="1" x14ac:dyDescent="0.25">
      <c r="A133" s="12" t="s">
        <v>571</v>
      </c>
      <c r="B133" s="12" t="s">
        <v>572</v>
      </c>
      <c r="C133" s="26">
        <v>13</v>
      </c>
      <c r="E133" s="12" t="s">
        <v>573</v>
      </c>
      <c r="F133" s="12" t="s">
        <v>574</v>
      </c>
      <c r="H133" s="12" t="s">
        <v>67</v>
      </c>
      <c r="I133" s="12" t="s">
        <v>68</v>
      </c>
      <c r="J133" s="12" t="s">
        <v>575</v>
      </c>
      <c r="K133" s="13"/>
      <c r="O133" s="14">
        <v>100</v>
      </c>
      <c r="P133" s="14">
        <v>100</v>
      </c>
      <c r="Q133" s="14"/>
      <c r="R133" s="14"/>
      <c r="S133" s="2">
        <f t="shared" si="5"/>
        <v>0</v>
      </c>
      <c r="T133" s="29" t="s">
        <v>22</v>
      </c>
      <c r="U133" s="29"/>
      <c r="W133" s="12">
        <f t="shared" si="4"/>
        <v>200</v>
      </c>
      <c r="X133" s="12">
        <v>200</v>
      </c>
    </row>
    <row r="134" spans="1:25" s="12" customFormat="1" x14ac:dyDescent="0.25">
      <c r="A134" s="12" t="s">
        <v>576</v>
      </c>
      <c r="B134" s="12" t="s">
        <v>448</v>
      </c>
      <c r="C134" s="27">
        <v>99</v>
      </c>
      <c r="E134" s="12" t="s">
        <v>553</v>
      </c>
      <c r="F134" s="12" t="s">
        <v>554</v>
      </c>
      <c r="H134" s="12" t="s">
        <v>29</v>
      </c>
      <c r="I134" s="12" t="s">
        <v>30</v>
      </c>
      <c r="K134" s="13"/>
      <c r="O134" s="14">
        <v>253000</v>
      </c>
      <c r="P134" s="14">
        <v>699000</v>
      </c>
      <c r="Q134" s="14"/>
      <c r="R134" s="14"/>
      <c r="S134" s="2">
        <f t="shared" si="5"/>
        <v>0</v>
      </c>
      <c r="T134" s="29" t="s">
        <v>22</v>
      </c>
      <c r="U134" s="29"/>
      <c r="W134" s="12">
        <f t="shared" si="4"/>
        <v>952000</v>
      </c>
      <c r="X134" s="12">
        <v>952000</v>
      </c>
    </row>
    <row r="135" spans="1:25" s="12" customFormat="1" x14ac:dyDescent="0.25">
      <c r="A135" s="12" t="s">
        <v>577</v>
      </c>
      <c r="B135" s="12" t="s">
        <v>578</v>
      </c>
      <c r="C135" s="27">
        <v>40</v>
      </c>
      <c r="E135" s="12" t="s">
        <v>579</v>
      </c>
      <c r="F135" s="12" t="s">
        <v>580</v>
      </c>
      <c r="H135" s="12" t="s">
        <v>29</v>
      </c>
      <c r="I135" s="12" t="s">
        <v>30</v>
      </c>
      <c r="K135" s="13"/>
      <c r="O135" s="14">
        <v>226000</v>
      </c>
      <c r="P135" s="14"/>
      <c r="Q135" s="14"/>
      <c r="R135" s="14"/>
      <c r="S135" s="2">
        <f t="shared" si="5"/>
        <v>0</v>
      </c>
      <c r="T135" s="29" t="s">
        <v>22</v>
      </c>
      <c r="U135" s="29"/>
      <c r="W135" s="12">
        <f t="shared" si="4"/>
        <v>226000</v>
      </c>
      <c r="X135" s="12">
        <v>226000</v>
      </c>
    </row>
    <row r="136" spans="1:25" s="12" customFormat="1" x14ac:dyDescent="0.25">
      <c r="A136" s="12" t="s">
        <v>581</v>
      </c>
      <c r="B136" s="12" t="s">
        <v>313</v>
      </c>
      <c r="C136" s="27">
        <v>2</v>
      </c>
      <c r="E136" s="12" t="s">
        <v>582</v>
      </c>
      <c r="F136" s="12" t="s">
        <v>583</v>
      </c>
      <c r="H136" s="12" t="s">
        <v>29</v>
      </c>
      <c r="I136" s="12" t="s">
        <v>30</v>
      </c>
      <c r="K136" s="13"/>
      <c r="O136" s="14">
        <v>4800000</v>
      </c>
      <c r="P136" s="14">
        <v>1000000</v>
      </c>
      <c r="Q136" s="14"/>
      <c r="R136" s="14"/>
      <c r="S136" s="2">
        <f t="shared" si="5"/>
        <v>0</v>
      </c>
      <c r="T136" s="29" t="s">
        <v>22</v>
      </c>
      <c r="U136" s="29"/>
      <c r="W136" s="12">
        <f t="shared" si="4"/>
        <v>5800000</v>
      </c>
      <c r="X136" s="12">
        <v>5800000</v>
      </c>
    </row>
    <row r="137" spans="1:25" s="12" customFormat="1" ht="15.75" customHeight="1" x14ac:dyDescent="0.25">
      <c r="A137" s="12" t="s">
        <v>584</v>
      </c>
      <c r="B137" s="12" t="s">
        <v>585</v>
      </c>
      <c r="C137" s="27">
        <v>4</v>
      </c>
      <c r="E137" s="12" t="s">
        <v>586</v>
      </c>
      <c r="F137" s="12" t="s">
        <v>354</v>
      </c>
      <c r="H137" s="12" t="s">
        <v>29</v>
      </c>
      <c r="I137" s="12" t="s">
        <v>30</v>
      </c>
      <c r="K137" s="13"/>
      <c r="O137" s="14"/>
      <c r="P137" s="14"/>
      <c r="Q137" s="14"/>
      <c r="R137" s="14"/>
      <c r="S137" s="2">
        <f t="shared" si="5"/>
        <v>0</v>
      </c>
      <c r="T137" s="29" t="s">
        <v>22</v>
      </c>
      <c r="U137" s="29"/>
      <c r="X137" s="12">
        <v>58000</v>
      </c>
    </row>
    <row r="138" spans="1:25" s="12" customFormat="1" ht="15.75" thickBot="1" x14ac:dyDescent="0.3">
      <c r="A138" s="17" t="s">
        <v>587</v>
      </c>
      <c r="B138" s="17" t="s">
        <v>271</v>
      </c>
      <c r="C138" s="28">
        <v>244</v>
      </c>
      <c r="D138" s="17"/>
      <c r="E138" s="17" t="s">
        <v>588</v>
      </c>
      <c r="F138" s="17" t="s">
        <v>589</v>
      </c>
      <c r="G138" s="17"/>
      <c r="H138" s="17" t="s">
        <v>29</v>
      </c>
      <c r="I138" s="17" t="s">
        <v>30</v>
      </c>
      <c r="J138" s="17"/>
      <c r="K138" s="18"/>
      <c r="L138" s="17"/>
      <c r="M138" s="17"/>
      <c r="N138" s="17"/>
      <c r="O138" s="19">
        <v>72000</v>
      </c>
      <c r="P138" s="19">
        <v>60000</v>
      </c>
      <c r="Q138" s="19"/>
      <c r="R138" s="19"/>
      <c r="S138" s="5">
        <f t="shared" si="5"/>
        <v>0</v>
      </c>
      <c r="T138" s="30" t="s">
        <v>22</v>
      </c>
      <c r="U138" s="30"/>
      <c r="V138" s="17"/>
      <c r="W138" s="17">
        <f t="shared" si="4"/>
        <v>132000</v>
      </c>
      <c r="X138" s="17">
        <v>132000</v>
      </c>
    </row>
    <row r="139" spans="1:25" s="12" customFormat="1" ht="15.75" thickTop="1" x14ac:dyDescent="0.25">
      <c r="C139" s="29"/>
      <c r="M139" s="20">
        <f t="shared" ref="M139:N139" si="6">SUM(M2:M138)</f>
        <v>1241</v>
      </c>
      <c r="N139" s="20">
        <f t="shared" si="6"/>
        <v>16909</v>
      </c>
      <c r="O139" s="20">
        <f>SUM(O2:O138)</f>
        <v>52584772</v>
      </c>
      <c r="P139" s="15">
        <f>SUM(P2:P138)</f>
        <v>36501337</v>
      </c>
      <c r="Q139" s="15">
        <f t="shared" ref="Q139:R139" si="7">SUM(Q2:Q138)</f>
        <v>-9880</v>
      </c>
      <c r="R139" s="15">
        <f t="shared" si="7"/>
        <v>-26376</v>
      </c>
      <c r="S139" s="20">
        <f>SUM(S2:S138)</f>
        <v>36256</v>
      </c>
      <c r="T139" s="29"/>
      <c r="U139" s="29"/>
      <c r="W139" s="15">
        <f>SUM(W2:W138)</f>
        <v>89086109</v>
      </c>
      <c r="X139" s="24">
        <f>SUM(X2:X138)</f>
        <v>87941277</v>
      </c>
    </row>
    <row r="140" spans="1:25" x14ac:dyDescent="0.25">
      <c r="O140" s="16"/>
      <c r="P140" s="16"/>
      <c r="S140" s="2"/>
      <c r="X140" s="1"/>
    </row>
    <row r="141" spans="1:25" x14ac:dyDescent="0.25">
      <c r="S141" s="2"/>
      <c r="V141" s="10" t="s">
        <v>598</v>
      </c>
      <c r="X141" s="24">
        <f>0.6*3500000</f>
        <v>2100000</v>
      </c>
      <c r="Y141" s="10" t="s">
        <v>593</v>
      </c>
    </row>
    <row r="142" spans="1:25" ht="15.75" thickBot="1" x14ac:dyDescent="0.3">
      <c r="X142" s="24"/>
    </row>
    <row r="143" spans="1:25" x14ac:dyDescent="0.25">
      <c r="W143" s="31" t="s">
        <v>594</v>
      </c>
      <c r="X143" s="32">
        <f>X139+X141</f>
        <v>90041277</v>
      </c>
      <c r="Y143" s="33" t="s">
        <v>593</v>
      </c>
    </row>
    <row r="144" spans="1:25" x14ac:dyDescent="0.25">
      <c r="W144" s="34"/>
      <c r="X144" s="35"/>
      <c r="Y144" s="36"/>
    </row>
    <row r="145" spans="23:25" x14ac:dyDescent="0.25">
      <c r="W145" s="34" t="s">
        <v>595</v>
      </c>
      <c r="X145" s="35">
        <f>0.59*X143</f>
        <v>53124353.43</v>
      </c>
      <c r="Y145" s="37" t="s">
        <v>593</v>
      </c>
    </row>
    <row r="146" spans="23:25" ht="15.75" thickBot="1" x14ac:dyDescent="0.3">
      <c r="W146" s="38" t="s">
        <v>596</v>
      </c>
      <c r="X146" s="39">
        <f>0.41*X143</f>
        <v>36916923.57</v>
      </c>
      <c r="Y146" s="40" t="s">
        <v>593</v>
      </c>
    </row>
  </sheetData>
  <phoneticPr fontId="7" type="noConversion"/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4595-0264-495E-9228-0E8DBEE67095}">
  <dimension ref="A3:L23"/>
  <sheetViews>
    <sheetView zoomScale="90" zoomScaleNormal="90" workbookViewId="0">
      <selection activeCell="B26" sqref="B26"/>
    </sheetView>
  </sheetViews>
  <sheetFormatPr defaultRowHeight="15" x14ac:dyDescent="0.25"/>
  <cols>
    <col min="1" max="1" width="32.5703125" customWidth="1"/>
    <col min="2" max="2" width="34" customWidth="1"/>
    <col min="3" max="3" width="30.28515625" customWidth="1"/>
    <col min="4" max="9" width="18.42578125" customWidth="1"/>
    <col min="10" max="10" width="29.85546875" customWidth="1"/>
    <col min="11" max="11" width="25.140625" customWidth="1"/>
    <col min="12" max="12" width="19.5703125" customWidth="1"/>
  </cols>
  <sheetData>
    <row r="3" spans="1:12" ht="18.75" x14ac:dyDescent="0.3">
      <c r="A3" s="6" t="s">
        <v>533</v>
      </c>
      <c r="D3" t="s">
        <v>534</v>
      </c>
    </row>
    <row r="5" spans="1:12" ht="36" customHeight="1" x14ac:dyDescent="0.25">
      <c r="A5" s="7" t="s">
        <v>535</v>
      </c>
      <c r="B5" s="7" t="s">
        <v>536</v>
      </c>
      <c r="C5" s="7" t="s">
        <v>537</v>
      </c>
      <c r="D5" s="7" t="s">
        <v>538</v>
      </c>
      <c r="E5" s="7" t="s">
        <v>4</v>
      </c>
      <c r="F5" s="7" t="s">
        <v>5</v>
      </c>
      <c r="G5" s="7" t="s">
        <v>539</v>
      </c>
      <c r="H5" s="7" t="s">
        <v>540</v>
      </c>
      <c r="I5" s="7" t="s">
        <v>541</v>
      </c>
      <c r="J5" s="7" t="s">
        <v>592</v>
      </c>
      <c r="K5" s="7" t="s">
        <v>542</v>
      </c>
      <c r="L5" s="7" t="s">
        <v>543</v>
      </c>
    </row>
    <row r="6" spans="1:12" x14ac:dyDescent="0.25">
      <c r="A6" s="8" t="s">
        <v>213</v>
      </c>
      <c r="B6" s="8" t="s">
        <v>204</v>
      </c>
      <c r="C6" s="8">
        <v>82</v>
      </c>
      <c r="D6" s="8"/>
      <c r="E6" s="8" t="s">
        <v>544</v>
      </c>
      <c r="F6" s="8" t="s">
        <v>545</v>
      </c>
      <c r="G6" s="8" t="s">
        <v>546</v>
      </c>
      <c r="H6" s="8">
        <v>234</v>
      </c>
      <c r="I6" s="8">
        <v>60</v>
      </c>
      <c r="J6" s="9">
        <v>51000</v>
      </c>
      <c r="K6" s="8"/>
      <c r="L6" s="8"/>
    </row>
    <row r="7" spans="1:12" x14ac:dyDescent="0.25">
      <c r="A7" s="8" t="s">
        <v>491</v>
      </c>
      <c r="B7" s="8" t="s">
        <v>492</v>
      </c>
      <c r="C7" s="8">
        <v>100</v>
      </c>
      <c r="D7" s="8"/>
      <c r="E7" s="8" t="s">
        <v>547</v>
      </c>
      <c r="F7" s="8" t="s">
        <v>548</v>
      </c>
      <c r="G7" s="8" t="s">
        <v>546</v>
      </c>
      <c r="H7" s="8">
        <v>200</v>
      </c>
      <c r="I7" s="8"/>
      <c r="J7" s="9">
        <v>42500</v>
      </c>
      <c r="K7" s="8"/>
      <c r="L7" s="8"/>
    </row>
    <row r="8" spans="1:12" x14ac:dyDescent="0.25">
      <c r="A8" s="8" t="s">
        <v>310</v>
      </c>
      <c r="B8" s="8" t="s">
        <v>549</v>
      </c>
      <c r="C8" s="8">
        <v>52</v>
      </c>
      <c r="D8" s="8"/>
      <c r="E8" s="8" t="s">
        <v>550</v>
      </c>
      <c r="F8" s="8" t="s">
        <v>548</v>
      </c>
      <c r="G8" s="8" t="s">
        <v>546</v>
      </c>
      <c r="H8" s="11"/>
      <c r="I8" s="11"/>
      <c r="J8" s="11"/>
      <c r="K8" s="8"/>
      <c r="L8" s="8"/>
    </row>
    <row r="9" spans="1:12" x14ac:dyDescent="0.25">
      <c r="A9" s="8" t="s">
        <v>216</v>
      </c>
      <c r="B9" s="8" t="s">
        <v>551</v>
      </c>
      <c r="C9" s="8">
        <v>15</v>
      </c>
      <c r="D9" s="8"/>
      <c r="E9" s="8" t="s">
        <v>552</v>
      </c>
      <c r="F9" s="8" t="s">
        <v>219</v>
      </c>
      <c r="G9" s="8" t="s">
        <v>546</v>
      </c>
      <c r="H9" s="8">
        <v>488</v>
      </c>
      <c r="I9" s="8">
        <v>50</v>
      </c>
      <c r="J9" s="9">
        <v>42500</v>
      </c>
      <c r="K9" s="8"/>
      <c r="L9" s="8"/>
    </row>
    <row r="10" spans="1:12" x14ac:dyDescent="0.25">
      <c r="A10" s="8" t="s">
        <v>447</v>
      </c>
      <c r="B10" s="8" t="s">
        <v>448</v>
      </c>
      <c r="C10" s="8">
        <v>75</v>
      </c>
      <c r="D10" s="8"/>
      <c r="E10" s="8" t="s">
        <v>553</v>
      </c>
      <c r="F10" s="8" t="s">
        <v>554</v>
      </c>
      <c r="G10" s="8" t="s">
        <v>546</v>
      </c>
      <c r="H10" s="8">
        <v>96</v>
      </c>
      <c r="I10" s="8"/>
      <c r="J10" s="9">
        <v>20400</v>
      </c>
      <c r="K10" s="8"/>
      <c r="L10" s="8"/>
    </row>
    <row r="11" spans="1:12" x14ac:dyDescent="0.25">
      <c r="A11" s="8" t="s">
        <v>242</v>
      </c>
      <c r="B11" s="8" t="s">
        <v>243</v>
      </c>
      <c r="C11" s="8">
        <v>22</v>
      </c>
      <c r="D11" s="8"/>
      <c r="E11" s="8" t="s">
        <v>555</v>
      </c>
      <c r="F11" s="8" t="s">
        <v>245</v>
      </c>
      <c r="G11" s="8" t="s">
        <v>546</v>
      </c>
      <c r="H11" s="11"/>
      <c r="I11" s="11"/>
      <c r="J11" s="11"/>
      <c r="K11" s="8"/>
      <c r="L11" s="8"/>
    </row>
    <row r="12" spans="1:12" x14ac:dyDescent="0.25">
      <c r="A12" s="8" t="s">
        <v>451</v>
      </c>
      <c r="B12" s="8" t="s">
        <v>556</v>
      </c>
      <c r="C12" s="8" t="s">
        <v>557</v>
      </c>
      <c r="D12" s="8"/>
      <c r="E12" s="8" t="s">
        <v>558</v>
      </c>
      <c r="F12" s="8" t="s">
        <v>559</v>
      </c>
      <c r="G12" s="8" t="s">
        <v>546</v>
      </c>
      <c r="H12" s="8">
        <v>40</v>
      </c>
      <c r="I12" s="8">
        <v>15</v>
      </c>
      <c r="J12" s="9">
        <v>12750</v>
      </c>
      <c r="K12" s="8"/>
      <c r="L12" s="8"/>
    </row>
    <row r="13" spans="1:12" x14ac:dyDescent="0.25">
      <c r="A13" s="8" t="s">
        <v>47</v>
      </c>
      <c r="B13" s="8" t="s">
        <v>48</v>
      </c>
      <c r="C13" s="8">
        <v>15</v>
      </c>
      <c r="D13" s="8"/>
      <c r="E13" s="8" t="s">
        <v>560</v>
      </c>
      <c r="F13" s="8" t="s">
        <v>561</v>
      </c>
      <c r="G13" s="8" t="s">
        <v>546</v>
      </c>
      <c r="H13" s="8">
        <v>154</v>
      </c>
      <c r="I13" s="8">
        <v>52</v>
      </c>
      <c r="J13" s="9">
        <v>46040</v>
      </c>
      <c r="K13" s="8"/>
      <c r="L13" s="8"/>
    </row>
    <row r="14" spans="1:12" x14ac:dyDescent="0.25">
      <c r="A14" s="8" t="s">
        <v>357</v>
      </c>
      <c r="B14" s="8" t="s">
        <v>358</v>
      </c>
      <c r="C14" s="8">
        <v>3</v>
      </c>
      <c r="D14" s="8"/>
      <c r="E14" s="8" t="s">
        <v>562</v>
      </c>
      <c r="F14" s="8" t="s">
        <v>563</v>
      </c>
      <c r="G14" s="8" t="s">
        <v>546</v>
      </c>
      <c r="H14" s="8">
        <v>96</v>
      </c>
      <c r="I14" s="8"/>
      <c r="J14" s="9">
        <v>20400</v>
      </c>
      <c r="K14" s="8"/>
      <c r="L14" s="8"/>
    </row>
    <row r="15" spans="1:12" x14ac:dyDescent="0.25">
      <c r="A15" s="8" t="s">
        <v>230</v>
      </c>
      <c r="B15" s="8" t="s">
        <v>231</v>
      </c>
      <c r="C15" s="8">
        <v>71</v>
      </c>
      <c r="D15" s="8"/>
      <c r="E15" s="8" t="s">
        <v>564</v>
      </c>
      <c r="F15" s="8" t="s">
        <v>234</v>
      </c>
      <c r="G15" s="8" t="s">
        <v>546</v>
      </c>
      <c r="H15" s="8">
        <v>184</v>
      </c>
      <c r="I15" s="8">
        <v>54</v>
      </c>
      <c r="J15" s="9">
        <v>45900</v>
      </c>
      <c r="K15" s="8"/>
      <c r="L15" s="8"/>
    </row>
    <row r="16" spans="1:12" x14ac:dyDescent="0.25">
      <c r="A16" s="8" t="s">
        <v>203</v>
      </c>
      <c r="B16" s="8" t="s">
        <v>204</v>
      </c>
      <c r="C16" s="8">
        <v>222</v>
      </c>
      <c r="D16" s="8"/>
      <c r="E16" s="8" t="s">
        <v>565</v>
      </c>
      <c r="F16" s="8" t="s">
        <v>566</v>
      </c>
      <c r="G16" s="8" t="s">
        <v>546</v>
      </c>
      <c r="H16" s="8">
        <v>475</v>
      </c>
      <c r="I16" s="8"/>
      <c r="J16" s="9">
        <v>100938</v>
      </c>
      <c r="K16" s="8"/>
      <c r="L16" s="8"/>
    </row>
    <row r="17" spans="1:12" x14ac:dyDescent="0.25">
      <c r="A17" s="8" t="s">
        <v>199</v>
      </c>
      <c r="B17" s="8" t="s">
        <v>567</v>
      </c>
      <c r="C17" s="8">
        <v>1</v>
      </c>
      <c r="D17" s="8"/>
      <c r="E17" s="8" t="s">
        <v>568</v>
      </c>
      <c r="F17" s="8" t="s">
        <v>569</v>
      </c>
      <c r="G17" s="8" t="s">
        <v>546</v>
      </c>
      <c r="H17" s="8">
        <v>152</v>
      </c>
      <c r="I17" s="8">
        <v>43</v>
      </c>
      <c r="J17" s="9">
        <v>31419</v>
      </c>
      <c r="K17" s="8"/>
      <c r="L17" s="8"/>
    </row>
    <row r="18" spans="1:12" x14ac:dyDescent="0.25">
      <c r="A18" s="8" t="s">
        <v>175</v>
      </c>
      <c r="B18" s="8" t="s">
        <v>176</v>
      </c>
      <c r="C18" s="8">
        <v>1</v>
      </c>
      <c r="D18" s="8"/>
      <c r="E18" s="8" t="s">
        <v>570</v>
      </c>
      <c r="F18" s="8" t="s">
        <v>569</v>
      </c>
      <c r="G18" s="8" t="s">
        <v>546</v>
      </c>
      <c r="H18" s="8">
        <v>168</v>
      </c>
      <c r="I18" s="8">
        <v>61</v>
      </c>
      <c r="J18" s="9">
        <v>52876</v>
      </c>
      <c r="K18" s="8"/>
      <c r="L18" s="8"/>
    </row>
    <row r="22" spans="1:12" ht="18.75" x14ac:dyDescent="0.3">
      <c r="A22" s="6"/>
    </row>
    <row r="23" spans="1:12" x14ac:dyDescent="0.25">
      <c r="A23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sificatie xmlns="33854d53-22db-42af-bdf5-792a68b26508">Eneco intern</Classificatie>
    <_ip_UnifiedCompliancePolicyUIAction xmlns="http://schemas.microsoft.com/sharepoint/v3" xsi:nil="true"/>
    <TaxCatchAll xmlns="fdf2928b-beb3-407d-95c7-3f5cae7eb22b" xsi:nil="true"/>
    <_ip_UnifiedCompliancePolicyProperties xmlns="http://schemas.microsoft.com/sharepoint/v3" xsi:nil="true"/>
    <lcf76f155ced4ddcb4097134ff3c332f xmlns="d1650f6b-cdf2-403f-b226-aac5f33b99e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neco Algemeen Document" ma:contentTypeID="0x010100CF5177C48AD0AC4797CA3D45F93849A5000C38C6732B4B1448979E5AED4728B061" ma:contentTypeVersion="32" ma:contentTypeDescription="" ma:contentTypeScope="" ma:versionID="0801e10aa3960db88ec50b3408144192">
  <xsd:schema xmlns:xsd="http://www.w3.org/2001/XMLSchema" xmlns:xs="http://www.w3.org/2001/XMLSchema" xmlns:p="http://schemas.microsoft.com/office/2006/metadata/properties" xmlns:ns1="http://schemas.microsoft.com/sharepoint/v3" xmlns:ns2="83a50a2b-1fa7-46b5-881b-c8a79f21e74e" xmlns:ns3="33854d53-22db-42af-bdf5-792a68b26508" xmlns:ns4="d1650f6b-cdf2-403f-b226-aac5f33b99ec" xmlns:ns5="fdf2928b-beb3-407d-95c7-3f5cae7eb22b" targetNamespace="http://schemas.microsoft.com/office/2006/metadata/properties" ma:root="true" ma:fieldsID="043762689cfa76c0e147976ba87de9a7" ns1:_="" ns2:_="" ns3:_="" ns4:_="" ns5:_="">
    <xsd:import namespace="http://schemas.microsoft.com/sharepoint/v3"/>
    <xsd:import namespace="83a50a2b-1fa7-46b5-881b-c8a79f21e74e"/>
    <xsd:import namespace="33854d53-22db-42af-bdf5-792a68b26508"/>
    <xsd:import namespace="d1650f6b-cdf2-403f-b226-aac5f33b99ec"/>
    <xsd:import namespace="fdf2928b-beb3-407d-95c7-3f5cae7eb2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Classificatie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1:_ip_UnifiedCompliancePolicyProperties" minOccurs="0"/>
                <xsd:element ref="ns1:_ip_UnifiedCompliancePolicyUIAc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Eigenschappen van het geïntegreerd beleid voor naleving" ma:description="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tie van de gebruikersinterface van het geïntegreerd beleid voor naleving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50a2b-1fa7-46b5-881b-c8a79f21e7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int-hash delen" ma:internalName="SharingHintHash" ma:readOnly="true">
      <xsd:simpleType>
        <xsd:restriction base="dms:Text"/>
      </xsd:simple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2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3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54d53-22db-42af-bdf5-792a68b26508" elementFormDefault="qualified">
    <xsd:import namespace="http://schemas.microsoft.com/office/2006/documentManagement/types"/>
    <xsd:import namespace="http://schemas.microsoft.com/office/infopath/2007/PartnerControls"/>
    <xsd:element name="Classificatie" ma:index="9" nillable="true" ma:displayName="Classificatie" ma:default="Eneco intern" ma:format="Dropdown" ma:internalName="Classificatie">
      <xsd:simpleType>
        <xsd:restriction base="dms:Choice">
          <xsd:enumeration value="Eneco intern"/>
          <xsd:enumeration value="Eneco vertrouwelijk"/>
          <xsd:enumeration value="Publiek"/>
          <xsd:enumeration value="Geheim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50f6b-cdf2-403f-b226-aac5f33b99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2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Afbeeldingtags" ma:readOnly="false" ma:fieldId="{5cf76f15-5ced-4ddc-b409-7134ff3c332f}" ma:taxonomyMulti="true" ma:sspId="a574edb5-dd3e-4c64-8a50-c03af3bfb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2928b-beb3-407d-95c7-3f5cae7eb22b" elementFormDefault="qualified">
    <xsd:import namespace="http://schemas.microsoft.com/office/2006/documentManagement/types"/>
    <xsd:import namespace="http://schemas.microsoft.com/office/infopath/2007/PartnerControls"/>
    <xsd:element name="TaxCatchAll" ma:index="29" nillable="true" ma:displayName="Taxonomy Catch All Column" ma:hidden="true" ma:list="{995e5c79-e077-4097-84ec-41fa0fb6b0ac}" ma:internalName="TaxCatchAll" ma:showField="CatchAllData" ma:web="33854d53-22db-42af-bdf5-792a68b265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haredContentType xmlns="Microsoft.SharePoint.Taxonomy.ContentTypeSync" SourceId="a574edb5-dd3e-4c64-8a50-c03af3bfbb17" ContentTypeId="0x0101" PreviousValue="false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B8F5D-B986-4DE1-B330-D21989D48725}">
  <ds:schemaRefs>
    <ds:schemaRef ds:uri="http://schemas.microsoft.com/office/2006/metadata/properties"/>
    <ds:schemaRef ds:uri="http://schemas.microsoft.com/office/infopath/2007/PartnerControls"/>
    <ds:schemaRef ds:uri="33854d53-22db-42af-bdf5-792a68b26508"/>
    <ds:schemaRef ds:uri="http://schemas.microsoft.com/sharepoint/v3"/>
    <ds:schemaRef ds:uri="fdf2928b-beb3-407d-95c7-3f5cae7eb22b"/>
    <ds:schemaRef ds:uri="d1650f6b-cdf2-403f-b226-aac5f33b99ec"/>
  </ds:schemaRefs>
</ds:datastoreItem>
</file>

<file path=customXml/itemProps2.xml><?xml version="1.0" encoding="utf-8"?>
<ds:datastoreItem xmlns:ds="http://schemas.openxmlformats.org/officeDocument/2006/customXml" ds:itemID="{526A2C97-A6C7-4EC3-99C8-92618408FD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3a50a2b-1fa7-46b5-881b-c8a79f21e74e"/>
    <ds:schemaRef ds:uri="33854d53-22db-42af-bdf5-792a68b26508"/>
    <ds:schemaRef ds:uri="d1650f6b-cdf2-403f-b226-aac5f33b99ec"/>
    <ds:schemaRef ds:uri="fdf2928b-beb3-407d-95c7-3f5cae7eb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613B10-D01F-447E-A95B-BADD3BF03130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5CBB74D9-4980-45F8-9122-8F8C139A9501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694C4395-B3DE-478F-B2AA-5461272AD8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Aansluitingen GV + KV ENDEX</vt:lpstr>
      <vt:lpstr>PV opwek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Nikolic, Nora</dc:creator>
  <cp:lastModifiedBy>Nikolic, Nora</cp:lastModifiedBy>
  <dcterms:created xsi:type="dcterms:W3CDTF">2023-11-01T15:09:53Z</dcterms:created>
  <dcterms:modified xsi:type="dcterms:W3CDTF">2023-12-06T12:44:56Z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0x010100CF5177C48AD0AC4797CA3D45F93849A5000C38C6732B4B1448979E5AED4728B061</vt:lpwstr>
  </property>
  <property fmtid="{D5CDD505-2E9C-101B-9397-08002B2CF9AE}" pid="3" name="MediaServiceImageTags">
    <vt:lpwstr/>
  </property>
</Properties>
</file>