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1 DATA en Selectie\10 Informatie aanbesteding\01 Rijkskantoren\00 SPOT\"/>
    </mc:Choice>
  </mc:AlternateContent>
  <xr:revisionPtr revIDLastSave="0" documentId="13_ncr:1_{1095195E-B977-4FEB-A300-BC9CE2CED3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nsluitingen GV SPOT" sheetId="4" r:id="rId1"/>
    <sheet name="PV opwek" sheetId="3" r:id="rId2"/>
  </sheets>
  <definedNames>
    <definedName name="_xlnm._FilterDatabase" localSheetId="0" hidden="1">'Aansluitingen GV SPOT'!$A$1:$U$26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9" i="4" l="1"/>
  <c r="P27" i="4" l="1"/>
  <c r="O27" i="4"/>
  <c r="V23" i="4"/>
  <c r="V18" i="4"/>
  <c r="W27" i="4" l="1"/>
  <c r="W31" i="4" s="1"/>
  <c r="V3" i="4" l="1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9" i="4"/>
  <c r="V20" i="4"/>
  <c r="V21" i="4"/>
  <c r="V22" i="4"/>
  <c r="V24" i="4"/>
  <c r="V25" i="4"/>
  <c r="V26" i="4"/>
  <c r="V2" i="4"/>
  <c r="V27" i="4" l="1"/>
</calcChain>
</file>

<file path=xl/sharedStrings.xml><?xml version="1.0" encoding="utf-8"?>
<sst xmlns="http://schemas.openxmlformats.org/spreadsheetml/2006/main" count="371" uniqueCount="156">
  <si>
    <t>Eancode Aansluiting</t>
  </si>
  <si>
    <t>Aansluiting Straat</t>
  </si>
  <si>
    <t>Aansluiting Huisnr</t>
  </si>
  <si>
    <t>Aansluiting Toevoeging</t>
  </si>
  <si>
    <t>Aansluiting Postcode</t>
  </si>
  <si>
    <t>Aansluiting Plaats</t>
  </si>
  <si>
    <t>Profielcategorie</t>
  </si>
  <si>
    <t>Marktsegment</t>
  </si>
  <si>
    <t>Frequentie Bemetering</t>
  </si>
  <si>
    <t>Slimme Meter</t>
  </si>
  <si>
    <t>SJV Piek</t>
  </si>
  <si>
    <t>SJV Dal</t>
  </si>
  <si>
    <t>SJV TL Piek</t>
  </si>
  <si>
    <t>SJV TL Dal</t>
  </si>
  <si>
    <t>Gefactureerd Verbruik Piek 2022</t>
  </si>
  <si>
    <t>Gefactureerd Verbruik Dal 2022</t>
  </si>
  <si>
    <t>Gefactureerd Verbruik TL Piek 2022</t>
  </si>
  <si>
    <t>Gefactureerd Verbruik TL Dal 2022</t>
  </si>
  <si>
    <t>Verblijfsfunctie</t>
  </si>
  <si>
    <t>Complexbepaling</t>
  </si>
  <si>
    <t>WOZ Cluster</t>
  </si>
  <si>
    <t>Ja</t>
  </si>
  <si>
    <t>1</t>
  </si>
  <si>
    <t/>
  </si>
  <si>
    <t>E3C</t>
  </si>
  <si>
    <t>Grootverbruik</t>
  </si>
  <si>
    <t>TMT Telemetrie</t>
  </si>
  <si>
    <t>Nee</t>
  </si>
  <si>
    <t>E3B</t>
  </si>
  <si>
    <t>2</t>
  </si>
  <si>
    <t>E3A</t>
  </si>
  <si>
    <t>4</t>
  </si>
  <si>
    <t>871687110000863976</t>
  </si>
  <si>
    <t>W. Dreesweg</t>
  </si>
  <si>
    <t>24</t>
  </si>
  <si>
    <t>1314 CN</t>
  </si>
  <si>
    <t>ALMERE</t>
  </si>
  <si>
    <t>LELYSTAD</t>
  </si>
  <si>
    <t>ARNHEM</t>
  </si>
  <si>
    <t>871687120000021528</t>
  </si>
  <si>
    <t>Groningensingel</t>
  </si>
  <si>
    <t>21</t>
  </si>
  <si>
    <t>6835 EA</t>
  </si>
  <si>
    <t>871687120000322007</t>
  </si>
  <si>
    <t>Zuiderwagenplein</t>
  </si>
  <si>
    <t>752A S</t>
  </si>
  <si>
    <t>8224 AD</t>
  </si>
  <si>
    <t>UTRECHT</t>
  </si>
  <si>
    <t>10</t>
  </si>
  <si>
    <t>45</t>
  </si>
  <si>
    <t>871687400009525372</t>
  </si>
  <si>
    <t>Griffioenlaan</t>
  </si>
  <si>
    <t>3526 LA</t>
  </si>
  <si>
    <t>871687400009877631</t>
  </si>
  <si>
    <t>Smallepad</t>
  </si>
  <si>
    <t>3</t>
  </si>
  <si>
    <t>3811 MG</t>
  </si>
  <si>
    <t>AMERSFOORT</t>
  </si>
  <si>
    <t>871688600000030038</t>
  </si>
  <si>
    <t>Derde Werelddreef</t>
  </si>
  <si>
    <t>2622 HA</t>
  </si>
  <si>
    <t>DELFT</t>
  </si>
  <si>
    <t>'S-GRAVENHAGE</t>
  </si>
  <si>
    <t>871689200000013384</t>
  </si>
  <si>
    <t>Oranjebuitensingel</t>
  </si>
  <si>
    <t>25</t>
  </si>
  <si>
    <t>2511 VE</t>
  </si>
  <si>
    <t>871689200000015685</t>
  </si>
  <si>
    <t>Koningskade</t>
  </si>
  <si>
    <t>2596 AA</t>
  </si>
  <si>
    <t>871689200000088429</t>
  </si>
  <si>
    <t>Bezuidenhoutseweg</t>
  </si>
  <si>
    <t>73</t>
  </si>
  <si>
    <t>2594 AC</t>
  </si>
  <si>
    <t>871689200008171789</t>
  </si>
  <si>
    <t>Turfmarkt</t>
  </si>
  <si>
    <t>147</t>
  </si>
  <si>
    <t>2511 DP</t>
  </si>
  <si>
    <t>32</t>
  </si>
  <si>
    <t>871689276000014355</t>
  </si>
  <si>
    <t>Muzenstraat</t>
  </si>
  <si>
    <t>31</t>
  </si>
  <si>
    <t>2511 VW</t>
  </si>
  <si>
    <t>Rotterdam</t>
  </si>
  <si>
    <t>871689276000048213</t>
  </si>
  <si>
    <t>Schedeldoekshaven</t>
  </si>
  <si>
    <t>131</t>
  </si>
  <si>
    <t>2511 EM</t>
  </si>
  <si>
    <t>871689276000051367</t>
  </si>
  <si>
    <t>101</t>
  </si>
  <si>
    <t>14</t>
  </si>
  <si>
    <t>871689276000056027</t>
  </si>
  <si>
    <t>20</t>
  </si>
  <si>
    <t>2594 AV</t>
  </si>
  <si>
    <t>871689276000057215</t>
  </si>
  <si>
    <t>Kalvermarkt</t>
  </si>
  <si>
    <t>2511 CB</t>
  </si>
  <si>
    <t>871689276000074670</t>
  </si>
  <si>
    <t>Juliana Van Stolberglaan</t>
  </si>
  <si>
    <t>2595 CL</t>
  </si>
  <si>
    <t>871689276000076759</t>
  </si>
  <si>
    <t>Laan Op Zuid</t>
  </si>
  <si>
    <t>3072 DB</t>
  </si>
  <si>
    <t>LEEUWARDEN</t>
  </si>
  <si>
    <t>871689700000023760</t>
  </si>
  <si>
    <t>Van Der Nootstraat</t>
  </si>
  <si>
    <t>8913 HV</t>
  </si>
  <si>
    <t>871689700000027652</t>
  </si>
  <si>
    <t>Tesselschadestraat</t>
  </si>
  <si>
    <t>140</t>
  </si>
  <si>
    <t>8913 HC</t>
  </si>
  <si>
    <t>871689700000043317</t>
  </si>
  <si>
    <t>55</t>
  </si>
  <si>
    <t>8913 HA</t>
  </si>
  <si>
    <t>871690200262000005</t>
  </si>
  <si>
    <t>Poelendaelesingel</t>
  </si>
  <si>
    <t>18</t>
  </si>
  <si>
    <t>4335 JA</t>
  </si>
  <si>
    <t>MIDDELBURG</t>
  </si>
  <si>
    <t>MAASTRICHT</t>
  </si>
  <si>
    <t>871690416060900199</t>
  </si>
  <si>
    <t>Terra Nigrastraat</t>
  </si>
  <si>
    <t>6216 BL</t>
  </si>
  <si>
    <t>871690421364903296</t>
  </si>
  <si>
    <t>Avenue Ceramique</t>
  </si>
  <si>
    <t>125</t>
  </si>
  <si>
    <t>6221 KV</t>
  </si>
  <si>
    <t>Mandemaat</t>
  </si>
  <si>
    <t>9405 TG</t>
  </si>
  <si>
    <t>ASSEN</t>
  </si>
  <si>
    <t>871694831000065008</t>
  </si>
  <si>
    <t>ZWOLLE</t>
  </si>
  <si>
    <t>871694831000088076</t>
  </si>
  <si>
    <t>Hanzelaan</t>
  </si>
  <si>
    <t>310</t>
  </si>
  <si>
    <t>8017 JK</t>
  </si>
  <si>
    <t>Bestaande PV opwek locaties</t>
  </si>
  <si>
    <t xml:space="preserve"> </t>
  </si>
  <si>
    <t>EAN</t>
  </si>
  <si>
    <t>Adres</t>
  </si>
  <si>
    <t>Huis Nummer</t>
  </si>
  <si>
    <t>Huisnr toevoeging</t>
  </si>
  <si>
    <t>Grootverbruik / Kleinverbruik</t>
  </si>
  <si>
    <t>Aantal panelen</t>
  </si>
  <si>
    <t>PV vermogen
kWp</t>
  </si>
  <si>
    <t>Netto Teruglevering in kWh (jaar)</t>
  </si>
  <si>
    <t>Locatie informatie / extra informatie</t>
  </si>
  <si>
    <t>GV</t>
  </si>
  <si>
    <t>Laan op Zuid</t>
  </si>
  <si>
    <t>3072DB</t>
  </si>
  <si>
    <t>Totaal verbruik gefactureerd 2022</t>
  </si>
  <si>
    <t>Verwachte verbruik 2025</t>
  </si>
  <si>
    <t>Bruto opwek
in  kWh (jaarproductie)</t>
  </si>
  <si>
    <t>Totaal volume 2025</t>
  </si>
  <si>
    <t>kWh</t>
  </si>
  <si>
    <t>extra afname laadpalen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</si>
</sst>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color rgb="FF000000"/>
      <name val="Arial"/>
      <family val="2"/>
    </font>
    <font>
      <b/>
      <sz val="14"/>
      <name val="Calibri"/>
      <family val="2"/>
    </font>
    <font>
      <sz val="10"/>
      <name val="Tahoma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9" fontId="7" fillId="0" borderId="0" applyFont="0" applyFill="0" applyBorder="0" applyAlignment="0" applyProtection="0"/>
  </cellStyleXfs>
  <cellXfs count="26">
    <xf numFmtId="0" fontId="0" fillId="0" borderId="0" xfId="0"/>
    <xf numFmtId="3" fontId="0" fillId="0" borderId="0" xfId="0" applyNumberFormat="1"/>
    <xf numFmtId="1" fontId="0" fillId="0" borderId="0" xfId="0" applyNumberFormat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" fontId="0" fillId="0" borderId="3" xfId="0" applyNumberFormat="1" applyBorder="1"/>
    <xf numFmtId="0" fontId="0" fillId="0" borderId="3" xfId="0" applyBorder="1"/>
    <xf numFmtId="1" fontId="2" fillId="0" borderId="0" xfId="0" applyNumberFormat="1" applyFont="1"/>
    <xf numFmtId="0" fontId="5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0" fillId="0" borderId="2" xfId="0" applyBorder="1"/>
    <xf numFmtId="3" fontId="0" fillId="0" borderId="2" xfId="0" applyNumberFormat="1" applyBorder="1"/>
    <xf numFmtId="0" fontId="1" fillId="0" borderId="0" xfId="0" applyFont="1"/>
    <xf numFmtId="9" fontId="0" fillId="0" borderId="0" xfId="11" applyFont="1"/>
    <xf numFmtId="0" fontId="0" fillId="0" borderId="0" xfId="0" applyFill="1"/>
    <xf numFmtId="3" fontId="0" fillId="0" borderId="0" xfId="0" applyNumberFormat="1" applyFill="1"/>
    <xf numFmtId="1" fontId="0" fillId="0" borderId="0" xfId="0" applyNumberFormat="1" applyFill="1"/>
    <xf numFmtId="0" fontId="1" fillId="0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3" fontId="0" fillId="0" borderId="3" xfId="0" applyNumberFormat="1" applyBorder="1"/>
    <xf numFmtId="0" fontId="0" fillId="0" borderId="3" xfId="0" applyBorder="1" applyAlignment="1">
      <alignment horizontal="center"/>
    </xf>
    <xf numFmtId="0" fontId="1" fillId="0" borderId="4" xfId="0" applyFont="1" applyBorder="1"/>
    <xf numFmtId="3" fontId="2" fillId="0" borderId="5" xfId="0" applyNumberFormat="1" applyFont="1" applyFill="1" applyBorder="1"/>
    <xf numFmtId="0" fontId="1" fillId="0" borderId="6" xfId="0" applyFont="1" applyBorder="1"/>
  </cellXfs>
  <cellStyles count="12">
    <cellStyle name="Comma" xfId="8" xr:uid="{6E7B1E81-743E-4BC4-92AD-6B28F55EAAC2}"/>
    <cellStyle name="Comma [0]" xfId="9" xr:uid="{10AAF062-7FBE-4B9E-AC76-7C750D3791A9}"/>
    <cellStyle name="Currency" xfId="6" xr:uid="{CD4A0AD8-D5D6-4D49-959D-74D8854AC10E}"/>
    <cellStyle name="Currency [0]" xfId="7" xr:uid="{31C906F5-B3D9-4A44-A38A-55286BAC56F7}"/>
    <cellStyle name="Komma 2" xfId="3" xr:uid="{65283529-D0CC-49FC-9323-4970A01EA7AD}"/>
    <cellStyle name="Normal" xfId="10" xr:uid="{D1BA51FB-D7B9-4A14-88E0-FF50EE26AB16}"/>
    <cellStyle name="Percent" xfId="5" xr:uid="{6CDECD51-608D-41B1-96B4-DA7F36BB2504}"/>
    <cellStyle name="Procent" xfId="11" builtinId="5"/>
    <cellStyle name="Standaard" xfId="0" builtinId="0"/>
    <cellStyle name="Standaard 2" xfId="2" xr:uid="{AB8D3D02-8B98-43AF-8BB4-B9698911E291}"/>
    <cellStyle name="Standaard 3" xfId="4" xr:uid="{829119C3-5E85-419C-80DF-79085A7229C5}"/>
    <cellStyle name="Standaard 4" xfId="1" xr:uid="{F954265E-AE41-45E2-BE58-22AE99B70A8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D4AF-059F-4D38-A83F-208720E8A28E}">
  <dimension ref="A1:X34"/>
  <sheetViews>
    <sheetView tabSelected="1" zoomScale="80" zoomScaleNormal="80" workbookViewId="0">
      <pane ySplit="1" topLeftCell="A2" activePane="bottomLeft" state="frozen"/>
      <selection pane="bottomLeft" activeCell="A28" sqref="A28"/>
    </sheetView>
  </sheetViews>
  <sheetFormatPr defaultRowHeight="15" x14ac:dyDescent="0.25"/>
  <cols>
    <col min="1" max="1" width="22.5703125" customWidth="1"/>
    <col min="2" max="2" width="24.140625" bestFit="1" customWidth="1"/>
    <col min="3" max="3" width="17.5703125" customWidth="1"/>
    <col min="4" max="4" width="12" customWidth="1"/>
    <col min="5" max="5" width="19.140625" customWidth="1"/>
    <col min="6" max="6" width="18.5703125" bestFit="1" customWidth="1"/>
    <col min="7" max="7" width="16.85546875" customWidth="1"/>
    <col min="8" max="8" width="17.5703125" customWidth="1"/>
    <col min="9" max="9" width="21.140625" bestFit="1" customWidth="1"/>
    <col min="10" max="10" width="13.140625" bestFit="1" customWidth="1"/>
    <col min="11" max="11" width="17.140625" customWidth="1"/>
    <col min="12" max="12" width="15.7109375" customWidth="1"/>
    <col min="13" max="13" width="13.140625" customWidth="1"/>
    <col min="14" max="14" width="12" customWidth="1"/>
    <col min="15" max="15" width="17.140625" customWidth="1"/>
    <col min="16" max="16" width="18.28515625" customWidth="1"/>
    <col min="17" max="17" width="15.5703125" customWidth="1"/>
    <col min="18" max="18" width="15.85546875" customWidth="1"/>
    <col min="19" max="19" width="15.28515625" style="19" customWidth="1"/>
    <col min="20" max="20" width="15.85546875" style="19" bestFit="1" customWidth="1"/>
    <col min="21" max="21" width="11.42578125" bestFit="1" customWidth="1"/>
    <col min="22" max="22" width="23.85546875" customWidth="1"/>
    <col min="23" max="23" width="16.5703125" customWidth="1"/>
  </cols>
  <sheetData>
    <row r="1" spans="1:23" s="4" customFormat="1" ht="42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8" t="s">
        <v>18</v>
      </c>
      <c r="T1" s="18" t="s">
        <v>19</v>
      </c>
      <c r="U1" s="3" t="s">
        <v>20</v>
      </c>
      <c r="V1" s="3" t="s">
        <v>150</v>
      </c>
      <c r="W1" s="3" t="s">
        <v>151</v>
      </c>
    </row>
    <row r="2" spans="1:23" x14ac:dyDescent="0.25">
      <c r="A2" t="s">
        <v>32</v>
      </c>
      <c r="B2" t="s">
        <v>33</v>
      </c>
      <c r="C2" t="s">
        <v>34</v>
      </c>
      <c r="D2" t="s">
        <v>23</v>
      </c>
      <c r="E2" t="s">
        <v>35</v>
      </c>
      <c r="F2" t="s">
        <v>36</v>
      </c>
      <c r="G2" t="s">
        <v>28</v>
      </c>
      <c r="H2" t="s">
        <v>25</v>
      </c>
      <c r="I2" t="s">
        <v>26</v>
      </c>
      <c r="J2" t="s">
        <v>27</v>
      </c>
      <c r="K2" s="1">
        <v>320006</v>
      </c>
      <c r="L2" s="1">
        <v>173307</v>
      </c>
      <c r="M2" s="1"/>
      <c r="N2" s="1"/>
      <c r="O2" s="2">
        <v>324543</v>
      </c>
      <c r="P2" s="2">
        <v>208437</v>
      </c>
      <c r="Q2" s="2">
        <v>0</v>
      </c>
      <c r="R2" s="2">
        <v>0</v>
      </c>
      <c r="S2" s="19" t="s">
        <v>21</v>
      </c>
      <c r="T2" s="19" t="s">
        <v>27</v>
      </c>
      <c r="U2" t="s">
        <v>23</v>
      </c>
      <c r="V2" s="2">
        <f>O2+P2</f>
        <v>532980</v>
      </c>
      <c r="W2">
        <v>558513</v>
      </c>
    </row>
    <row r="3" spans="1:23" x14ac:dyDescent="0.25">
      <c r="A3" t="s">
        <v>39</v>
      </c>
      <c r="B3" t="s">
        <v>40</v>
      </c>
      <c r="C3" t="s">
        <v>41</v>
      </c>
      <c r="D3" t="s">
        <v>23</v>
      </c>
      <c r="E3" t="s">
        <v>42</v>
      </c>
      <c r="F3" t="s">
        <v>38</v>
      </c>
      <c r="G3" t="s">
        <v>28</v>
      </c>
      <c r="H3" t="s">
        <v>25</v>
      </c>
      <c r="I3" t="s">
        <v>26</v>
      </c>
      <c r="J3" t="s">
        <v>27</v>
      </c>
      <c r="K3" s="1">
        <v>787066</v>
      </c>
      <c r="L3" s="1">
        <v>338210</v>
      </c>
      <c r="M3" s="1"/>
      <c r="N3" s="1"/>
      <c r="O3" s="2">
        <v>785902</v>
      </c>
      <c r="P3" s="2">
        <v>347022</v>
      </c>
      <c r="Q3" s="2">
        <v>0</v>
      </c>
      <c r="R3" s="2">
        <v>0</v>
      </c>
      <c r="S3" s="19" t="s">
        <v>21</v>
      </c>
      <c r="T3" s="19" t="s">
        <v>27</v>
      </c>
      <c r="U3" t="s">
        <v>23</v>
      </c>
      <c r="V3" s="2">
        <f t="shared" ref="V3:V26" si="0">O3+P3</f>
        <v>1132924</v>
      </c>
      <c r="W3">
        <v>1073596</v>
      </c>
    </row>
    <row r="4" spans="1:23" x14ac:dyDescent="0.25">
      <c r="A4" t="s">
        <v>43</v>
      </c>
      <c r="B4" t="s">
        <v>44</v>
      </c>
      <c r="C4" t="s">
        <v>29</v>
      </c>
      <c r="D4" t="s">
        <v>45</v>
      </c>
      <c r="E4" t="s">
        <v>46</v>
      </c>
      <c r="F4" t="s">
        <v>37</v>
      </c>
      <c r="G4" t="s">
        <v>24</v>
      </c>
      <c r="H4" t="s">
        <v>25</v>
      </c>
      <c r="I4" t="s">
        <v>26</v>
      </c>
      <c r="J4" t="s">
        <v>27</v>
      </c>
      <c r="K4" s="1">
        <v>1858585</v>
      </c>
      <c r="L4" s="1">
        <v>1429890</v>
      </c>
      <c r="M4" s="1"/>
      <c r="N4" s="1"/>
      <c r="O4" s="2">
        <v>1833694</v>
      </c>
      <c r="P4" s="2">
        <v>1454725</v>
      </c>
      <c r="Q4" s="2">
        <v>0</v>
      </c>
      <c r="R4" s="2">
        <v>0</v>
      </c>
      <c r="S4" s="19" t="s">
        <v>21</v>
      </c>
      <c r="T4" s="19" t="s">
        <v>27</v>
      </c>
      <c r="U4" t="s">
        <v>23</v>
      </c>
      <c r="V4" s="2">
        <f t="shared" si="0"/>
        <v>3288419</v>
      </c>
      <c r="W4">
        <v>3432718</v>
      </c>
    </row>
    <row r="5" spans="1:23" x14ac:dyDescent="0.25">
      <c r="A5" t="s">
        <v>50</v>
      </c>
      <c r="B5" t="s">
        <v>51</v>
      </c>
      <c r="C5" t="s">
        <v>29</v>
      </c>
      <c r="D5" t="s">
        <v>23</v>
      </c>
      <c r="E5" t="s">
        <v>52</v>
      </c>
      <c r="F5" t="s">
        <v>47</v>
      </c>
      <c r="G5" t="s">
        <v>23</v>
      </c>
      <c r="H5" t="s">
        <v>25</v>
      </c>
      <c r="I5" t="s">
        <v>26</v>
      </c>
      <c r="J5" t="s">
        <v>27</v>
      </c>
      <c r="K5" s="1">
        <v>2702794</v>
      </c>
      <c r="L5" s="1">
        <v>1765002</v>
      </c>
      <c r="M5" s="1"/>
      <c r="N5" s="1"/>
      <c r="O5" s="2">
        <v>2509152</v>
      </c>
      <c r="P5" s="2">
        <v>1701140</v>
      </c>
      <c r="Q5" s="2">
        <v>0</v>
      </c>
      <c r="R5" s="2">
        <v>0</v>
      </c>
      <c r="S5" s="19" t="s">
        <v>21</v>
      </c>
      <c r="T5" s="19" t="s">
        <v>27</v>
      </c>
      <c r="U5" t="s">
        <v>23</v>
      </c>
      <c r="V5" s="2">
        <f t="shared" si="0"/>
        <v>4210292</v>
      </c>
      <c r="W5">
        <v>4229112</v>
      </c>
    </row>
    <row r="6" spans="1:23" x14ac:dyDescent="0.25">
      <c r="A6" t="s">
        <v>53</v>
      </c>
      <c r="B6" t="s">
        <v>54</v>
      </c>
      <c r="C6" t="s">
        <v>55</v>
      </c>
      <c r="D6" t="s">
        <v>23</v>
      </c>
      <c r="E6" t="s">
        <v>56</v>
      </c>
      <c r="F6" t="s">
        <v>57</v>
      </c>
      <c r="G6" t="s">
        <v>23</v>
      </c>
      <c r="H6" t="s">
        <v>25</v>
      </c>
      <c r="I6" t="s">
        <v>26</v>
      </c>
      <c r="J6" t="s">
        <v>27</v>
      </c>
      <c r="K6" s="1">
        <v>965321</v>
      </c>
      <c r="L6" s="1">
        <v>548969</v>
      </c>
      <c r="M6" s="1"/>
      <c r="N6" s="1"/>
      <c r="O6" s="2">
        <v>933354</v>
      </c>
      <c r="P6" s="2">
        <v>531026</v>
      </c>
      <c r="Q6" s="2">
        <v>0</v>
      </c>
      <c r="R6" s="2">
        <v>0</v>
      </c>
      <c r="S6" s="19" t="s">
        <v>21</v>
      </c>
      <c r="T6" s="19" t="s">
        <v>27</v>
      </c>
      <c r="U6" t="s">
        <v>23</v>
      </c>
      <c r="V6" s="2">
        <f t="shared" si="0"/>
        <v>1464380</v>
      </c>
      <c r="W6">
        <v>1507413</v>
      </c>
    </row>
    <row r="7" spans="1:23" x14ac:dyDescent="0.25">
      <c r="A7" t="s">
        <v>58</v>
      </c>
      <c r="B7" t="s">
        <v>59</v>
      </c>
      <c r="C7" t="s">
        <v>22</v>
      </c>
      <c r="D7" t="s">
        <v>23</v>
      </c>
      <c r="E7" t="s">
        <v>60</v>
      </c>
      <c r="F7" t="s">
        <v>61</v>
      </c>
      <c r="G7" t="s">
        <v>23</v>
      </c>
      <c r="H7" t="s">
        <v>25</v>
      </c>
      <c r="I7" t="s">
        <v>26</v>
      </c>
      <c r="J7" t="s">
        <v>27</v>
      </c>
      <c r="K7" s="1">
        <v>1376736</v>
      </c>
      <c r="L7" s="1">
        <v>869714</v>
      </c>
      <c r="M7" s="1"/>
      <c r="N7" s="1"/>
      <c r="O7" s="2">
        <v>1336567</v>
      </c>
      <c r="P7" s="2">
        <v>905341</v>
      </c>
      <c r="Q7" s="2">
        <v>0</v>
      </c>
      <c r="R7" s="2">
        <v>0</v>
      </c>
      <c r="S7" s="19" t="s">
        <v>21</v>
      </c>
      <c r="T7" s="19" t="s">
        <v>27</v>
      </c>
      <c r="U7" t="s">
        <v>23</v>
      </c>
      <c r="V7" s="2">
        <f t="shared" si="0"/>
        <v>2241908</v>
      </c>
      <c r="W7">
        <v>2283494</v>
      </c>
    </row>
    <row r="8" spans="1:23" x14ac:dyDescent="0.25">
      <c r="A8" t="s">
        <v>63</v>
      </c>
      <c r="B8" t="s">
        <v>64</v>
      </c>
      <c r="C8" t="s">
        <v>65</v>
      </c>
      <c r="D8" t="s">
        <v>23</v>
      </c>
      <c r="E8" t="s">
        <v>66</v>
      </c>
      <c r="F8" t="s">
        <v>62</v>
      </c>
      <c r="G8" t="s">
        <v>23</v>
      </c>
      <c r="H8" t="s">
        <v>25</v>
      </c>
      <c r="I8" t="s">
        <v>26</v>
      </c>
      <c r="J8" t="s">
        <v>27</v>
      </c>
      <c r="K8" s="1">
        <v>3775553</v>
      </c>
      <c r="L8" s="1">
        <v>1817715</v>
      </c>
      <c r="M8" s="1"/>
      <c r="N8" s="1"/>
      <c r="O8" s="2">
        <v>4013334</v>
      </c>
      <c r="P8" s="2">
        <v>2121153</v>
      </c>
      <c r="Q8" s="2">
        <v>0</v>
      </c>
      <c r="R8" s="2">
        <v>0</v>
      </c>
      <c r="S8" s="19" t="s">
        <v>21</v>
      </c>
      <c r="T8" s="19" t="s">
        <v>27</v>
      </c>
      <c r="U8" t="s">
        <v>23</v>
      </c>
      <c r="V8" s="2">
        <f t="shared" si="0"/>
        <v>6134487</v>
      </c>
      <c r="W8">
        <v>6514512</v>
      </c>
    </row>
    <row r="9" spans="1:23" x14ac:dyDescent="0.25">
      <c r="A9" t="s">
        <v>67</v>
      </c>
      <c r="B9" t="s">
        <v>68</v>
      </c>
      <c r="C9" t="s">
        <v>31</v>
      </c>
      <c r="D9" t="s">
        <v>23</v>
      </c>
      <c r="E9" t="s">
        <v>69</v>
      </c>
      <c r="F9" t="s">
        <v>62</v>
      </c>
      <c r="G9" t="s">
        <v>23</v>
      </c>
      <c r="H9" t="s">
        <v>25</v>
      </c>
      <c r="I9" t="s">
        <v>26</v>
      </c>
      <c r="J9" t="s">
        <v>27</v>
      </c>
      <c r="K9" s="1">
        <v>1652074</v>
      </c>
      <c r="L9" s="1">
        <v>1401329</v>
      </c>
      <c r="M9" s="1"/>
      <c r="N9" s="1"/>
      <c r="O9" s="2">
        <v>1592425</v>
      </c>
      <c r="P9" s="2">
        <v>1392302</v>
      </c>
      <c r="Q9" s="2">
        <v>0</v>
      </c>
      <c r="R9" s="2">
        <v>0</v>
      </c>
      <c r="S9" s="19" t="s">
        <v>21</v>
      </c>
      <c r="T9" s="19" t="s">
        <v>27</v>
      </c>
      <c r="U9" t="s">
        <v>23</v>
      </c>
      <c r="V9" s="2">
        <f t="shared" si="0"/>
        <v>2984727</v>
      </c>
      <c r="W9">
        <v>3213103</v>
      </c>
    </row>
    <row r="10" spans="1:23" x14ac:dyDescent="0.25">
      <c r="A10" t="s">
        <v>70</v>
      </c>
      <c r="B10" t="s">
        <v>71</v>
      </c>
      <c r="C10" t="s">
        <v>72</v>
      </c>
      <c r="D10" t="s">
        <v>23</v>
      </c>
      <c r="E10" t="s">
        <v>73</v>
      </c>
      <c r="F10" t="s">
        <v>62</v>
      </c>
      <c r="G10" t="s">
        <v>23</v>
      </c>
      <c r="H10" t="s">
        <v>25</v>
      </c>
      <c r="I10" t="s">
        <v>26</v>
      </c>
      <c r="J10" t="s">
        <v>27</v>
      </c>
      <c r="K10" s="1">
        <v>2497819</v>
      </c>
      <c r="L10" s="1">
        <v>1422752</v>
      </c>
      <c r="M10" s="1"/>
      <c r="N10" s="1"/>
      <c r="O10" s="2">
        <v>2497116</v>
      </c>
      <c r="P10" s="2">
        <v>1399562</v>
      </c>
      <c r="Q10" s="2">
        <v>0</v>
      </c>
      <c r="R10" s="2">
        <v>0</v>
      </c>
      <c r="S10" s="19" t="s">
        <v>21</v>
      </c>
      <c r="T10" s="19" t="s">
        <v>27</v>
      </c>
      <c r="U10" t="s">
        <v>23</v>
      </c>
      <c r="V10" s="2">
        <f t="shared" si="0"/>
        <v>3896678</v>
      </c>
      <c r="W10">
        <v>4239292</v>
      </c>
    </row>
    <row r="11" spans="1:23" x14ac:dyDescent="0.25">
      <c r="A11" t="s">
        <v>74</v>
      </c>
      <c r="B11" t="s">
        <v>75</v>
      </c>
      <c r="C11" t="s">
        <v>76</v>
      </c>
      <c r="D11" t="s">
        <v>23</v>
      </c>
      <c r="E11" t="s">
        <v>77</v>
      </c>
      <c r="F11" t="s">
        <v>62</v>
      </c>
      <c r="G11" t="s">
        <v>23</v>
      </c>
      <c r="H11" t="s">
        <v>25</v>
      </c>
      <c r="I11" t="s">
        <v>26</v>
      </c>
      <c r="J11" t="s">
        <v>27</v>
      </c>
      <c r="K11" s="1">
        <v>6317299</v>
      </c>
      <c r="L11" s="1">
        <v>3965694</v>
      </c>
      <c r="M11" s="1"/>
      <c r="N11" s="1"/>
      <c r="O11" s="2">
        <v>6197191</v>
      </c>
      <c r="P11" s="2">
        <v>3971194</v>
      </c>
      <c r="Q11" s="2">
        <v>0</v>
      </c>
      <c r="R11" s="2">
        <v>0</v>
      </c>
      <c r="S11" s="19" t="s">
        <v>21</v>
      </c>
      <c r="T11" s="19" t="s">
        <v>27</v>
      </c>
      <c r="U11" t="s">
        <v>23</v>
      </c>
      <c r="V11" s="2">
        <f t="shared" si="0"/>
        <v>10168385</v>
      </c>
      <c r="W11">
        <v>10588379</v>
      </c>
    </row>
    <row r="12" spans="1:23" x14ac:dyDescent="0.25">
      <c r="A12" t="s">
        <v>79</v>
      </c>
      <c r="B12" t="s">
        <v>80</v>
      </c>
      <c r="C12" t="s">
        <v>81</v>
      </c>
      <c r="D12" t="s">
        <v>23</v>
      </c>
      <c r="E12" t="s">
        <v>82</v>
      </c>
      <c r="F12" t="s">
        <v>62</v>
      </c>
      <c r="G12" t="s">
        <v>23</v>
      </c>
      <c r="H12" t="s">
        <v>25</v>
      </c>
      <c r="I12" t="s">
        <v>26</v>
      </c>
      <c r="J12" t="s">
        <v>27</v>
      </c>
      <c r="K12" s="1">
        <v>1266205</v>
      </c>
      <c r="L12" s="1">
        <v>652495</v>
      </c>
      <c r="M12" s="1"/>
      <c r="N12" s="1"/>
      <c r="O12" s="2">
        <v>1277943</v>
      </c>
      <c r="P12" s="2">
        <v>623386</v>
      </c>
      <c r="Q12" s="2">
        <v>0</v>
      </c>
      <c r="R12" s="2">
        <v>0</v>
      </c>
      <c r="S12" s="19" t="s">
        <v>21</v>
      </c>
      <c r="T12" s="19" t="s">
        <v>27</v>
      </c>
      <c r="U12" t="s">
        <v>23</v>
      </c>
      <c r="V12" s="2">
        <f t="shared" si="0"/>
        <v>1901329</v>
      </c>
      <c r="W12">
        <v>1961701</v>
      </c>
    </row>
    <row r="13" spans="1:23" s="14" customFormat="1" x14ac:dyDescent="0.25">
      <c r="A13" s="14" t="s">
        <v>84</v>
      </c>
      <c r="B13" s="14" t="s">
        <v>85</v>
      </c>
      <c r="C13" s="14" t="s">
        <v>86</v>
      </c>
      <c r="D13" s="14" t="s">
        <v>23</v>
      </c>
      <c r="E13" s="14" t="s">
        <v>87</v>
      </c>
      <c r="F13" s="14" t="s">
        <v>62</v>
      </c>
      <c r="G13" s="14" t="s">
        <v>23</v>
      </c>
      <c r="H13" s="14" t="s">
        <v>25</v>
      </c>
      <c r="I13" s="14" t="s">
        <v>26</v>
      </c>
      <c r="J13" s="14" t="s">
        <v>27</v>
      </c>
      <c r="K13" s="15">
        <v>439724</v>
      </c>
      <c r="L13" s="15">
        <v>179101</v>
      </c>
      <c r="M13" s="15"/>
      <c r="N13" s="15"/>
      <c r="O13" s="16">
        <v>437253</v>
      </c>
      <c r="P13" s="16">
        <v>167086</v>
      </c>
      <c r="Q13" s="16">
        <v>0</v>
      </c>
      <c r="R13" s="16">
        <v>0</v>
      </c>
      <c r="S13" s="20" t="s">
        <v>21</v>
      </c>
      <c r="T13" s="20" t="s">
        <v>27</v>
      </c>
      <c r="U13" s="14" t="s">
        <v>23</v>
      </c>
      <c r="V13" s="16">
        <f t="shared" si="0"/>
        <v>604339</v>
      </c>
      <c r="W13" s="14">
        <v>604339</v>
      </c>
    </row>
    <row r="14" spans="1:23" s="14" customFormat="1" x14ac:dyDescent="0.25">
      <c r="A14" s="14" t="s">
        <v>88</v>
      </c>
      <c r="B14" s="14" t="s">
        <v>85</v>
      </c>
      <c r="C14" s="14" t="s">
        <v>89</v>
      </c>
      <c r="D14" s="14" t="s">
        <v>23</v>
      </c>
      <c r="E14" s="14" t="s">
        <v>87</v>
      </c>
      <c r="F14" s="14" t="s">
        <v>62</v>
      </c>
      <c r="G14" s="14" t="s">
        <v>23</v>
      </c>
      <c r="H14" s="14" t="s">
        <v>25</v>
      </c>
      <c r="I14" s="14" t="s">
        <v>26</v>
      </c>
      <c r="J14" s="14" t="s">
        <v>27</v>
      </c>
      <c r="K14" s="15">
        <v>582664</v>
      </c>
      <c r="L14" s="15">
        <v>404309</v>
      </c>
      <c r="M14" s="15"/>
      <c r="N14" s="15"/>
      <c r="O14" s="16">
        <v>583431</v>
      </c>
      <c r="P14" s="16">
        <v>419180</v>
      </c>
      <c r="Q14" s="16">
        <v>0</v>
      </c>
      <c r="R14" s="16">
        <v>0</v>
      </c>
      <c r="S14" s="20" t="s">
        <v>21</v>
      </c>
      <c r="T14" s="20" t="s">
        <v>27</v>
      </c>
      <c r="U14" s="14" t="s">
        <v>23</v>
      </c>
      <c r="V14" s="16">
        <f t="shared" si="0"/>
        <v>1002611</v>
      </c>
      <c r="W14" s="14">
        <v>1002611</v>
      </c>
    </row>
    <row r="15" spans="1:23" s="14" customFormat="1" x14ac:dyDescent="0.25">
      <c r="A15" s="14" t="s">
        <v>91</v>
      </c>
      <c r="B15" s="14" t="s">
        <v>71</v>
      </c>
      <c r="C15" s="14" t="s">
        <v>92</v>
      </c>
      <c r="D15" s="14" t="s">
        <v>23</v>
      </c>
      <c r="E15" s="14" t="s">
        <v>93</v>
      </c>
      <c r="F15" s="14" t="s">
        <v>62</v>
      </c>
      <c r="G15" s="14" t="s">
        <v>23</v>
      </c>
      <c r="H15" s="14" t="s">
        <v>25</v>
      </c>
      <c r="I15" s="14" t="s">
        <v>26</v>
      </c>
      <c r="J15" s="14" t="s">
        <v>27</v>
      </c>
      <c r="K15" s="15">
        <v>700651</v>
      </c>
      <c r="L15" s="15">
        <v>248710</v>
      </c>
      <c r="M15" s="15"/>
      <c r="N15" s="15"/>
      <c r="O15" s="16">
        <v>651907</v>
      </c>
      <c r="P15" s="16">
        <v>254417</v>
      </c>
      <c r="Q15" s="16">
        <v>0</v>
      </c>
      <c r="R15" s="16">
        <v>0</v>
      </c>
      <c r="S15" s="20" t="s">
        <v>21</v>
      </c>
      <c r="T15" s="20" t="s">
        <v>27</v>
      </c>
      <c r="U15" s="14" t="s">
        <v>23</v>
      </c>
      <c r="V15" s="16">
        <f t="shared" si="0"/>
        <v>906324</v>
      </c>
      <c r="W15" s="14">
        <v>1010174</v>
      </c>
    </row>
    <row r="16" spans="1:23" s="14" customFormat="1" x14ac:dyDescent="0.25">
      <c r="A16" s="14" t="s">
        <v>94</v>
      </c>
      <c r="B16" s="14" t="s">
        <v>95</v>
      </c>
      <c r="C16" s="14" t="s">
        <v>78</v>
      </c>
      <c r="D16" s="14" t="s">
        <v>23</v>
      </c>
      <c r="E16" s="14" t="s">
        <v>96</v>
      </c>
      <c r="F16" s="14" t="s">
        <v>62</v>
      </c>
      <c r="G16" s="14" t="s">
        <v>23</v>
      </c>
      <c r="H16" s="14" t="s">
        <v>25</v>
      </c>
      <c r="I16" s="14" t="s">
        <v>26</v>
      </c>
      <c r="J16" s="14" t="s">
        <v>27</v>
      </c>
      <c r="K16" s="15">
        <v>1968756</v>
      </c>
      <c r="L16" s="15">
        <v>1381739</v>
      </c>
      <c r="M16" s="15"/>
      <c r="N16" s="15"/>
      <c r="O16" s="16">
        <v>2014970</v>
      </c>
      <c r="P16" s="16">
        <v>1574467</v>
      </c>
      <c r="Q16" s="16">
        <v>0</v>
      </c>
      <c r="R16" s="16">
        <v>0</v>
      </c>
      <c r="S16" s="20" t="s">
        <v>21</v>
      </c>
      <c r="T16" s="20" t="s">
        <v>27</v>
      </c>
      <c r="U16" s="14" t="s">
        <v>23</v>
      </c>
      <c r="V16" s="16">
        <f t="shared" si="0"/>
        <v>3589437</v>
      </c>
      <c r="W16" s="14">
        <v>3137799</v>
      </c>
    </row>
    <row r="17" spans="1:24" s="14" customFormat="1" x14ac:dyDescent="0.25">
      <c r="A17" s="14" t="s">
        <v>97</v>
      </c>
      <c r="B17" s="14" t="s">
        <v>98</v>
      </c>
      <c r="C17" s="14" t="s">
        <v>31</v>
      </c>
      <c r="D17" s="14" t="s">
        <v>23</v>
      </c>
      <c r="E17" s="14" t="s">
        <v>99</v>
      </c>
      <c r="F17" s="14" t="s">
        <v>62</v>
      </c>
      <c r="G17" s="14" t="s">
        <v>23</v>
      </c>
      <c r="H17" s="14" t="s">
        <v>25</v>
      </c>
      <c r="I17" s="14" t="s">
        <v>26</v>
      </c>
      <c r="J17" s="14" t="s">
        <v>27</v>
      </c>
      <c r="K17" s="15">
        <v>439653</v>
      </c>
      <c r="L17" s="15">
        <v>227399</v>
      </c>
      <c r="M17" s="15"/>
      <c r="N17" s="15"/>
      <c r="O17" s="16">
        <v>367811</v>
      </c>
      <c r="P17" s="16">
        <v>207234</v>
      </c>
      <c r="Q17" s="16">
        <v>0</v>
      </c>
      <c r="R17" s="16">
        <v>0</v>
      </c>
      <c r="S17" s="20" t="s">
        <v>21</v>
      </c>
      <c r="T17" s="20" t="s">
        <v>27</v>
      </c>
      <c r="U17" s="14" t="s">
        <v>23</v>
      </c>
      <c r="V17" s="16">
        <f t="shared" si="0"/>
        <v>575045</v>
      </c>
      <c r="W17" s="14">
        <v>575045</v>
      </c>
    </row>
    <row r="18" spans="1:24" s="14" customFormat="1" x14ac:dyDescent="0.25">
      <c r="A18" s="14" t="s">
        <v>100</v>
      </c>
      <c r="B18" s="14" t="s">
        <v>101</v>
      </c>
      <c r="C18" s="14" t="s">
        <v>49</v>
      </c>
      <c r="D18" s="14" t="s">
        <v>23</v>
      </c>
      <c r="E18" s="14" t="s">
        <v>102</v>
      </c>
      <c r="F18" s="14" t="s">
        <v>83</v>
      </c>
      <c r="G18" s="14" t="s">
        <v>23</v>
      </c>
      <c r="H18" s="14" t="s">
        <v>25</v>
      </c>
      <c r="I18" s="14" t="s">
        <v>26</v>
      </c>
      <c r="J18" s="14" t="s">
        <v>27</v>
      </c>
      <c r="K18" s="15">
        <v>3580311</v>
      </c>
      <c r="L18" s="15">
        <v>1526232</v>
      </c>
      <c r="M18" s="15">
        <v>0</v>
      </c>
      <c r="N18" s="15">
        <v>4</v>
      </c>
      <c r="O18" s="16">
        <v>3597337</v>
      </c>
      <c r="P18" s="16">
        <v>1553726</v>
      </c>
      <c r="Q18" s="16">
        <v>0</v>
      </c>
      <c r="R18" s="16">
        <v>0</v>
      </c>
      <c r="S18" s="20" t="s">
        <v>21</v>
      </c>
      <c r="T18" s="20" t="s">
        <v>27</v>
      </c>
      <c r="U18" s="14" t="s">
        <v>23</v>
      </c>
      <c r="V18" s="16">
        <f>O18+P18</f>
        <v>5151063</v>
      </c>
      <c r="W18" s="17">
        <v>2351951</v>
      </c>
    </row>
    <row r="19" spans="1:24" s="14" customFormat="1" x14ac:dyDescent="0.25">
      <c r="A19" s="14" t="s">
        <v>104</v>
      </c>
      <c r="B19" s="14" t="s">
        <v>105</v>
      </c>
      <c r="C19" s="14" t="s">
        <v>90</v>
      </c>
      <c r="D19" s="14" t="s">
        <v>23</v>
      </c>
      <c r="E19" s="14" t="s">
        <v>106</v>
      </c>
      <c r="F19" s="14" t="s">
        <v>103</v>
      </c>
      <c r="G19" s="14" t="s">
        <v>28</v>
      </c>
      <c r="H19" s="14" t="s">
        <v>25</v>
      </c>
      <c r="I19" s="14" t="s">
        <v>26</v>
      </c>
      <c r="J19" s="14" t="s">
        <v>27</v>
      </c>
      <c r="K19" s="15">
        <v>460717</v>
      </c>
      <c r="L19" s="15">
        <v>193765</v>
      </c>
      <c r="M19" s="15"/>
      <c r="N19" s="15"/>
      <c r="O19" s="16">
        <v>453221</v>
      </c>
      <c r="P19" s="16">
        <v>192741</v>
      </c>
      <c r="Q19" s="16">
        <v>0</v>
      </c>
      <c r="R19" s="16">
        <v>0</v>
      </c>
      <c r="S19" s="20" t="s">
        <v>21</v>
      </c>
      <c r="T19" s="20" t="s">
        <v>27</v>
      </c>
      <c r="U19" s="14" t="s">
        <v>23</v>
      </c>
      <c r="V19" s="16">
        <f t="shared" si="0"/>
        <v>645962</v>
      </c>
      <c r="W19" s="14">
        <v>1165171</v>
      </c>
    </row>
    <row r="20" spans="1:24" s="14" customFormat="1" x14ac:dyDescent="0.25">
      <c r="A20" s="14" t="s">
        <v>107</v>
      </c>
      <c r="B20" s="14" t="s">
        <v>108</v>
      </c>
      <c r="C20" s="14" t="s">
        <v>109</v>
      </c>
      <c r="D20" s="14" t="s">
        <v>23</v>
      </c>
      <c r="E20" s="14" t="s">
        <v>110</v>
      </c>
      <c r="F20" s="14" t="s">
        <v>103</v>
      </c>
      <c r="G20" s="14" t="s">
        <v>24</v>
      </c>
      <c r="H20" s="14" t="s">
        <v>25</v>
      </c>
      <c r="I20" s="14" t="s">
        <v>26</v>
      </c>
      <c r="J20" s="14" t="s">
        <v>27</v>
      </c>
      <c r="K20" s="15">
        <v>1096119</v>
      </c>
      <c r="L20" s="15">
        <v>699595</v>
      </c>
      <c r="M20" s="15"/>
      <c r="N20" s="15"/>
      <c r="O20" s="16">
        <v>1123395</v>
      </c>
      <c r="P20" s="16">
        <v>745896</v>
      </c>
      <c r="Q20" s="16">
        <v>0</v>
      </c>
      <c r="R20" s="16">
        <v>0</v>
      </c>
      <c r="S20" s="20" t="s">
        <v>21</v>
      </c>
      <c r="T20" s="20" t="s">
        <v>27</v>
      </c>
      <c r="U20" s="14" t="s">
        <v>23</v>
      </c>
      <c r="V20" s="16">
        <f t="shared" si="0"/>
        <v>1869291</v>
      </c>
      <c r="W20" s="14">
        <v>2011052</v>
      </c>
    </row>
    <row r="21" spans="1:24" s="14" customFormat="1" x14ac:dyDescent="0.25">
      <c r="A21" s="14" t="s">
        <v>111</v>
      </c>
      <c r="B21" s="14" t="s">
        <v>108</v>
      </c>
      <c r="C21" s="14" t="s">
        <v>112</v>
      </c>
      <c r="D21" s="14" t="s">
        <v>23</v>
      </c>
      <c r="E21" s="14" t="s">
        <v>113</v>
      </c>
      <c r="F21" s="14" t="s">
        <v>103</v>
      </c>
      <c r="G21" s="14" t="s">
        <v>24</v>
      </c>
      <c r="H21" s="14" t="s">
        <v>25</v>
      </c>
      <c r="I21" s="14" t="s">
        <v>26</v>
      </c>
      <c r="J21" s="14" t="s">
        <v>27</v>
      </c>
      <c r="K21" s="15">
        <v>453111</v>
      </c>
      <c r="L21" s="15">
        <v>312304</v>
      </c>
      <c r="M21" s="15"/>
      <c r="N21" s="15"/>
      <c r="O21" s="16">
        <v>441056</v>
      </c>
      <c r="P21" s="16">
        <v>316941</v>
      </c>
      <c r="Q21" s="16">
        <v>0</v>
      </c>
      <c r="R21" s="16">
        <v>0</v>
      </c>
      <c r="S21" s="20" t="s">
        <v>21</v>
      </c>
      <c r="T21" s="20" t="s">
        <v>27</v>
      </c>
      <c r="U21" s="14" t="s">
        <v>23</v>
      </c>
      <c r="V21" s="16">
        <f t="shared" si="0"/>
        <v>757997</v>
      </c>
      <c r="W21" s="14">
        <v>769205</v>
      </c>
    </row>
    <row r="22" spans="1:24" s="14" customFormat="1" x14ac:dyDescent="0.25">
      <c r="A22" s="14" t="s">
        <v>114</v>
      </c>
      <c r="B22" s="14" t="s">
        <v>115</v>
      </c>
      <c r="C22" s="14" t="s">
        <v>116</v>
      </c>
      <c r="D22" s="14" t="s">
        <v>23</v>
      </c>
      <c r="E22" s="14" t="s">
        <v>117</v>
      </c>
      <c r="F22" s="14" t="s">
        <v>118</v>
      </c>
      <c r="G22" s="14" t="s">
        <v>23</v>
      </c>
      <c r="H22" s="14" t="s">
        <v>25</v>
      </c>
      <c r="I22" s="14" t="s">
        <v>26</v>
      </c>
      <c r="J22" s="14" t="s">
        <v>27</v>
      </c>
      <c r="K22" s="15">
        <v>555674</v>
      </c>
      <c r="L22" s="15">
        <v>369376</v>
      </c>
      <c r="M22" s="15"/>
      <c r="N22" s="15"/>
      <c r="O22" s="16">
        <v>543235</v>
      </c>
      <c r="P22" s="16">
        <v>393019</v>
      </c>
      <c r="Q22" s="16">
        <v>0</v>
      </c>
      <c r="R22" s="16">
        <v>0</v>
      </c>
      <c r="S22" s="20" t="s">
        <v>21</v>
      </c>
      <c r="T22" s="20" t="s">
        <v>27</v>
      </c>
      <c r="U22" s="14" t="s">
        <v>23</v>
      </c>
      <c r="V22" s="16">
        <f t="shared" si="0"/>
        <v>936254</v>
      </c>
      <c r="W22" s="14">
        <v>1035522</v>
      </c>
    </row>
    <row r="23" spans="1:24" s="14" customFormat="1" x14ac:dyDescent="0.25">
      <c r="A23" s="14" t="s">
        <v>120</v>
      </c>
      <c r="B23" s="14" t="s">
        <v>121</v>
      </c>
      <c r="C23" s="14" t="s">
        <v>48</v>
      </c>
      <c r="D23" s="14" t="s">
        <v>23</v>
      </c>
      <c r="E23" s="14" t="s">
        <v>122</v>
      </c>
      <c r="F23" s="14" t="s">
        <v>119</v>
      </c>
      <c r="G23" s="14" t="s">
        <v>28</v>
      </c>
      <c r="H23" s="14" t="s">
        <v>25</v>
      </c>
      <c r="I23" s="14" t="s">
        <v>26</v>
      </c>
      <c r="J23" s="14" t="s">
        <v>27</v>
      </c>
      <c r="K23" s="15">
        <v>392814</v>
      </c>
      <c r="L23" s="15">
        <v>167369</v>
      </c>
      <c r="M23" s="15"/>
      <c r="N23" s="15"/>
      <c r="O23" s="16">
        <v>395228</v>
      </c>
      <c r="P23" s="16">
        <v>162407</v>
      </c>
      <c r="Q23" s="16">
        <v>0</v>
      </c>
      <c r="R23" s="16">
        <v>0</v>
      </c>
      <c r="S23" s="20" t="s">
        <v>21</v>
      </c>
      <c r="T23" s="20" t="s">
        <v>27</v>
      </c>
      <c r="U23" s="14" t="s">
        <v>23</v>
      </c>
      <c r="V23" s="16">
        <f t="shared" si="0"/>
        <v>557635</v>
      </c>
      <c r="W23" s="14">
        <v>557635</v>
      </c>
    </row>
    <row r="24" spans="1:24" s="14" customFormat="1" x14ac:dyDescent="0.25">
      <c r="A24" s="14" t="s">
        <v>123</v>
      </c>
      <c r="B24" s="14" t="s">
        <v>124</v>
      </c>
      <c r="C24" s="14" t="s">
        <v>125</v>
      </c>
      <c r="D24" s="14" t="s">
        <v>23</v>
      </c>
      <c r="E24" s="14" t="s">
        <v>126</v>
      </c>
      <c r="F24" s="14" t="s">
        <v>119</v>
      </c>
      <c r="G24" s="14" t="s">
        <v>24</v>
      </c>
      <c r="H24" s="14" t="s">
        <v>25</v>
      </c>
      <c r="I24" s="14" t="s">
        <v>26</v>
      </c>
      <c r="J24" s="14" t="s">
        <v>27</v>
      </c>
      <c r="K24" s="15">
        <v>378682</v>
      </c>
      <c r="L24" s="15">
        <v>213327</v>
      </c>
      <c r="M24" s="15"/>
      <c r="N24" s="15"/>
      <c r="O24" s="16">
        <v>403970</v>
      </c>
      <c r="P24" s="16">
        <v>232565</v>
      </c>
      <c r="Q24" s="16">
        <v>0</v>
      </c>
      <c r="R24" s="16">
        <v>0</v>
      </c>
      <c r="S24" s="20" t="s">
        <v>21</v>
      </c>
      <c r="T24" s="20" t="s">
        <v>27</v>
      </c>
      <c r="U24" s="14" t="s">
        <v>23</v>
      </c>
      <c r="V24" s="16">
        <f t="shared" si="0"/>
        <v>636535</v>
      </c>
      <c r="W24" s="14">
        <v>720583</v>
      </c>
    </row>
    <row r="25" spans="1:24" s="14" customFormat="1" x14ac:dyDescent="0.25">
      <c r="A25" s="14" t="s">
        <v>130</v>
      </c>
      <c r="B25" s="14" t="s">
        <v>127</v>
      </c>
      <c r="C25" s="14" t="s">
        <v>55</v>
      </c>
      <c r="D25" s="14" t="s">
        <v>23</v>
      </c>
      <c r="E25" s="14" t="s">
        <v>128</v>
      </c>
      <c r="F25" s="14" t="s">
        <v>129</v>
      </c>
      <c r="G25" s="14" t="s">
        <v>24</v>
      </c>
      <c r="H25" s="14" t="s">
        <v>25</v>
      </c>
      <c r="I25" s="14" t="s">
        <v>26</v>
      </c>
      <c r="J25" s="14" t="s">
        <v>27</v>
      </c>
      <c r="K25" s="15">
        <v>470316</v>
      </c>
      <c r="L25" s="15">
        <v>252376</v>
      </c>
      <c r="M25" s="15"/>
      <c r="N25" s="15"/>
      <c r="O25" s="16">
        <v>455686</v>
      </c>
      <c r="P25" s="16">
        <v>252576</v>
      </c>
      <c r="Q25" s="16">
        <v>0</v>
      </c>
      <c r="R25" s="16">
        <v>0</v>
      </c>
      <c r="S25" s="20" t="s">
        <v>21</v>
      </c>
      <c r="T25" s="20" t="s">
        <v>27</v>
      </c>
      <c r="U25" s="14" t="s">
        <v>23</v>
      </c>
      <c r="V25" s="16">
        <f t="shared" si="0"/>
        <v>708262</v>
      </c>
      <c r="W25" s="14">
        <v>418190</v>
      </c>
    </row>
    <row r="26" spans="1:24" ht="15.75" thickBot="1" x14ac:dyDescent="0.3">
      <c r="A26" s="6" t="s">
        <v>132</v>
      </c>
      <c r="B26" s="6" t="s">
        <v>133</v>
      </c>
      <c r="C26" s="6" t="s">
        <v>134</v>
      </c>
      <c r="D26" s="6" t="s">
        <v>23</v>
      </c>
      <c r="E26" s="6" t="s">
        <v>135</v>
      </c>
      <c r="F26" s="6" t="s">
        <v>131</v>
      </c>
      <c r="G26" s="6" t="s">
        <v>30</v>
      </c>
      <c r="H26" s="6" t="s">
        <v>25</v>
      </c>
      <c r="I26" s="6" t="s">
        <v>26</v>
      </c>
      <c r="J26" s="6" t="s">
        <v>27</v>
      </c>
      <c r="K26" s="21">
        <v>665223</v>
      </c>
      <c r="L26" s="21">
        <v>261901</v>
      </c>
      <c r="M26" s="21"/>
      <c r="N26" s="21"/>
      <c r="O26" s="5">
        <v>664703</v>
      </c>
      <c r="P26" s="5">
        <v>253055</v>
      </c>
      <c r="Q26" s="5">
        <v>0</v>
      </c>
      <c r="R26" s="5">
        <v>0</v>
      </c>
      <c r="S26" s="22" t="s">
        <v>21</v>
      </c>
      <c r="T26" s="22" t="s">
        <v>27</v>
      </c>
      <c r="U26" s="6" t="s">
        <v>23</v>
      </c>
      <c r="V26" s="5">
        <f t="shared" si="0"/>
        <v>917758</v>
      </c>
      <c r="W26" s="6">
        <v>940807</v>
      </c>
      <c r="X26" s="6"/>
    </row>
    <row r="27" spans="1:24" ht="15.75" thickTop="1" x14ac:dyDescent="0.25">
      <c r="O27" s="7">
        <f>SUM(O2:O26)</f>
        <v>35434424</v>
      </c>
      <c r="P27" s="7">
        <f>SUM(P2:P26)</f>
        <v>21380598</v>
      </c>
      <c r="V27" s="7">
        <f>SUM(V2:V26)</f>
        <v>56815022</v>
      </c>
      <c r="W27" s="7">
        <f>SUM(W2:W26)</f>
        <v>55901917</v>
      </c>
    </row>
    <row r="28" spans="1:24" x14ac:dyDescent="0.25">
      <c r="O28" s="13"/>
      <c r="P28" s="13"/>
    </row>
    <row r="29" spans="1:24" x14ac:dyDescent="0.25">
      <c r="V29" s="12" t="s">
        <v>155</v>
      </c>
      <c r="W29">
        <f>0.4*3500000</f>
        <v>1400000</v>
      </c>
      <c r="X29" s="12" t="s">
        <v>154</v>
      </c>
    </row>
    <row r="30" spans="1:24" ht="15.75" thickBot="1" x14ac:dyDescent="0.3">
      <c r="V30" s="12"/>
      <c r="X30" s="12"/>
    </row>
    <row r="31" spans="1:24" ht="15.75" thickBot="1" x14ac:dyDescent="0.3">
      <c r="V31" s="23" t="s">
        <v>153</v>
      </c>
      <c r="W31" s="24">
        <f>W27+W29</f>
        <v>57301917</v>
      </c>
      <c r="X31" s="25" t="s">
        <v>154</v>
      </c>
    </row>
    <row r="33" spans="23:23" x14ac:dyDescent="0.25">
      <c r="W33" s="7"/>
    </row>
    <row r="34" spans="23:23" x14ac:dyDescent="0.25">
      <c r="W3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4595-0264-495E-9228-0E8DBEE67095}">
  <dimension ref="A3:L10"/>
  <sheetViews>
    <sheetView zoomScale="90" zoomScaleNormal="90" workbookViewId="0">
      <selection activeCell="C20" sqref="C20"/>
    </sheetView>
  </sheetViews>
  <sheetFormatPr defaultRowHeight="15" x14ac:dyDescent="0.25"/>
  <cols>
    <col min="1" max="1" width="32.5703125" customWidth="1"/>
    <col min="2" max="2" width="34" customWidth="1"/>
    <col min="3" max="3" width="30.28515625" customWidth="1"/>
    <col min="4" max="9" width="18.42578125" customWidth="1"/>
    <col min="10" max="10" width="29.85546875" customWidth="1"/>
    <col min="11" max="11" width="25.140625" customWidth="1"/>
    <col min="12" max="12" width="19.5703125" customWidth="1"/>
  </cols>
  <sheetData>
    <row r="3" spans="1:12" ht="18.75" x14ac:dyDescent="0.3">
      <c r="A3" s="8" t="s">
        <v>136</v>
      </c>
      <c r="D3" t="s">
        <v>137</v>
      </c>
    </row>
    <row r="5" spans="1:12" ht="36" customHeight="1" x14ac:dyDescent="0.25">
      <c r="A5" s="9" t="s">
        <v>138</v>
      </c>
      <c r="B5" s="9" t="s">
        <v>139</v>
      </c>
      <c r="C5" s="9" t="s">
        <v>140</v>
      </c>
      <c r="D5" s="9" t="s">
        <v>141</v>
      </c>
      <c r="E5" s="9" t="s">
        <v>4</v>
      </c>
      <c r="F5" s="9" t="s">
        <v>5</v>
      </c>
      <c r="G5" s="9" t="s">
        <v>142</v>
      </c>
      <c r="H5" s="9" t="s">
        <v>143</v>
      </c>
      <c r="I5" s="9" t="s">
        <v>144</v>
      </c>
      <c r="J5" s="9" t="s">
        <v>152</v>
      </c>
      <c r="K5" s="9" t="s">
        <v>145</v>
      </c>
      <c r="L5" s="9" t="s">
        <v>146</v>
      </c>
    </row>
    <row r="6" spans="1:12" x14ac:dyDescent="0.25">
      <c r="A6" s="10" t="s">
        <v>100</v>
      </c>
      <c r="B6" s="10" t="s">
        <v>148</v>
      </c>
      <c r="C6" s="10">
        <v>45</v>
      </c>
      <c r="D6" s="10"/>
      <c r="E6" s="10" t="s">
        <v>149</v>
      </c>
      <c r="F6" s="10" t="s">
        <v>83</v>
      </c>
      <c r="G6" s="10" t="s">
        <v>147</v>
      </c>
      <c r="H6" s="10">
        <v>324</v>
      </c>
      <c r="I6" s="10">
        <v>125</v>
      </c>
      <c r="J6" s="11">
        <v>106029</v>
      </c>
      <c r="K6" s="10"/>
      <c r="L6" s="10"/>
    </row>
    <row r="9" spans="1:12" ht="18.75" x14ac:dyDescent="0.3">
      <c r="A9" s="8"/>
    </row>
    <row r="10" spans="1:12" x14ac:dyDescent="0.25">
      <c r="A10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sificatie xmlns="33854d53-22db-42af-bdf5-792a68b26508">Eneco intern</Classificatie>
    <_ip_UnifiedCompliancePolicyUIAction xmlns="http://schemas.microsoft.com/sharepoint/v3" xsi:nil="true"/>
    <TaxCatchAll xmlns="fdf2928b-beb3-407d-95c7-3f5cae7eb22b" xsi:nil="true"/>
    <_ip_UnifiedCompliancePolicyProperties xmlns="http://schemas.microsoft.com/sharepoint/v3" xsi:nil="true"/>
    <lcf76f155ced4ddcb4097134ff3c332f xmlns="d1650f6b-cdf2-403f-b226-aac5f33b99e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a574edb5-dd3e-4c64-8a50-c03af3bfbb17" ContentTypeId="0x0101" PreviousValue="false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neco Algemeen Document" ma:contentTypeID="0x010100CF5177C48AD0AC4797CA3D45F93849A5000C38C6732B4B1448979E5AED4728B061" ma:contentTypeVersion="32" ma:contentTypeDescription="" ma:contentTypeScope="" ma:versionID="0801e10aa3960db88ec50b3408144192">
  <xsd:schema xmlns:xsd="http://www.w3.org/2001/XMLSchema" xmlns:xs="http://www.w3.org/2001/XMLSchema" xmlns:p="http://schemas.microsoft.com/office/2006/metadata/properties" xmlns:ns1="http://schemas.microsoft.com/sharepoint/v3" xmlns:ns2="83a50a2b-1fa7-46b5-881b-c8a79f21e74e" xmlns:ns3="33854d53-22db-42af-bdf5-792a68b26508" xmlns:ns4="d1650f6b-cdf2-403f-b226-aac5f33b99ec" xmlns:ns5="fdf2928b-beb3-407d-95c7-3f5cae7eb22b" targetNamespace="http://schemas.microsoft.com/office/2006/metadata/properties" ma:root="true" ma:fieldsID="043762689cfa76c0e147976ba87de9a7" ns1:_="" ns2:_="" ns3:_="" ns4:_="" ns5:_="">
    <xsd:import namespace="http://schemas.microsoft.com/sharepoint/v3"/>
    <xsd:import namespace="83a50a2b-1fa7-46b5-881b-c8a79f21e74e"/>
    <xsd:import namespace="33854d53-22db-42af-bdf5-792a68b26508"/>
    <xsd:import namespace="d1650f6b-cdf2-403f-b226-aac5f33b99ec"/>
    <xsd:import namespace="fdf2928b-beb3-407d-95c7-3f5cae7eb2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Classificatie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Eigenschappen van het geïntegreerd beleid voor naleving" ma:description="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tie van de gebruikersinterface van het geïntegreerd beleid voor naleving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0a2b-1fa7-46b5-881b-c8a79f21e7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int-hash delen" ma:internalName="SharingHintHash" ma:readOnly="true">
      <xsd:simpleType>
        <xsd:restriction base="dms:Text"/>
      </xsd:simple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2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3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54d53-22db-42af-bdf5-792a68b26508" elementFormDefault="qualified">
    <xsd:import namespace="http://schemas.microsoft.com/office/2006/documentManagement/types"/>
    <xsd:import namespace="http://schemas.microsoft.com/office/infopath/2007/PartnerControls"/>
    <xsd:element name="Classificatie" ma:index="9" nillable="true" ma:displayName="Classificatie" ma:default="Eneco intern" ma:format="Dropdown" ma:internalName="Classificatie">
      <xsd:simpleType>
        <xsd:restriction base="dms:Choice">
          <xsd:enumeration value="Eneco intern"/>
          <xsd:enumeration value="Eneco vertrouwelijk"/>
          <xsd:enumeration value="Publiek"/>
          <xsd:enumeration value="Geheim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50f6b-cdf2-403f-b226-aac5f33b9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2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a574edb5-dd3e-4c64-8a50-c03af3bfb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2928b-beb3-407d-95c7-3f5cae7eb22b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995e5c79-e077-4097-84ec-41fa0fb6b0ac}" ma:internalName="TaxCatchAll" ma:showField="CatchAllData" ma:web="33854d53-22db-42af-bdf5-792a68b265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B8F5D-B986-4DE1-B330-D21989D48725}">
  <ds:schemaRefs>
    <ds:schemaRef ds:uri="http://schemas.microsoft.com/office/2006/metadata/properties"/>
    <ds:schemaRef ds:uri="http://schemas.microsoft.com/office/infopath/2007/PartnerControls"/>
    <ds:schemaRef ds:uri="33854d53-22db-42af-bdf5-792a68b26508"/>
    <ds:schemaRef ds:uri="http://schemas.microsoft.com/sharepoint/v3"/>
    <ds:schemaRef ds:uri="fdf2928b-beb3-407d-95c7-3f5cae7eb22b"/>
    <ds:schemaRef ds:uri="d1650f6b-cdf2-403f-b226-aac5f33b99ec"/>
  </ds:schemaRefs>
</ds:datastoreItem>
</file>

<file path=customXml/itemProps2.xml><?xml version="1.0" encoding="utf-8"?>
<ds:datastoreItem xmlns:ds="http://schemas.openxmlformats.org/officeDocument/2006/customXml" ds:itemID="{694C4395-B3DE-478F-B2AA-5461272A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BB74D9-4980-45F8-9122-8F8C139A950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3613B10-D01F-447E-A95B-BADD3BF03130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526A2C97-A6C7-4EC3-99C8-92618408FD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3a50a2b-1fa7-46b5-881b-c8a79f21e74e"/>
    <ds:schemaRef ds:uri="33854d53-22db-42af-bdf5-792a68b26508"/>
    <ds:schemaRef ds:uri="d1650f6b-cdf2-403f-b226-aac5f33b99ec"/>
    <ds:schemaRef ds:uri="fdf2928b-beb3-407d-95c7-3f5cae7eb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Aansluitingen GV SPOT</vt:lpstr>
      <vt:lpstr>PV opwek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Nikolic, Nora</dc:creator>
  <cp:lastModifiedBy>Nikolic, Nora</cp:lastModifiedBy>
  <dcterms:created xsi:type="dcterms:W3CDTF">2023-11-01T15:09:53Z</dcterms:created>
  <dcterms:modified xsi:type="dcterms:W3CDTF">2023-12-06T12:41:10Z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0x010100CF5177C48AD0AC4797CA3D45F93849A5000C38C6732B4B1448979E5AED4728B061</vt:lpwstr>
  </property>
  <property fmtid="{D5CDD505-2E9C-101B-9397-08002B2CF9AE}" pid="3" name="MediaServiceImageTags">
    <vt:lpwstr/>
  </property>
</Properties>
</file>