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1220" yWindow="9460" windowWidth="41040" windowHeight="19400" tabRatio="500"/>
  </bookViews>
  <sheets>
    <sheet name="Sheet1" sheetId="1" r:id="rId1"/>
  </sheets>
  <definedNames>
    <definedName name="_xlnm.Print_Area" localSheetId="0">Sheet1!$B$1:$T$89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71" i="1" l="1"/>
  <c r="S71" i="1"/>
  <c r="T71" i="1"/>
  <c r="R33" i="1"/>
  <c r="S33" i="1"/>
  <c r="T33" i="1"/>
  <c r="R10" i="1"/>
  <c r="R55" i="1"/>
  <c r="S55" i="1"/>
  <c r="T55" i="1"/>
  <c r="R56" i="1"/>
  <c r="S56" i="1"/>
  <c r="T56" i="1"/>
  <c r="R57" i="1"/>
  <c r="S57" i="1"/>
  <c r="T57" i="1"/>
  <c r="R58" i="1"/>
  <c r="S58" i="1"/>
  <c r="T58" i="1"/>
  <c r="R59" i="1"/>
  <c r="S59" i="1"/>
  <c r="T59" i="1"/>
  <c r="R60" i="1"/>
  <c r="S60" i="1"/>
  <c r="T60" i="1"/>
  <c r="R61" i="1"/>
  <c r="S61" i="1"/>
  <c r="T61" i="1"/>
  <c r="R62" i="1"/>
  <c r="S62" i="1"/>
  <c r="T62" i="1"/>
  <c r="R63" i="1"/>
  <c r="S63" i="1"/>
  <c r="T63" i="1"/>
  <c r="R64" i="1"/>
  <c r="S64" i="1"/>
  <c r="T64" i="1"/>
  <c r="R65" i="1"/>
  <c r="S65" i="1"/>
  <c r="T65" i="1"/>
  <c r="R66" i="1"/>
  <c r="S66" i="1"/>
  <c r="T66" i="1"/>
  <c r="R67" i="1"/>
  <c r="S67" i="1"/>
  <c r="T67" i="1"/>
  <c r="R68" i="1"/>
  <c r="S68" i="1"/>
  <c r="T68" i="1"/>
  <c r="R69" i="1"/>
  <c r="S69" i="1"/>
  <c r="T69" i="1"/>
  <c r="R70" i="1"/>
  <c r="S70" i="1"/>
  <c r="T70" i="1"/>
  <c r="R72" i="1"/>
  <c r="S72" i="1"/>
  <c r="T72" i="1"/>
  <c r="T74" i="1"/>
  <c r="R9" i="1"/>
  <c r="S9" i="1"/>
  <c r="T9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K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32" i="1"/>
  <c r="S32" i="1"/>
  <c r="T32" i="1"/>
  <c r="R31" i="1"/>
  <c r="S31" i="1"/>
  <c r="T31" i="1"/>
  <c r="R29" i="1"/>
  <c r="S29" i="1"/>
  <c r="T29" i="1"/>
  <c r="R30" i="1"/>
  <c r="S30" i="1"/>
  <c r="T30" i="1"/>
  <c r="R35" i="1"/>
  <c r="S35" i="1"/>
  <c r="T35" i="1"/>
  <c r="R36" i="1"/>
  <c r="S36" i="1"/>
  <c r="T36" i="1"/>
  <c r="R34" i="1"/>
  <c r="S34" i="1"/>
  <c r="T34" i="1"/>
  <c r="T37" i="1"/>
  <c r="D41" i="1"/>
  <c r="D43" i="1"/>
  <c r="D45" i="1"/>
  <c r="D47" i="1"/>
  <c r="E49" i="1"/>
  <c r="D78" i="1"/>
  <c r="D80" i="1"/>
  <c r="D82" i="1"/>
  <c r="D84" i="1"/>
  <c r="E86" i="1"/>
</calcChain>
</file>

<file path=xl/sharedStrings.xml><?xml version="1.0" encoding="utf-8"?>
<sst xmlns="http://schemas.openxmlformats.org/spreadsheetml/2006/main" count="316" uniqueCount="82">
  <si>
    <t xml:space="preserve">Toelichting: </t>
  </si>
  <si>
    <t xml:space="preserve">- de werknemer die op of na januari 2012 nieuw* in dienst is getreden, anders dan door contractwisseling, beschikt over een door de branche erkend diploma. </t>
  </si>
  <si>
    <t xml:space="preserve">Geboorte datum </t>
  </si>
  <si>
    <t xml:space="preserve">Branche- erkend diploma ja/nee </t>
  </si>
  <si>
    <t xml:space="preserve">Datum in dienst project opdrachtgever </t>
  </si>
  <si>
    <t xml:space="preserve">Contracturen per week </t>
  </si>
  <si>
    <t xml:space="preserve">Opgebouwd bruto uurloon </t>
  </si>
  <si>
    <t xml:space="preserve">Verschil bruto uurloon </t>
  </si>
  <si>
    <t xml:space="preserve">Verschil bruto loonkosten per week </t>
  </si>
  <si>
    <t xml:space="preserve">Verschil bruto loonkosten per jaar </t>
  </si>
  <si>
    <t xml:space="preserve">Subtotaal loonkosten </t>
  </si>
  <si>
    <t xml:space="preserve">Vakantietoeslag </t>
  </si>
  <si>
    <t xml:space="preserve">Sociale lasten </t>
  </si>
  <si>
    <t xml:space="preserve">Loonkosten overname personeel </t>
  </si>
  <si>
    <t xml:space="preserve">* Hieraan is voldaan als een werknemer 3 maanden of langer niet in de branche heeft gewerkt. </t>
  </si>
  <si>
    <t>Overname kosten personeel (CAO Art. 38) Prijspeil 2013</t>
  </si>
  <si>
    <t>Datum in dienst</t>
  </si>
  <si>
    <t>Schoonmaakbranche</t>
  </si>
  <si>
    <t>Friesland College Antillenweg 3</t>
  </si>
  <si>
    <t>Friesland College Julianalaan 99 (Polaris), Leeuwarden</t>
  </si>
  <si>
    <t>Friesland College Jupiterweg 21, Leeuwarden</t>
  </si>
  <si>
    <t>Friesland college Kerkstraat 51 Buitenpost</t>
  </si>
  <si>
    <t>Friesland College Abe Lenstra Boulevard 29, Heerenveen</t>
  </si>
  <si>
    <t>Friesland College Jousterweg Jousterweg 28, Heerenveen</t>
  </si>
  <si>
    <t>Friesland College de Zwaai</t>
  </si>
  <si>
    <t>Friesland College Saturnus 7, Heerenveen</t>
  </si>
  <si>
    <t>Personeelsnummer</t>
  </si>
  <si>
    <t>Nationaliteit</t>
  </si>
  <si>
    <t>Nederlands</t>
  </si>
  <si>
    <t>Ghanese</t>
  </si>
  <si>
    <t>Singaporaanse</t>
  </si>
  <si>
    <t>Nederlandse</t>
  </si>
  <si>
    <t xml:space="preserve">Turkse </t>
  </si>
  <si>
    <t xml:space="preserve">Indonesische </t>
  </si>
  <si>
    <t>Vrouw</t>
  </si>
  <si>
    <t>Man</t>
  </si>
  <si>
    <t>vrouw</t>
  </si>
  <si>
    <t>Geslacht</t>
  </si>
  <si>
    <t>onbep.tijd</t>
  </si>
  <si>
    <t>Soort arbeids-overeenkomst</t>
  </si>
  <si>
    <t>Ja</t>
  </si>
  <si>
    <t>Nee</t>
  </si>
  <si>
    <t>Aantal dagen per week</t>
  </si>
  <si>
    <t>Functie code</t>
  </si>
  <si>
    <t>Loongroep</t>
  </si>
  <si>
    <t>1+</t>
  </si>
  <si>
    <t>niet aangegeven</t>
  </si>
  <si>
    <t>VET toeslag</t>
  </si>
  <si>
    <t>Bijzonderheden</t>
  </si>
  <si>
    <t>tevens 23,00 uur werkzaam op locatie Jupiterweg</t>
  </si>
  <si>
    <t>tevens 21,25 uur werkzaam op locatie Antillenweg 3</t>
  </si>
  <si>
    <t>tevens 15,00 uur werkzaam op locatie Antillenweg 3</t>
  </si>
  <si>
    <t>tevens 10,00 uur werkzaam op locatie Cjulianalaan 99 en 17,50 uur Antillenweg</t>
  </si>
  <si>
    <t>tevens 10,00 uur werkzaam op locatie Antillenstraat 3</t>
  </si>
  <si>
    <t>Gecalculeerd bruto uurloon</t>
  </si>
  <si>
    <t>Eindejaarstoeslag</t>
  </si>
  <si>
    <t>Opslag werkbaredagen</t>
  </si>
  <si>
    <t>Bij gunning dient de leverancier de werkgelegenheidsclausule bij contractwisseling volgens de geldende CAO voor het Schoonmaak- en Glazenwassersbedrijf (artikel 38) toe te passen. In</t>
  </si>
  <si>
    <t>genoemd artikel staat onder andere dat bij contractwisseling het schoonmaakbedrijf, dat de opdracht verwerft, verplicht is 100% van het aantal onder de regeling vallende werknemers over te nemen. Dit betreft: - de werknemer die minimaal anderhalf jaar op het betreffende object werkzaam is;</t>
  </si>
  <si>
    <t>Locaties Perceel 1</t>
  </si>
  <si>
    <t>Locaties Perceel 2</t>
  </si>
  <si>
    <t>tevens 10,00 uur werkzaam op locatie Kalmoes B</t>
  </si>
  <si>
    <t>tevens 12,50 uur werkzaam op locatie Kalmoes A</t>
  </si>
  <si>
    <t>Friesland College Kalmoes B</t>
  </si>
  <si>
    <t>Friesland College Kalmoes A</t>
  </si>
  <si>
    <t>tevens 7,50 uur werkzaam op locatie Kalmoes C en 10 uur  julianalaan 99</t>
  </si>
  <si>
    <t>Friesland College Kalmoes C</t>
  </si>
  <si>
    <t>tevens 25,00 uur werkzaam op locatie Antillenweg 3</t>
  </si>
  <si>
    <t>tevens 10,00 uur werkzaam op locatie Kalmoes C</t>
  </si>
  <si>
    <t>tevens 7,50 uur werkzaam op locatie Kalmoes C</t>
  </si>
  <si>
    <t>tevens 7,50 uur werkzaam op locatie Kalmoes C en 17,50 uur Antillenweg 3</t>
  </si>
  <si>
    <t>Behorende bij 0601-36-2014 7 april 2014</t>
  </si>
  <si>
    <t>tevens 18,00 uur werkzaam op locatie Antillenstraat 3</t>
  </si>
  <si>
    <t>12.50 werkzaam op pand FC Abe Lenstra, overige uren ander project van leverancier</t>
  </si>
  <si>
    <t>12.00 werkzaam op pand FC Abe Lenstra, overige uren ander project van leverancier</t>
  </si>
  <si>
    <t>5,00 uur werkzaam op FC Jousterweg, overige uren ander project van leverancier</t>
  </si>
  <si>
    <t>17.00 uur op locatie FC Saturnus, overige uren ander project van leverancier</t>
  </si>
  <si>
    <t>10.00 uur op locatie FC Saturnus, overige uren ander project van leverancier</t>
  </si>
  <si>
    <t>1.00 uur op locatie FC Saturnus, overige uren ander project van leverancier</t>
  </si>
  <si>
    <t>2.00 uur op locatie FC Saturnus, overige uren ander project van leverancier</t>
  </si>
  <si>
    <t>Opmerking:</t>
  </si>
  <si>
    <t>Overige uren ander project, zijn de geen locatie9s) van het Friesland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</si>
</sst>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_-;[Red]&quot;€&quot;\ #,##0.00\-"/>
    <numFmt numFmtId="164" formatCode="[$-413]d/mmm/yy;@"/>
    <numFmt numFmtId="165" formatCode="_-[$€-413]\ * #,##0.00_-;_-[$€-413]\ * #,##0.00\-;_-[$€-413]\ * &quot;-&quot;??_-;_-@_-"/>
  </numFmts>
  <fonts count="8" x14ac:knownFonts="1">
    <font>
      <sz val="10"/>
      <color theme="1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sz val="10"/>
      <name val="Verdana,Bold"/>
    </font>
    <font>
      <sz val="8"/>
      <name val="Verdana"/>
      <family val="2"/>
    </font>
    <font>
      <sz val="10"/>
      <name val="Arial"/>
    </font>
    <font>
      <sz val="10"/>
      <color rgb="FF00008E"/>
      <name val="Verdana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3" xfId="0" applyBorder="1"/>
    <xf numFmtId="0" fontId="0" fillId="0" borderId="13" xfId="0" applyFill="1" applyBorder="1"/>
    <xf numFmtId="0" fontId="6" fillId="0" borderId="13" xfId="0" applyFont="1" applyBorder="1"/>
    <xf numFmtId="0" fontId="6" fillId="0" borderId="13" xfId="0" applyFont="1" applyFill="1" applyBorder="1"/>
    <xf numFmtId="164" fontId="0" fillId="0" borderId="13" xfId="0" applyNumberFormat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13" xfId="0" applyNumberFormat="1" applyBorder="1"/>
    <xf numFmtId="165" fontId="0" fillId="0" borderId="13" xfId="0" applyNumberFormat="1" applyFont="1" applyBorder="1"/>
    <xf numFmtId="165" fontId="0" fillId="0" borderId="13" xfId="0" applyNumberFormat="1" applyFont="1" applyFill="1" applyBorder="1"/>
    <xf numFmtId="165" fontId="3" fillId="0" borderId="14" xfId="0" applyNumberFormat="1" applyFont="1" applyFill="1" applyBorder="1" applyAlignment="1"/>
    <xf numFmtId="165" fontId="3" fillId="0" borderId="9" xfId="0" applyNumberFormat="1" applyFont="1" applyBorder="1" applyAlignment="1">
      <alignment vertical="center" wrapText="1"/>
    </xf>
    <xf numFmtId="0" fontId="0" fillId="0" borderId="0" xfId="0" applyFont="1"/>
    <xf numFmtId="0" fontId="7" fillId="0" borderId="0" xfId="0" applyFont="1"/>
    <xf numFmtId="0" fontId="3" fillId="0" borderId="7" xfId="0" applyFont="1" applyBorder="1" applyAlignment="1">
      <alignment vertical="center"/>
    </xf>
    <xf numFmtId="0" fontId="0" fillId="0" borderId="18" xfId="0" applyFill="1" applyBorder="1"/>
    <xf numFmtId="164" fontId="0" fillId="0" borderId="18" xfId="0" applyNumberFormat="1" applyFill="1" applyBorder="1" applyAlignment="1">
      <alignment horizontal="center"/>
    </xf>
    <xf numFmtId="0" fontId="6" fillId="0" borderId="18" xfId="0" applyFont="1" applyFill="1" applyBorder="1"/>
    <xf numFmtId="0" fontId="6" fillId="0" borderId="18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4" fontId="0" fillId="0" borderId="18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5" fontId="0" fillId="0" borderId="18" xfId="0" applyNumberFormat="1" applyFont="1" applyFill="1" applyBorder="1"/>
    <xf numFmtId="165" fontId="0" fillId="0" borderId="18" xfId="0" applyNumberFormat="1" applyFont="1" applyBorder="1"/>
    <xf numFmtId="0" fontId="3" fillId="0" borderId="18" xfId="0" applyFont="1" applyFill="1" applyBorder="1"/>
    <xf numFmtId="0" fontId="3" fillId="0" borderId="0" xfId="0" applyFont="1" applyBorder="1"/>
    <xf numFmtId="0" fontId="3" fillId="0" borderId="11" xfId="0" applyFont="1" applyBorder="1" applyAlignment="1">
      <alignment vertical="center"/>
    </xf>
    <xf numFmtId="0" fontId="0" fillId="0" borderId="19" xfId="0" applyFill="1" applyBorder="1"/>
    <xf numFmtId="164" fontId="0" fillId="0" borderId="19" xfId="0" applyNumberFormat="1" applyFill="1" applyBorder="1" applyAlignment="1">
      <alignment horizontal="center"/>
    </xf>
    <xf numFmtId="0" fontId="6" fillId="0" borderId="19" xfId="0" applyFont="1" applyFill="1" applyBorder="1"/>
    <xf numFmtId="0" fontId="6" fillId="0" borderId="19" xfId="0" applyFont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4" fontId="0" fillId="0" borderId="19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65" fontId="0" fillId="0" borderId="19" xfId="0" applyNumberFormat="1" applyFont="1" applyFill="1" applyBorder="1"/>
    <xf numFmtId="165" fontId="0" fillId="0" borderId="19" xfId="0" applyNumberFormat="1" applyFont="1" applyBorder="1"/>
    <xf numFmtId="0" fontId="3" fillId="0" borderId="19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3" fillId="0" borderId="13" xfId="0" applyFont="1" applyFill="1" applyBorder="1"/>
    <xf numFmtId="0" fontId="3" fillId="0" borderId="13" xfId="0" applyFont="1" applyBorder="1"/>
    <xf numFmtId="0" fontId="3" fillId="0" borderId="16" xfId="0" applyFont="1" applyBorder="1" applyAlignment="1">
      <alignment horizontal="left"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0" fontId="3" fillId="0" borderId="15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8" fontId="3" fillId="0" borderId="8" xfId="0" applyNumberFormat="1" applyFont="1" applyBorder="1" applyAlignment="1">
      <alignment vertical="center" wrapText="1"/>
    </xf>
    <xf numFmtId="8" fontId="3" fillId="0" borderId="0" xfId="0" applyNumberFormat="1" applyFont="1" applyBorder="1" applyAlignment="1">
      <alignment vertical="center" wrapText="1"/>
    </xf>
    <xf numFmtId="8" fontId="3" fillId="0" borderId="9" xfId="0" applyNumberFormat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65" fontId="4" fillId="0" borderId="16" xfId="0" applyNumberFormat="1" applyFont="1" applyBorder="1" applyAlignment="1">
      <alignment vertical="center" wrapText="1"/>
    </xf>
    <xf numFmtId="8" fontId="4" fillId="0" borderId="17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" fontId="3" fillId="0" borderId="13" xfId="0" applyNumberFormat="1" applyFont="1" applyBorder="1" applyAlignment="1">
      <alignment horizontal="center"/>
    </xf>
  </cellXfs>
  <cellStyles count="129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76200</xdr:rowOff>
    </xdr:from>
    <xdr:to>
      <xdr:col>1</xdr:col>
      <xdr:colOff>2324100</xdr:colOff>
      <xdr:row>5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"/>
          <a:ext cx="19812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7"/>
  <sheetViews>
    <sheetView showGridLines="0" tabSelected="1" topLeftCell="C38" workbookViewId="0">
      <selection activeCell="J66" sqref="J66"/>
    </sheetView>
  </sheetViews>
  <sheetFormatPr baseColWidth="10" defaultRowHeight="13" x14ac:dyDescent="0"/>
  <cols>
    <col min="1" max="1" width="2.140625" style="1" customWidth="1"/>
    <col min="2" max="2" width="43.28515625" style="1" customWidth="1"/>
    <col min="3" max="3" width="14.42578125" style="1" customWidth="1"/>
    <col min="4" max="5" width="13.85546875" style="1" customWidth="1"/>
    <col min="6" max="6" width="7.7109375" style="1" customWidth="1"/>
    <col min="7" max="7" width="13.85546875" style="1" customWidth="1"/>
    <col min="8" max="8" width="11.42578125" style="1" customWidth="1"/>
    <col min="9" max="9" width="16.7109375" style="1" customWidth="1"/>
    <col min="10" max="10" width="13.7109375" style="14" customWidth="1"/>
    <col min="11" max="14" width="10.7109375" style="1"/>
    <col min="15" max="16" width="11.42578125" style="1" customWidth="1"/>
    <col min="17" max="19" width="10.7109375" style="1"/>
    <col min="20" max="20" width="11" style="1" bestFit="1" customWidth="1"/>
    <col min="21" max="21" width="59.28515625" style="1" bestFit="1" customWidth="1"/>
    <col min="22" max="16384" width="10.7109375" style="1"/>
  </cols>
  <sheetData>
    <row r="2" spans="2:21">
      <c r="P2" s="1" t="s">
        <v>71</v>
      </c>
    </row>
    <row r="4" spans="2:21">
      <c r="P4" s="1" t="s">
        <v>15</v>
      </c>
    </row>
    <row r="7" spans="2:21" s="2" customFormat="1" ht="13" customHeight="1">
      <c r="B7" s="57" t="s">
        <v>59</v>
      </c>
      <c r="C7" s="59" t="s">
        <v>26</v>
      </c>
      <c r="D7" s="59" t="s">
        <v>2</v>
      </c>
      <c r="E7" s="50"/>
      <c r="F7" s="50"/>
      <c r="G7" s="59" t="s">
        <v>4</v>
      </c>
      <c r="H7" s="50"/>
      <c r="I7" s="50" t="s">
        <v>16</v>
      </c>
      <c r="J7" s="59" t="s">
        <v>3</v>
      </c>
      <c r="K7" s="59" t="s">
        <v>5</v>
      </c>
      <c r="L7" s="50"/>
      <c r="M7" s="50"/>
      <c r="N7" s="50"/>
      <c r="O7" s="59" t="s">
        <v>6</v>
      </c>
      <c r="P7" s="50"/>
      <c r="Q7" s="50"/>
      <c r="R7" s="59" t="s">
        <v>7</v>
      </c>
      <c r="S7" s="59" t="s">
        <v>8</v>
      </c>
      <c r="T7" s="59" t="s">
        <v>9</v>
      </c>
      <c r="U7" s="50"/>
    </row>
    <row r="8" spans="2:21" s="2" customFormat="1" ht="30" customHeight="1">
      <c r="B8" s="58"/>
      <c r="C8" s="60"/>
      <c r="D8" s="60"/>
      <c r="E8" s="51" t="s">
        <v>27</v>
      </c>
      <c r="F8" s="51" t="s">
        <v>37</v>
      </c>
      <c r="G8" s="60"/>
      <c r="H8" s="51" t="s">
        <v>39</v>
      </c>
      <c r="I8" s="51" t="s">
        <v>17</v>
      </c>
      <c r="J8" s="60"/>
      <c r="K8" s="60"/>
      <c r="L8" s="51" t="s">
        <v>42</v>
      </c>
      <c r="M8" s="51" t="s">
        <v>43</v>
      </c>
      <c r="N8" s="51" t="s">
        <v>44</v>
      </c>
      <c r="O8" s="60"/>
      <c r="P8" s="51" t="s">
        <v>47</v>
      </c>
      <c r="Q8" s="51" t="s">
        <v>54</v>
      </c>
      <c r="R8" s="60"/>
      <c r="S8" s="60"/>
      <c r="T8" s="60"/>
      <c r="U8" s="51" t="s">
        <v>48</v>
      </c>
    </row>
    <row r="9" spans="2:21">
      <c r="B9" s="6" t="s">
        <v>18</v>
      </c>
      <c r="C9" s="7">
        <v>92137761</v>
      </c>
      <c r="D9" s="11">
        <v>22497</v>
      </c>
      <c r="E9" s="9" t="s">
        <v>28</v>
      </c>
      <c r="F9" s="9" t="s">
        <v>34</v>
      </c>
      <c r="G9" s="11">
        <v>38700</v>
      </c>
      <c r="H9" s="13" t="s">
        <v>38</v>
      </c>
      <c r="I9" s="11">
        <v>38700</v>
      </c>
      <c r="J9" s="15" t="s">
        <v>40</v>
      </c>
      <c r="K9" s="17">
        <v>20</v>
      </c>
      <c r="L9" s="19">
        <v>5</v>
      </c>
      <c r="M9" s="19">
        <v>1101</v>
      </c>
      <c r="N9" s="19">
        <v>1</v>
      </c>
      <c r="O9" s="21">
        <v>11.02</v>
      </c>
      <c r="P9" s="9"/>
      <c r="Q9" s="21">
        <v>0</v>
      </c>
      <c r="R9" s="21">
        <f t="shared" ref="R9:R36" si="0">IF(Q9=0,0,SUM(O9:P9)-Q9)</f>
        <v>0</v>
      </c>
      <c r="S9" s="21">
        <f t="shared" ref="S9:S36" si="1">R9*K9</f>
        <v>0</v>
      </c>
      <c r="T9" s="21">
        <f>S9*52</f>
        <v>0</v>
      </c>
      <c r="U9" s="52"/>
    </row>
    <row r="10" spans="2:21">
      <c r="B10" s="6" t="s">
        <v>18</v>
      </c>
      <c r="C10" s="7">
        <v>92132109</v>
      </c>
      <c r="D10" s="11">
        <v>24151</v>
      </c>
      <c r="E10" s="9" t="s">
        <v>28</v>
      </c>
      <c r="F10" s="9" t="s">
        <v>34</v>
      </c>
      <c r="G10" s="11">
        <v>37830</v>
      </c>
      <c r="H10" s="13" t="s">
        <v>38</v>
      </c>
      <c r="I10" s="11">
        <v>37830</v>
      </c>
      <c r="J10" s="15" t="s">
        <v>40</v>
      </c>
      <c r="K10" s="17">
        <v>38</v>
      </c>
      <c r="L10" s="19">
        <v>5</v>
      </c>
      <c r="M10" s="19">
        <v>112</v>
      </c>
      <c r="N10" s="13" t="s">
        <v>45</v>
      </c>
      <c r="O10" s="21">
        <v>11.57</v>
      </c>
      <c r="P10" s="9"/>
      <c r="Q10" s="21">
        <v>0</v>
      </c>
      <c r="R10" s="21">
        <f t="shared" si="0"/>
        <v>0</v>
      </c>
      <c r="S10" s="21">
        <f t="shared" si="1"/>
        <v>0</v>
      </c>
      <c r="T10" s="21">
        <f t="shared" ref="T10:T36" si="2">S10*52</f>
        <v>0</v>
      </c>
      <c r="U10" s="9"/>
    </row>
    <row r="11" spans="2:21">
      <c r="B11" s="6" t="s">
        <v>18</v>
      </c>
      <c r="C11" s="7">
        <v>91601109</v>
      </c>
      <c r="D11" s="11">
        <v>24105</v>
      </c>
      <c r="E11" s="9" t="s">
        <v>28</v>
      </c>
      <c r="F11" s="9" t="s">
        <v>34</v>
      </c>
      <c r="G11" s="11">
        <v>36101</v>
      </c>
      <c r="H11" s="13" t="s">
        <v>38</v>
      </c>
      <c r="I11" s="11">
        <v>36101</v>
      </c>
      <c r="J11" s="15" t="s">
        <v>40</v>
      </c>
      <c r="K11" s="17">
        <v>20</v>
      </c>
      <c r="L11" s="19">
        <v>5</v>
      </c>
      <c r="M11" s="19">
        <v>1101</v>
      </c>
      <c r="N11" s="19">
        <v>1</v>
      </c>
      <c r="O11" s="21">
        <v>11.02</v>
      </c>
      <c r="P11" s="9"/>
      <c r="Q11" s="21">
        <v>0</v>
      </c>
      <c r="R11" s="21">
        <f t="shared" si="0"/>
        <v>0</v>
      </c>
      <c r="S11" s="21">
        <f t="shared" si="1"/>
        <v>0</v>
      </c>
      <c r="T11" s="21">
        <f t="shared" si="2"/>
        <v>0</v>
      </c>
      <c r="U11" s="9"/>
    </row>
    <row r="12" spans="2:21">
      <c r="B12" s="6" t="s">
        <v>18</v>
      </c>
      <c r="C12" s="7">
        <v>92010867</v>
      </c>
      <c r="D12" s="11">
        <v>28589</v>
      </c>
      <c r="E12" s="9" t="s">
        <v>28</v>
      </c>
      <c r="F12" s="9" t="s">
        <v>35</v>
      </c>
      <c r="G12" s="11">
        <v>37368</v>
      </c>
      <c r="H12" s="13" t="s">
        <v>38</v>
      </c>
      <c r="I12" s="11">
        <v>37368</v>
      </c>
      <c r="J12" s="15" t="s">
        <v>40</v>
      </c>
      <c r="K12" s="17">
        <v>37.5</v>
      </c>
      <c r="L12" s="19">
        <v>5</v>
      </c>
      <c r="M12" s="19">
        <v>1101</v>
      </c>
      <c r="N12" s="19">
        <v>1</v>
      </c>
      <c r="O12" s="21">
        <v>11.02</v>
      </c>
      <c r="P12" s="9"/>
      <c r="Q12" s="21">
        <v>0</v>
      </c>
      <c r="R12" s="21">
        <f t="shared" si="0"/>
        <v>0</v>
      </c>
      <c r="S12" s="21">
        <f t="shared" si="1"/>
        <v>0</v>
      </c>
      <c r="T12" s="21">
        <f t="shared" si="2"/>
        <v>0</v>
      </c>
      <c r="U12" s="9"/>
    </row>
    <row r="13" spans="2:21">
      <c r="B13" s="6" t="s">
        <v>18</v>
      </c>
      <c r="C13" s="7">
        <v>92137477</v>
      </c>
      <c r="D13" s="11">
        <v>25349</v>
      </c>
      <c r="E13" s="9" t="s">
        <v>28</v>
      </c>
      <c r="F13" s="9" t="s">
        <v>35</v>
      </c>
      <c r="G13" s="11">
        <v>38623</v>
      </c>
      <c r="H13" s="13" t="s">
        <v>38</v>
      </c>
      <c r="I13" s="11">
        <v>38623</v>
      </c>
      <c r="J13" s="15" t="s">
        <v>40</v>
      </c>
      <c r="K13" s="17">
        <v>3</v>
      </c>
      <c r="L13" s="19">
        <v>1</v>
      </c>
      <c r="M13" s="19">
        <v>1101</v>
      </c>
      <c r="N13" s="19">
        <v>1</v>
      </c>
      <c r="O13" s="21">
        <v>11.02</v>
      </c>
      <c r="P13" s="9"/>
      <c r="Q13" s="21">
        <v>0</v>
      </c>
      <c r="R13" s="21">
        <f t="shared" si="0"/>
        <v>0</v>
      </c>
      <c r="S13" s="21">
        <f t="shared" si="1"/>
        <v>0</v>
      </c>
      <c r="T13" s="21">
        <f t="shared" si="2"/>
        <v>0</v>
      </c>
      <c r="U13" s="9"/>
    </row>
    <row r="14" spans="2:21">
      <c r="B14" s="6" t="s">
        <v>18</v>
      </c>
      <c r="C14" s="7">
        <v>92030353</v>
      </c>
      <c r="D14" s="11">
        <v>20683</v>
      </c>
      <c r="E14" s="9" t="s">
        <v>28</v>
      </c>
      <c r="F14" s="9" t="s">
        <v>34</v>
      </c>
      <c r="G14" s="11">
        <v>36951</v>
      </c>
      <c r="H14" s="13" t="s">
        <v>38</v>
      </c>
      <c r="I14" s="11">
        <v>36951</v>
      </c>
      <c r="J14" s="15" t="s">
        <v>40</v>
      </c>
      <c r="K14" s="17">
        <v>25</v>
      </c>
      <c r="L14" s="19">
        <v>5</v>
      </c>
      <c r="M14" s="19">
        <v>1101</v>
      </c>
      <c r="N14" s="19">
        <v>1</v>
      </c>
      <c r="O14" s="21">
        <v>11.02</v>
      </c>
      <c r="P14" s="20">
        <v>0.14000000000000001</v>
      </c>
      <c r="Q14" s="21">
        <v>0</v>
      </c>
      <c r="R14" s="21">
        <f t="shared" si="0"/>
        <v>0</v>
      </c>
      <c r="S14" s="21">
        <f t="shared" si="1"/>
        <v>0</v>
      </c>
      <c r="T14" s="21">
        <f t="shared" si="2"/>
        <v>0</v>
      </c>
      <c r="U14" s="53" t="s">
        <v>61</v>
      </c>
    </row>
    <row r="15" spans="2:21">
      <c r="B15" s="6" t="s">
        <v>18</v>
      </c>
      <c r="C15" s="8">
        <v>92135540</v>
      </c>
      <c r="D15" s="12">
        <v>23216</v>
      </c>
      <c r="E15" s="10" t="s">
        <v>28</v>
      </c>
      <c r="F15" s="10" t="s">
        <v>34</v>
      </c>
      <c r="G15" s="12">
        <v>38327</v>
      </c>
      <c r="H15" s="13" t="s">
        <v>38</v>
      </c>
      <c r="I15" s="12">
        <v>38327</v>
      </c>
      <c r="J15" s="15" t="s">
        <v>40</v>
      </c>
      <c r="K15" s="18">
        <f>33.75-12.5</f>
        <v>21.25</v>
      </c>
      <c r="L15" s="16">
        <v>5</v>
      </c>
      <c r="M15" s="16">
        <v>1101</v>
      </c>
      <c r="N15" s="16">
        <v>1</v>
      </c>
      <c r="O15" s="22">
        <v>11.02</v>
      </c>
      <c r="P15" s="10"/>
      <c r="Q15" s="21">
        <v>0</v>
      </c>
      <c r="R15" s="21">
        <f t="shared" si="0"/>
        <v>0</v>
      </c>
      <c r="S15" s="21">
        <f t="shared" si="1"/>
        <v>0</v>
      </c>
      <c r="T15" s="21">
        <f t="shared" si="2"/>
        <v>0</v>
      </c>
      <c r="U15" s="53" t="s">
        <v>62</v>
      </c>
    </row>
    <row r="16" spans="2:21">
      <c r="B16" s="6" t="s">
        <v>18</v>
      </c>
      <c r="C16" s="8">
        <v>92142251</v>
      </c>
      <c r="D16" s="12">
        <v>27000</v>
      </c>
      <c r="E16" s="10" t="s">
        <v>28</v>
      </c>
      <c r="F16" s="10" t="s">
        <v>34</v>
      </c>
      <c r="G16" s="12">
        <v>39415</v>
      </c>
      <c r="H16" s="13" t="s">
        <v>38</v>
      </c>
      <c r="I16" s="12">
        <v>39415</v>
      </c>
      <c r="J16" s="15" t="s">
        <v>40</v>
      </c>
      <c r="K16" s="18">
        <v>15</v>
      </c>
      <c r="L16" s="16">
        <v>5</v>
      </c>
      <c r="M16" s="16">
        <v>1101</v>
      </c>
      <c r="N16" s="16">
        <v>1</v>
      </c>
      <c r="O16" s="22">
        <v>10.7</v>
      </c>
      <c r="P16" s="10"/>
      <c r="Q16" s="21">
        <v>0</v>
      </c>
      <c r="R16" s="21">
        <f t="shared" si="0"/>
        <v>0</v>
      </c>
      <c r="S16" s="21">
        <f t="shared" si="1"/>
        <v>0</v>
      </c>
      <c r="T16" s="21">
        <f t="shared" si="2"/>
        <v>0</v>
      </c>
      <c r="U16" s="10"/>
    </row>
    <row r="17" spans="2:21">
      <c r="B17" s="6" t="s">
        <v>18</v>
      </c>
      <c r="C17" s="8">
        <v>320152724</v>
      </c>
      <c r="D17" s="12">
        <v>21452</v>
      </c>
      <c r="E17" s="10" t="s">
        <v>28</v>
      </c>
      <c r="F17" s="10" t="s">
        <v>35</v>
      </c>
      <c r="G17" s="12">
        <v>38999</v>
      </c>
      <c r="H17" s="13" t="s">
        <v>38</v>
      </c>
      <c r="I17" s="12">
        <v>38999</v>
      </c>
      <c r="J17" s="15" t="s">
        <v>40</v>
      </c>
      <c r="K17" s="18">
        <v>15</v>
      </c>
      <c r="L17" s="16">
        <v>5</v>
      </c>
      <c r="M17" s="16">
        <v>112</v>
      </c>
      <c r="N17" s="15" t="s">
        <v>45</v>
      </c>
      <c r="O17" s="22">
        <v>11.23</v>
      </c>
      <c r="P17" s="10"/>
      <c r="Q17" s="21">
        <v>0</v>
      </c>
      <c r="R17" s="21">
        <f t="shared" si="0"/>
        <v>0</v>
      </c>
      <c r="S17" s="21">
        <f t="shared" si="1"/>
        <v>0</v>
      </c>
      <c r="T17" s="21">
        <f t="shared" si="2"/>
        <v>0</v>
      </c>
      <c r="U17" s="53" t="s">
        <v>49</v>
      </c>
    </row>
    <row r="18" spans="2:21">
      <c r="B18" s="6" t="s">
        <v>18</v>
      </c>
      <c r="C18" s="8">
        <v>92139358</v>
      </c>
      <c r="D18" s="12">
        <v>28860</v>
      </c>
      <c r="E18" s="10" t="s">
        <v>28</v>
      </c>
      <c r="F18" s="10" t="s">
        <v>34</v>
      </c>
      <c r="G18" s="12">
        <v>39029</v>
      </c>
      <c r="H18" s="13" t="s">
        <v>38</v>
      </c>
      <c r="I18" s="12">
        <v>39029</v>
      </c>
      <c r="J18" s="15" t="s">
        <v>40</v>
      </c>
      <c r="K18" s="18">
        <v>20</v>
      </c>
      <c r="L18" s="16">
        <v>5</v>
      </c>
      <c r="M18" s="16">
        <v>1101</v>
      </c>
      <c r="N18" s="16">
        <v>1</v>
      </c>
      <c r="O18" s="22">
        <v>10.7</v>
      </c>
      <c r="P18" s="10"/>
      <c r="Q18" s="21">
        <v>0</v>
      </c>
      <c r="R18" s="21">
        <f t="shared" si="0"/>
        <v>0</v>
      </c>
      <c r="S18" s="21">
        <f t="shared" si="1"/>
        <v>0</v>
      </c>
      <c r="T18" s="21">
        <f t="shared" si="2"/>
        <v>0</v>
      </c>
      <c r="U18" s="10"/>
    </row>
    <row r="19" spans="2:21">
      <c r="B19" s="6" t="s">
        <v>18</v>
      </c>
      <c r="C19" s="8">
        <v>92143784</v>
      </c>
      <c r="D19" s="12">
        <v>20778</v>
      </c>
      <c r="E19" s="10" t="s">
        <v>28</v>
      </c>
      <c r="F19" s="10" t="s">
        <v>35</v>
      </c>
      <c r="G19" s="12">
        <v>39703</v>
      </c>
      <c r="H19" s="13" t="s">
        <v>38</v>
      </c>
      <c r="I19" s="12">
        <v>38789</v>
      </c>
      <c r="J19" s="15" t="s">
        <v>40</v>
      </c>
      <c r="K19" s="18">
        <v>17.5</v>
      </c>
      <c r="L19" s="16">
        <v>5</v>
      </c>
      <c r="M19" s="16">
        <v>1101</v>
      </c>
      <c r="N19" s="16">
        <v>1</v>
      </c>
      <c r="O19" s="22">
        <v>10.7</v>
      </c>
      <c r="P19" s="10"/>
      <c r="Q19" s="21">
        <v>0</v>
      </c>
      <c r="R19" s="21">
        <f t="shared" si="0"/>
        <v>0</v>
      </c>
      <c r="S19" s="21">
        <f t="shared" si="1"/>
        <v>0</v>
      </c>
      <c r="T19" s="21">
        <f t="shared" si="2"/>
        <v>0</v>
      </c>
      <c r="U19" s="53" t="s">
        <v>65</v>
      </c>
    </row>
    <row r="20" spans="2:21">
      <c r="B20" s="6" t="s">
        <v>18</v>
      </c>
      <c r="C20" s="8">
        <v>80750156</v>
      </c>
      <c r="D20" s="12">
        <v>26281</v>
      </c>
      <c r="E20" s="10" t="s">
        <v>28</v>
      </c>
      <c r="F20" s="10" t="s">
        <v>34</v>
      </c>
      <c r="G20" s="12">
        <v>34218</v>
      </c>
      <c r="H20" s="13" t="s">
        <v>38</v>
      </c>
      <c r="I20" s="12">
        <v>34218</v>
      </c>
      <c r="J20" s="15" t="s">
        <v>40</v>
      </c>
      <c r="K20" s="18">
        <v>14</v>
      </c>
      <c r="L20" s="16">
        <v>5</v>
      </c>
      <c r="M20" s="16">
        <v>1101</v>
      </c>
      <c r="N20" s="16">
        <v>1</v>
      </c>
      <c r="O20" s="22">
        <v>11.02</v>
      </c>
      <c r="P20" s="10"/>
      <c r="Q20" s="21">
        <v>0</v>
      </c>
      <c r="R20" s="21">
        <f t="shared" si="0"/>
        <v>0</v>
      </c>
      <c r="S20" s="21">
        <f t="shared" si="1"/>
        <v>0</v>
      </c>
      <c r="T20" s="21">
        <f t="shared" si="2"/>
        <v>0</v>
      </c>
      <c r="U20" s="10"/>
    </row>
    <row r="21" spans="2:21">
      <c r="B21" s="6" t="s">
        <v>18</v>
      </c>
      <c r="C21" s="8">
        <v>80750611</v>
      </c>
      <c r="D21" s="12">
        <v>22471</v>
      </c>
      <c r="E21" s="10" t="s">
        <v>28</v>
      </c>
      <c r="F21" s="10" t="s">
        <v>34</v>
      </c>
      <c r="G21" s="12">
        <v>36557</v>
      </c>
      <c r="H21" s="13" t="s">
        <v>38</v>
      </c>
      <c r="I21" s="12">
        <v>36451</v>
      </c>
      <c r="J21" s="15" t="s">
        <v>40</v>
      </c>
      <c r="K21" s="18">
        <v>30</v>
      </c>
      <c r="L21" s="16">
        <v>5</v>
      </c>
      <c r="M21" s="16">
        <v>1101</v>
      </c>
      <c r="N21" s="16">
        <v>1</v>
      </c>
      <c r="O21" s="22">
        <v>11.02</v>
      </c>
      <c r="P21" s="10"/>
      <c r="Q21" s="21">
        <v>0</v>
      </c>
      <c r="R21" s="21">
        <f t="shared" si="0"/>
        <v>0</v>
      </c>
      <c r="S21" s="21">
        <f t="shared" si="1"/>
        <v>0</v>
      </c>
      <c r="T21" s="21">
        <f t="shared" si="2"/>
        <v>0</v>
      </c>
      <c r="U21" s="10"/>
    </row>
    <row r="22" spans="2:21">
      <c r="B22" s="6" t="s">
        <v>18</v>
      </c>
      <c r="C22" s="8">
        <v>92134223</v>
      </c>
      <c r="D22" s="12">
        <v>24699</v>
      </c>
      <c r="E22" s="10" t="s">
        <v>28</v>
      </c>
      <c r="F22" s="10" t="s">
        <v>35</v>
      </c>
      <c r="G22" s="12">
        <v>38174</v>
      </c>
      <c r="H22" s="13" t="s">
        <v>38</v>
      </c>
      <c r="I22" s="12">
        <v>38174</v>
      </c>
      <c r="J22" s="15" t="s">
        <v>41</v>
      </c>
      <c r="K22" s="18">
        <v>7.5</v>
      </c>
      <c r="L22" s="16">
        <v>5</v>
      </c>
      <c r="M22" s="16">
        <v>1101</v>
      </c>
      <c r="N22" s="16">
        <v>1</v>
      </c>
      <c r="O22" s="22">
        <v>11.02</v>
      </c>
      <c r="P22" s="10"/>
      <c r="Q22" s="21">
        <v>0</v>
      </c>
      <c r="R22" s="21">
        <f t="shared" si="0"/>
        <v>0</v>
      </c>
      <c r="S22" s="21">
        <f t="shared" si="1"/>
        <v>0</v>
      </c>
      <c r="T22" s="21">
        <f t="shared" si="2"/>
        <v>0</v>
      </c>
      <c r="U22" s="10"/>
    </row>
    <row r="23" spans="2:21">
      <c r="B23" s="6" t="s">
        <v>18</v>
      </c>
      <c r="C23" s="8">
        <v>92145858</v>
      </c>
      <c r="D23" s="12">
        <v>26787</v>
      </c>
      <c r="E23" s="10" t="s">
        <v>29</v>
      </c>
      <c r="F23" s="10" t="s">
        <v>34</v>
      </c>
      <c r="G23" s="12">
        <v>40087</v>
      </c>
      <c r="H23" s="13" t="s">
        <v>38</v>
      </c>
      <c r="I23" s="12">
        <v>39210</v>
      </c>
      <c r="J23" s="15" t="s">
        <v>41</v>
      </c>
      <c r="K23" s="18">
        <v>10</v>
      </c>
      <c r="L23" s="16">
        <v>5</v>
      </c>
      <c r="M23" s="16">
        <v>1101</v>
      </c>
      <c r="N23" s="16">
        <v>1</v>
      </c>
      <c r="O23" s="22">
        <v>10.7</v>
      </c>
      <c r="P23" s="10"/>
      <c r="Q23" s="21">
        <v>0</v>
      </c>
      <c r="R23" s="21">
        <f t="shared" si="0"/>
        <v>0</v>
      </c>
      <c r="S23" s="21">
        <f t="shared" si="1"/>
        <v>0</v>
      </c>
      <c r="T23" s="21">
        <f t="shared" si="2"/>
        <v>0</v>
      </c>
      <c r="U23" s="10"/>
    </row>
    <row r="24" spans="2:21">
      <c r="B24" s="6" t="s">
        <v>18</v>
      </c>
      <c r="C24" s="8">
        <v>91600773</v>
      </c>
      <c r="D24" s="12">
        <v>28348</v>
      </c>
      <c r="E24" s="10" t="s">
        <v>28</v>
      </c>
      <c r="F24" s="10" t="s">
        <v>34</v>
      </c>
      <c r="G24" s="12">
        <v>35881</v>
      </c>
      <c r="H24" s="13" t="s">
        <v>38</v>
      </c>
      <c r="I24" s="12">
        <v>35881</v>
      </c>
      <c r="J24" s="15" t="s">
        <v>41</v>
      </c>
      <c r="K24" s="18">
        <v>18</v>
      </c>
      <c r="L24" s="16">
        <v>5</v>
      </c>
      <c r="M24" s="16">
        <v>1101</v>
      </c>
      <c r="N24" s="16">
        <v>1</v>
      </c>
      <c r="O24" s="22">
        <v>11.02</v>
      </c>
      <c r="P24" s="10"/>
      <c r="Q24" s="21">
        <v>0</v>
      </c>
      <c r="R24" s="21">
        <f t="shared" si="0"/>
        <v>0</v>
      </c>
      <c r="S24" s="21">
        <f t="shared" si="1"/>
        <v>0</v>
      </c>
      <c r="T24" s="21">
        <f t="shared" si="2"/>
        <v>0</v>
      </c>
      <c r="U24" s="53" t="s">
        <v>68</v>
      </c>
    </row>
    <row r="25" spans="2:21">
      <c r="B25" s="6" t="s">
        <v>18</v>
      </c>
      <c r="C25" s="8">
        <v>92030360</v>
      </c>
      <c r="D25" s="12">
        <v>21274</v>
      </c>
      <c r="E25" s="10" t="s">
        <v>28</v>
      </c>
      <c r="F25" s="10" t="s">
        <v>34</v>
      </c>
      <c r="G25" s="12">
        <v>36962</v>
      </c>
      <c r="H25" s="13" t="s">
        <v>38</v>
      </c>
      <c r="I25" s="12">
        <v>36962</v>
      </c>
      <c r="J25" s="15" t="s">
        <v>40</v>
      </c>
      <c r="K25" s="18">
        <v>30</v>
      </c>
      <c r="L25" s="16">
        <v>5</v>
      </c>
      <c r="M25" s="16">
        <v>1101</v>
      </c>
      <c r="N25" s="16">
        <v>1</v>
      </c>
      <c r="O25" s="22">
        <v>11.02</v>
      </c>
      <c r="P25" s="20">
        <v>0.14000000000000001</v>
      </c>
      <c r="Q25" s="21">
        <v>0</v>
      </c>
      <c r="R25" s="21">
        <f t="shared" si="0"/>
        <v>0</v>
      </c>
      <c r="S25" s="21">
        <f t="shared" si="1"/>
        <v>0</v>
      </c>
      <c r="T25" s="21">
        <f t="shared" si="2"/>
        <v>0</v>
      </c>
      <c r="U25" s="10"/>
    </row>
    <row r="26" spans="2:21">
      <c r="B26" s="6" t="s">
        <v>18</v>
      </c>
      <c r="C26" s="8">
        <v>92144550</v>
      </c>
      <c r="D26" s="12">
        <v>32023</v>
      </c>
      <c r="E26" s="10" t="s">
        <v>28</v>
      </c>
      <c r="F26" s="10" t="s">
        <v>35</v>
      </c>
      <c r="G26" s="12">
        <v>39895</v>
      </c>
      <c r="H26" s="13" t="s">
        <v>38</v>
      </c>
      <c r="I26" s="12">
        <v>39895</v>
      </c>
      <c r="J26" s="15" t="s">
        <v>40</v>
      </c>
      <c r="K26" s="18">
        <v>10</v>
      </c>
      <c r="L26" s="16">
        <v>5</v>
      </c>
      <c r="M26" s="16">
        <v>1101</v>
      </c>
      <c r="N26" s="16">
        <v>1</v>
      </c>
      <c r="O26" s="22">
        <v>10.7</v>
      </c>
      <c r="P26" s="8"/>
      <c r="Q26" s="21">
        <v>0</v>
      </c>
      <c r="R26" s="21">
        <f t="shared" si="0"/>
        <v>0</v>
      </c>
      <c r="S26" s="21">
        <f t="shared" si="1"/>
        <v>0</v>
      </c>
      <c r="T26" s="21">
        <f t="shared" si="2"/>
        <v>0</v>
      </c>
      <c r="U26" s="53" t="s">
        <v>69</v>
      </c>
    </row>
    <row r="27" spans="2:21">
      <c r="B27" s="6" t="s">
        <v>19</v>
      </c>
      <c r="C27" s="8">
        <v>92146125</v>
      </c>
      <c r="D27" s="12">
        <v>20034</v>
      </c>
      <c r="E27" s="10" t="s">
        <v>30</v>
      </c>
      <c r="F27" s="10" t="s">
        <v>34</v>
      </c>
      <c r="G27" s="12">
        <v>40182</v>
      </c>
      <c r="H27" s="13" t="s">
        <v>38</v>
      </c>
      <c r="I27" s="12">
        <v>40182</v>
      </c>
      <c r="J27" s="15" t="s">
        <v>40</v>
      </c>
      <c r="K27" s="18">
        <v>15</v>
      </c>
      <c r="L27" s="16">
        <v>5</v>
      </c>
      <c r="M27" s="16">
        <v>1101</v>
      </c>
      <c r="N27" s="16">
        <v>1</v>
      </c>
      <c r="O27" s="22">
        <v>10.7</v>
      </c>
      <c r="P27" s="8"/>
      <c r="Q27" s="21">
        <v>0</v>
      </c>
      <c r="R27" s="21">
        <f t="shared" si="0"/>
        <v>0</v>
      </c>
      <c r="S27" s="21">
        <f t="shared" si="1"/>
        <v>0</v>
      </c>
      <c r="T27" s="21">
        <f t="shared" si="2"/>
        <v>0</v>
      </c>
      <c r="U27" s="53"/>
    </row>
    <row r="28" spans="2:21">
      <c r="B28" s="6" t="s">
        <v>19</v>
      </c>
      <c r="C28" s="8">
        <v>92143784</v>
      </c>
      <c r="D28" s="12">
        <v>20778</v>
      </c>
      <c r="E28" s="10" t="s">
        <v>28</v>
      </c>
      <c r="F28" s="10" t="s">
        <v>35</v>
      </c>
      <c r="G28" s="12">
        <v>39703</v>
      </c>
      <c r="H28" s="13" t="s">
        <v>38</v>
      </c>
      <c r="I28" s="12">
        <v>38789</v>
      </c>
      <c r="J28" s="15" t="s">
        <v>40</v>
      </c>
      <c r="K28" s="18">
        <v>10</v>
      </c>
      <c r="L28" s="16">
        <v>5</v>
      </c>
      <c r="M28" s="16">
        <v>1101</v>
      </c>
      <c r="N28" s="16">
        <v>1</v>
      </c>
      <c r="O28" s="22">
        <v>10.7</v>
      </c>
      <c r="P28" s="10"/>
      <c r="Q28" s="21">
        <v>0</v>
      </c>
      <c r="R28" s="21">
        <f t="shared" si="0"/>
        <v>0</v>
      </c>
      <c r="S28" s="21">
        <f t="shared" si="1"/>
        <v>0</v>
      </c>
      <c r="T28" s="21">
        <f t="shared" si="2"/>
        <v>0</v>
      </c>
      <c r="U28" s="53" t="s">
        <v>70</v>
      </c>
    </row>
    <row r="29" spans="2:21">
      <c r="B29" s="6" t="s">
        <v>20</v>
      </c>
      <c r="C29" s="8">
        <v>320152724</v>
      </c>
      <c r="D29" s="12">
        <v>21452</v>
      </c>
      <c r="E29" s="10" t="s">
        <v>28</v>
      </c>
      <c r="F29" s="10" t="s">
        <v>35</v>
      </c>
      <c r="G29" s="12">
        <v>38999</v>
      </c>
      <c r="H29" s="13" t="s">
        <v>38</v>
      </c>
      <c r="I29" s="12">
        <v>38999</v>
      </c>
      <c r="J29" s="15" t="s">
        <v>40</v>
      </c>
      <c r="K29" s="18">
        <v>23</v>
      </c>
      <c r="L29" s="16">
        <v>5</v>
      </c>
      <c r="M29" s="16">
        <v>112</v>
      </c>
      <c r="N29" s="15" t="s">
        <v>45</v>
      </c>
      <c r="O29" s="22">
        <v>11.23</v>
      </c>
      <c r="P29" s="10"/>
      <c r="Q29" s="21">
        <v>0</v>
      </c>
      <c r="R29" s="21">
        <f>IF(Q29=0,0,SUM(O29:P29)-Q29)</f>
        <v>0</v>
      </c>
      <c r="S29" s="21">
        <f>R29*K29</f>
        <v>0</v>
      </c>
      <c r="T29" s="21">
        <f>S29*52</f>
        <v>0</v>
      </c>
      <c r="U29" s="53" t="s">
        <v>51</v>
      </c>
    </row>
    <row r="30" spans="2:21">
      <c r="B30" s="6" t="s">
        <v>21</v>
      </c>
      <c r="C30" s="8">
        <v>91817319</v>
      </c>
      <c r="D30" s="12">
        <v>18403</v>
      </c>
      <c r="E30" s="8" t="s">
        <v>31</v>
      </c>
      <c r="F30" s="8" t="s">
        <v>36</v>
      </c>
      <c r="G30" s="12">
        <v>33156</v>
      </c>
      <c r="H30" s="13" t="s">
        <v>38</v>
      </c>
      <c r="I30" s="12">
        <v>33156</v>
      </c>
      <c r="J30" s="16" t="s">
        <v>46</v>
      </c>
      <c r="K30" s="18">
        <v>7.5</v>
      </c>
      <c r="L30" s="16">
        <v>5</v>
      </c>
      <c r="M30" s="16">
        <v>111</v>
      </c>
      <c r="N30" s="16">
        <v>1</v>
      </c>
      <c r="O30" s="23">
        <v>11.02</v>
      </c>
      <c r="P30" s="8"/>
      <c r="Q30" s="21">
        <v>0</v>
      </c>
      <c r="R30" s="21">
        <f>IF(Q30=0,0,SUM(O30:P30)-Q30)</f>
        <v>0</v>
      </c>
      <c r="S30" s="21">
        <f>R30*K30</f>
        <v>0</v>
      </c>
      <c r="T30" s="21">
        <f>S30*52</f>
        <v>0</v>
      </c>
      <c r="U30" s="53"/>
    </row>
    <row r="31" spans="2:21">
      <c r="B31" s="6" t="s">
        <v>64</v>
      </c>
      <c r="C31" s="8">
        <v>92135540</v>
      </c>
      <c r="D31" s="12">
        <v>23216</v>
      </c>
      <c r="E31" s="10" t="s">
        <v>28</v>
      </c>
      <c r="F31" s="10" t="s">
        <v>34</v>
      </c>
      <c r="G31" s="12">
        <v>38327</v>
      </c>
      <c r="H31" s="13" t="s">
        <v>38</v>
      </c>
      <c r="I31" s="12">
        <v>38327</v>
      </c>
      <c r="J31" s="15" t="s">
        <v>40</v>
      </c>
      <c r="K31" s="18">
        <v>12.5</v>
      </c>
      <c r="L31" s="16">
        <v>5</v>
      </c>
      <c r="M31" s="16">
        <v>1101</v>
      </c>
      <c r="N31" s="16">
        <v>1</v>
      </c>
      <c r="O31" s="22">
        <v>11.02</v>
      </c>
      <c r="P31" s="10"/>
      <c r="Q31" s="21">
        <v>0</v>
      </c>
      <c r="R31" s="21">
        <f>IF(Q31=0,0,SUM(O31:P31)-Q31)</f>
        <v>0</v>
      </c>
      <c r="S31" s="21">
        <f>R31*K31</f>
        <v>0</v>
      </c>
      <c r="T31" s="21">
        <f>S31*52</f>
        <v>0</v>
      </c>
      <c r="U31" s="53" t="s">
        <v>50</v>
      </c>
    </row>
    <row r="32" spans="2:21">
      <c r="B32" s="6" t="s">
        <v>64</v>
      </c>
      <c r="C32" s="8">
        <v>91600988</v>
      </c>
      <c r="D32" s="12">
        <v>20903</v>
      </c>
      <c r="E32" s="10" t="s">
        <v>28</v>
      </c>
      <c r="F32" s="10" t="s">
        <v>34</v>
      </c>
      <c r="G32" s="12">
        <v>36038</v>
      </c>
      <c r="H32" s="13" t="s">
        <v>38</v>
      </c>
      <c r="I32" s="12">
        <v>36038</v>
      </c>
      <c r="J32" s="15" t="s">
        <v>40</v>
      </c>
      <c r="K32" s="18">
        <v>20.5</v>
      </c>
      <c r="L32" s="16">
        <v>5</v>
      </c>
      <c r="M32" s="16">
        <v>1101</v>
      </c>
      <c r="N32" s="16">
        <v>1</v>
      </c>
      <c r="O32" s="22">
        <v>11.02</v>
      </c>
      <c r="P32" s="10"/>
      <c r="Q32" s="21">
        <v>0</v>
      </c>
      <c r="R32" s="21">
        <f>IF(Q32=0,0,SUM(O32:P32)-Q32)</f>
        <v>0</v>
      </c>
      <c r="S32" s="21">
        <f>R32*K32</f>
        <v>0</v>
      </c>
      <c r="T32" s="21">
        <f>S32*52</f>
        <v>0</v>
      </c>
      <c r="U32" s="53"/>
    </row>
    <row r="33" spans="2:21">
      <c r="B33" s="6" t="s">
        <v>63</v>
      </c>
      <c r="C33" s="7">
        <v>92030353</v>
      </c>
      <c r="D33" s="11">
        <v>20683</v>
      </c>
      <c r="E33" s="9" t="s">
        <v>28</v>
      </c>
      <c r="F33" s="9" t="s">
        <v>34</v>
      </c>
      <c r="G33" s="11">
        <v>36951</v>
      </c>
      <c r="H33" s="13" t="s">
        <v>38</v>
      </c>
      <c r="I33" s="11">
        <v>36951</v>
      </c>
      <c r="J33" s="15" t="s">
        <v>40</v>
      </c>
      <c r="K33" s="17">
        <v>10</v>
      </c>
      <c r="L33" s="19">
        <v>5</v>
      </c>
      <c r="M33" s="19">
        <v>1101</v>
      </c>
      <c r="N33" s="19">
        <v>1</v>
      </c>
      <c r="O33" s="21">
        <v>11.02</v>
      </c>
      <c r="P33" s="20">
        <v>0.14000000000000001</v>
      </c>
      <c r="Q33" s="21">
        <v>0</v>
      </c>
      <c r="R33" s="21">
        <f t="shared" ref="R33" si="3">IF(Q33=0,0,SUM(O33:P33)-Q33)</f>
        <v>0</v>
      </c>
      <c r="S33" s="21">
        <f t="shared" ref="S33" si="4">R33*K33</f>
        <v>0</v>
      </c>
      <c r="T33" s="21">
        <f t="shared" ref="T33" si="5">S33*52</f>
        <v>0</v>
      </c>
      <c r="U33" s="53" t="s">
        <v>67</v>
      </c>
    </row>
    <row r="34" spans="2:21">
      <c r="B34" s="6" t="s">
        <v>63</v>
      </c>
      <c r="C34" s="8">
        <v>92144550</v>
      </c>
      <c r="D34" s="12">
        <v>32023</v>
      </c>
      <c r="E34" s="10" t="s">
        <v>28</v>
      </c>
      <c r="F34" s="10" t="s">
        <v>35</v>
      </c>
      <c r="G34" s="12">
        <v>39895</v>
      </c>
      <c r="H34" s="13" t="s">
        <v>38</v>
      </c>
      <c r="I34" s="12">
        <v>39895</v>
      </c>
      <c r="J34" s="15" t="s">
        <v>40</v>
      </c>
      <c r="K34" s="18">
        <v>7.5</v>
      </c>
      <c r="L34" s="16">
        <v>5</v>
      </c>
      <c r="M34" s="16">
        <v>1101</v>
      </c>
      <c r="N34" s="16">
        <v>1</v>
      </c>
      <c r="O34" s="22">
        <v>10.7</v>
      </c>
      <c r="P34" s="8"/>
      <c r="Q34" s="21">
        <v>0</v>
      </c>
      <c r="R34" s="21">
        <f>IF(Q34=0,0,SUM(O34:P34)-Q34)</f>
        <v>0</v>
      </c>
      <c r="S34" s="21">
        <f>R34*K34</f>
        <v>0</v>
      </c>
      <c r="T34" s="21">
        <f>S34*52</f>
        <v>0</v>
      </c>
      <c r="U34" s="53" t="s">
        <v>53</v>
      </c>
    </row>
    <row r="35" spans="2:21">
      <c r="B35" s="6" t="s">
        <v>66</v>
      </c>
      <c r="C35" s="8">
        <v>92143784</v>
      </c>
      <c r="D35" s="12">
        <v>20778</v>
      </c>
      <c r="E35" s="10" t="s">
        <v>28</v>
      </c>
      <c r="F35" s="10" t="s">
        <v>35</v>
      </c>
      <c r="G35" s="12">
        <v>39703</v>
      </c>
      <c r="H35" s="13" t="s">
        <v>38</v>
      </c>
      <c r="I35" s="12">
        <v>38789</v>
      </c>
      <c r="J35" s="15" t="s">
        <v>40</v>
      </c>
      <c r="K35" s="18">
        <v>7.5</v>
      </c>
      <c r="L35" s="16">
        <v>5</v>
      </c>
      <c r="M35" s="16">
        <v>1101</v>
      </c>
      <c r="N35" s="16">
        <v>1</v>
      </c>
      <c r="O35" s="22">
        <v>10.7</v>
      </c>
      <c r="P35" s="10"/>
      <c r="Q35" s="21">
        <v>0</v>
      </c>
      <c r="R35" s="21">
        <f t="shared" si="0"/>
        <v>0</v>
      </c>
      <c r="S35" s="21">
        <f t="shared" si="1"/>
        <v>0</v>
      </c>
      <c r="T35" s="21">
        <f t="shared" si="2"/>
        <v>0</v>
      </c>
      <c r="U35" s="53" t="s">
        <v>52</v>
      </c>
    </row>
    <row r="36" spans="2:21">
      <c r="B36" s="6" t="s">
        <v>66</v>
      </c>
      <c r="C36" s="8">
        <v>91600773</v>
      </c>
      <c r="D36" s="12">
        <v>28348</v>
      </c>
      <c r="E36" s="10" t="s">
        <v>28</v>
      </c>
      <c r="F36" s="10" t="s">
        <v>34</v>
      </c>
      <c r="G36" s="12">
        <v>35881</v>
      </c>
      <c r="H36" s="13" t="s">
        <v>38</v>
      </c>
      <c r="I36" s="12">
        <v>35881</v>
      </c>
      <c r="J36" s="15" t="s">
        <v>41</v>
      </c>
      <c r="K36" s="18">
        <v>10</v>
      </c>
      <c r="L36" s="16">
        <v>5</v>
      </c>
      <c r="M36" s="16">
        <v>1101</v>
      </c>
      <c r="N36" s="16">
        <v>1</v>
      </c>
      <c r="O36" s="22">
        <v>11.02</v>
      </c>
      <c r="P36" s="10"/>
      <c r="Q36" s="21">
        <v>0</v>
      </c>
      <c r="R36" s="21">
        <f t="shared" si="0"/>
        <v>0</v>
      </c>
      <c r="S36" s="21">
        <f t="shared" si="1"/>
        <v>0</v>
      </c>
      <c r="T36" s="21">
        <f t="shared" si="2"/>
        <v>0</v>
      </c>
      <c r="U36" s="53" t="s">
        <v>72</v>
      </c>
    </row>
    <row r="37" spans="2:21">
      <c r="B37" s="69" t="s">
        <v>10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24">
        <f>SUM(T9:T36)</f>
        <v>0</v>
      </c>
    </row>
    <row r="38" spans="2:21"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3"/>
    </row>
    <row r="39" spans="2:21"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6"/>
    </row>
    <row r="40" spans="2:21">
      <c r="B40" s="61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</row>
    <row r="41" spans="2:21">
      <c r="B41" s="64" t="s">
        <v>11</v>
      </c>
      <c r="C41" s="66">
        <v>0.08</v>
      </c>
      <c r="D41" s="67">
        <f>C41*$T$37</f>
        <v>0</v>
      </c>
      <c r="E41" s="5"/>
      <c r="F41" s="5"/>
      <c r="G41" s="5"/>
      <c r="H41" s="5"/>
    </row>
    <row r="42" spans="2:21">
      <c r="B42" s="65"/>
      <c r="C42" s="56"/>
      <c r="D42" s="68"/>
      <c r="E42" s="5"/>
      <c r="F42" s="5"/>
      <c r="G42" s="5"/>
      <c r="H42" s="5"/>
    </row>
    <row r="43" spans="2:21">
      <c r="B43" s="55" t="s">
        <v>55</v>
      </c>
      <c r="C43" s="56">
        <v>1.6E-2</v>
      </c>
      <c r="D43" s="67">
        <f>C43*$T$37</f>
        <v>0</v>
      </c>
      <c r="E43" s="5"/>
      <c r="F43" s="5"/>
      <c r="G43" s="5"/>
      <c r="H43" s="5"/>
    </row>
    <row r="44" spans="2:21">
      <c r="B44" s="55"/>
      <c r="C44" s="56"/>
      <c r="D44" s="68"/>
      <c r="E44" s="5"/>
      <c r="F44" s="5"/>
      <c r="G44" s="5"/>
      <c r="H44" s="5"/>
    </row>
    <row r="45" spans="2:21">
      <c r="B45" s="55" t="s">
        <v>56</v>
      </c>
      <c r="C45" s="56">
        <v>0.17199999999999999</v>
      </c>
      <c r="D45" s="67">
        <f>C45*$T$37</f>
        <v>0</v>
      </c>
      <c r="E45" s="5"/>
      <c r="F45" s="5"/>
      <c r="G45" s="5"/>
      <c r="H45" s="5"/>
    </row>
    <row r="46" spans="2:21">
      <c r="B46" s="55"/>
      <c r="C46" s="56"/>
      <c r="D46" s="68"/>
      <c r="E46" s="5"/>
      <c r="F46" s="5"/>
      <c r="G46" s="5"/>
      <c r="H46" s="5"/>
    </row>
    <row r="47" spans="2:21">
      <c r="B47" s="65" t="s">
        <v>12</v>
      </c>
      <c r="C47" s="56">
        <v>0.27200000000000002</v>
      </c>
      <c r="D47" s="67">
        <f>SUM(D41:D46)*$C$47</f>
        <v>0</v>
      </c>
      <c r="E47" s="5"/>
      <c r="F47" s="5"/>
      <c r="G47" s="5"/>
      <c r="H47" s="5"/>
    </row>
    <row r="48" spans="2:21">
      <c r="B48" s="65"/>
      <c r="C48" s="56"/>
      <c r="D48" s="68"/>
      <c r="E48" s="5"/>
      <c r="F48" s="5"/>
      <c r="G48" s="5"/>
      <c r="H48" s="5"/>
    </row>
    <row r="49" spans="1:21">
      <c r="B49" s="77" t="s">
        <v>13</v>
      </c>
      <c r="E49" s="79">
        <f>D41+D43+D45+D47</f>
        <v>0</v>
      </c>
    </row>
    <row r="50" spans="1:21">
      <c r="B50" s="78"/>
      <c r="E50" s="80"/>
    </row>
    <row r="51" spans="1:21" s="38" customFormat="1">
      <c r="A51" s="1"/>
      <c r="B51" s="27"/>
      <c r="C51" s="28"/>
      <c r="D51" s="29"/>
      <c r="E51" s="30"/>
      <c r="F51" s="30"/>
      <c r="G51" s="29"/>
      <c r="H51" s="31"/>
      <c r="I51" s="29"/>
      <c r="J51" s="32"/>
      <c r="K51" s="33"/>
      <c r="L51" s="34"/>
      <c r="M51" s="34"/>
      <c r="N51" s="34"/>
      <c r="O51" s="35"/>
      <c r="P51" s="28"/>
      <c r="Q51" s="36"/>
      <c r="R51" s="36"/>
      <c r="S51" s="36"/>
      <c r="T51" s="36"/>
      <c r="U51" s="37"/>
    </row>
    <row r="52" spans="1:21" s="38" customFormat="1">
      <c r="A52" s="1"/>
      <c r="B52" s="39"/>
      <c r="C52" s="40"/>
      <c r="D52" s="41"/>
      <c r="E52" s="42"/>
      <c r="F52" s="42"/>
      <c r="G52" s="41"/>
      <c r="H52" s="43"/>
      <c r="I52" s="41"/>
      <c r="J52" s="44"/>
      <c r="K52" s="45"/>
      <c r="L52" s="46"/>
      <c r="M52" s="46"/>
      <c r="N52" s="46"/>
      <c r="O52" s="47"/>
      <c r="P52" s="40"/>
      <c r="Q52" s="48"/>
      <c r="R52" s="48"/>
      <c r="S52" s="48"/>
      <c r="T52" s="48"/>
      <c r="U52" s="49"/>
    </row>
    <row r="53" spans="1:21" s="2" customFormat="1" ht="13" customHeight="1">
      <c r="B53" s="57" t="s">
        <v>60</v>
      </c>
      <c r="C53" s="57" t="s">
        <v>26</v>
      </c>
      <c r="D53" s="57" t="s">
        <v>2</v>
      </c>
      <c r="E53" s="3"/>
      <c r="F53" s="3"/>
      <c r="G53" s="57" t="s">
        <v>4</v>
      </c>
      <c r="H53" s="3"/>
      <c r="I53" s="3" t="s">
        <v>16</v>
      </c>
      <c r="J53" s="59" t="s">
        <v>3</v>
      </c>
      <c r="K53" s="57" t="s">
        <v>5</v>
      </c>
      <c r="L53" s="3"/>
      <c r="M53" s="3"/>
      <c r="N53" s="3"/>
      <c r="O53" s="57" t="s">
        <v>6</v>
      </c>
      <c r="P53" s="3"/>
      <c r="Q53" s="3"/>
      <c r="R53" s="57" t="s">
        <v>7</v>
      </c>
      <c r="S53" s="57" t="s">
        <v>8</v>
      </c>
      <c r="T53" s="57" t="s">
        <v>9</v>
      </c>
      <c r="U53" s="3"/>
    </row>
    <row r="54" spans="1:21" s="2" customFormat="1" ht="30" customHeight="1">
      <c r="B54" s="58"/>
      <c r="C54" s="58"/>
      <c r="D54" s="58"/>
      <c r="E54" s="4" t="s">
        <v>27</v>
      </c>
      <c r="F54" s="4" t="s">
        <v>37</v>
      </c>
      <c r="G54" s="58"/>
      <c r="H54" s="4" t="s">
        <v>39</v>
      </c>
      <c r="I54" s="4" t="s">
        <v>17</v>
      </c>
      <c r="J54" s="60"/>
      <c r="K54" s="58"/>
      <c r="L54" s="4" t="s">
        <v>42</v>
      </c>
      <c r="M54" s="4" t="s">
        <v>43</v>
      </c>
      <c r="N54" s="4" t="s">
        <v>44</v>
      </c>
      <c r="O54" s="58"/>
      <c r="P54" s="4" t="s">
        <v>47</v>
      </c>
      <c r="Q54" s="4" t="s">
        <v>54</v>
      </c>
      <c r="R54" s="58"/>
      <c r="S54" s="58"/>
      <c r="T54" s="58"/>
      <c r="U54" s="4" t="s">
        <v>48</v>
      </c>
    </row>
    <row r="55" spans="1:21">
      <c r="B55" s="6" t="s">
        <v>22</v>
      </c>
      <c r="C55" s="8">
        <v>80750643</v>
      </c>
      <c r="D55" s="12">
        <v>20850</v>
      </c>
      <c r="E55" s="10" t="s">
        <v>28</v>
      </c>
      <c r="F55" s="10" t="s">
        <v>35</v>
      </c>
      <c r="G55" s="12">
        <v>34820</v>
      </c>
      <c r="H55" s="13" t="s">
        <v>38</v>
      </c>
      <c r="I55" s="12">
        <v>34820</v>
      </c>
      <c r="J55" s="15" t="s">
        <v>40</v>
      </c>
      <c r="K55" s="18">
        <v>21.75</v>
      </c>
      <c r="L55" s="16">
        <v>5</v>
      </c>
      <c r="M55" s="16">
        <v>1101</v>
      </c>
      <c r="N55" s="16">
        <v>1</v>
      </c>
      <c r="O55" s="22">
        <v>11.02</v>
      </c>
      <c r="P55" s="8"/>
      <c r="Q55" s="21">
        <v>0</v>
      </c>
      <c r="R55" s="21">
        <f t="shared" ref="R55:R72" si="6">IF(Q55=0,0,SUM(O55:P55)-Q55)</f>
        <v>0</v>
      </c>
      <c r="S55" s="21">
        <f t="shared" ref="S55:S72" si="7">R55*K55</f>
        <v>0</v>
      </c>
      <c r="T55" s="21">
        <f t="shared" ref="T55:T72" si="8">S55*52</f>
        <v>0</v>
      </c>
      <c r="U55" s="10" t="s">
        <v>74</v>
      </c>
    </row>
    <row r="56" spans="1:21">
      <c r="B56" s="6" t="s">
        <v>22</v>
      </c>
      <c r="C56" s="8">
        <v>92143773</v>
      </c>
      <c r="D56" s="12">
        <v>23065</v>
      </c>
      <c r="E56" s="8" t="s">
        <v>32</v>
      </c>
      <c r="F56" s="10" t="s">
        <v>34</v>
      </c>
      <c r="G56" s="12">
        <v>39695</v>
      </c>
      <c r="H56" s="13" t="s">
        <v>38</v>
      </c>
      <c r="I56" s="12">
        <v>39695</v>
      </c>
      <c r="J56" s="16" t="s">
        <v>46</v>
      </c>
      <c r="K56" s="18">
        <v>21.75</v>
      </c>
      <c r="L56" s="16">
        <v>5</v>
      </c>
      <c r="M56" s="16">
        <v>1101</v>
      </c>
      <c r="N56" s="16">
        <v>1</v>
      </c>
      <c r="O56" s="22">
        <v>10.7</v>
      </c>
      <c r="P56" s="8"/>
      <c r="Q56" s="21">
        <v>0</v>
      </c>
      <c r="R56" s="21">
        <f t="shared" si="6"/>
        <v>0</v>
      </c>
      <c r="S56" s="21">
        <f t="shared" si="7"/>
        <v>0</v>
      </c>
      <c r="T56" s="21">
        <f t="shared" si="8"/>
        <v>0</v>
      </c>
      <c r="U56" s="10" t="s">
        <v>73</v>
      </c>
    </row>
    <row r="57" spans="1:21">
      <c r="B57" s="6" t="s">
        <v>22</v>
      </c>
      <c r="C57" s="7">
        <v>92011356</v>
      </c>
      <c r="D57" s="11">
        <v>25755</v>
      </c>
      <c r="E57" s="7" t="s">
        <v>33</v>
      </c>
      <c r="F57" s="10" t="s">
        <v>34</v>
      </c>
      <c r="G57" s="11">
        <v>37487</v>
      </c>
      <c r="H57" s="13" t="s">
        <v>38</v>
      </c>
      <c r="I57" s="11">
        <v>37487</v>
      </c>
      <c r="J57" s="15" t="s">
        <v>40</v>
      </c>
      <c r="K57" s="17">
        <v>16.25</v>
      </c>
      <c r="L57" s="19">
        <v>5</v>
      </c>
      <c r="M57" s="19">
        <v>1101</v>
      </c>
      <c r="N57" s="19">
        <v>1</v>
      </c>
      <c r="O57" s="21">
        <v>11.02</v>
      </c>
      <c r="P57" s="8"/>
      <c r="Q57" s="21">
        <v>0</v>
      </c>
      <c r="R57" s="21">
        <f t="shared" si="6"/>
        <v>0</v>
      </c>
      <c r="S57" s="21">
        <f t="shared" si="7"/>
        <v>0</v>
      </c>
      <c r="T57" s="21">
        <f t="shared" si="8"/>
        <v>0</v>
      </c>
      <c r="U57" s="9"/>
    </row>
    <row r="58" spans="1:21">
      <c r="B58" s="6" t="s">
        <v>22</v>
      </c>
      <c r="C58" s="7">
        <v>91602104</v>
      </c>
      <c r="D58" s="11">
        <v>25478</v>
      </c>
      <c r="E58" s="10" t="s">
        <v>28</v>
      </c>
      <c r="F58" s="10" t="s">
        <v>34</v>
      </c>
      <c r="G58" s="11">
        <v>36626</v>
      </c>
      <c r="H58" s="13" t="s">
        <v>38</v>
      </c>
      <c r="I58" s="11">
        <v>36626</v>
      </c>
      <c r="J58" s="15" t="s">
        <v>40</v>
      </c>
      <c r="K58" s="17">
        <v>27.5</v>
      </c>
      <c r="L58" s="19">
        <v>5</v>
      </c>
      <c r="M58" s="19">
        <v>1101</v>
      </c>
      <c r="N58" s="19">
        <v>1</v>
      </c>
      <c r="O58" s="21">
        <v>11.02</v>
      </c>
      <c r="P58" s="8"/>
      <c r="Q58" s="21">
        <v>0</v>
      </c>
      <c r="R58" s="21">
        <f t="shared" si="6"/>
        <v>0</v>
      </c>
      <c r="S58" s="21">
        <f t="shared" si="7"/>
        <v>0</v>
      </c>
      <c r="T58" s="21">
        <f t="shared" si="8"/>
        <v>0</v>
      </c>
      <c r="U58" s="9"/>
    </row>
    <row r="59" spans="1:21">
      <c r="B59" s="6" t="s">
        <v>22</v>
      </c>
      <c r="C59" s="7">
        <v>91969637</v>
      </c>
      <c r="D59" s="11">
        <v>28988</v>
      </c>
      <c r="E59" s="10" t="s">
        <v>28</v>
      </c>
      <c r="F59" s="10" t="s">
        <v>34</v>
      </c>
      <c r="G59" s="11">
        <v>40049</v>
      </c>
      <c r="H59" s="13" t="s">
        <v>38</v>
      </c>
      <c r="I59" s="11">
        <v>40049</v>
      </c>
      <c r="J59" s="15" t="s">
        <v>40</v>
      </c>
      <c r="K59" s="17">
        <v>15</v>
      </c>
      <c r="L59" s="19">
        <v>5</v>
      </c>
      <c r="M59" s="19">
        <v>1101</v>
      </c>
      <c r="N59" s="19">
        <v>1</v>
      </c>
      <c r="O59" s="21">
        <v>10.7</v>
      </c>
      <c r="P59" s="8"/>
      <c r="Q59" s="21">
        <v>0</v>
      </c>
      <c r="R59" s="21">
        <f t="shared" si="6"/>
        <v>0</v>
      </c>
      <c r="S59" s="21">
        <f t="shared" si="7"/>
        <v>0</v>
      </c>
      <c r="T59" s="21">
        <f t="shared" si="8"/>
        <v>0</v>
      </c>
      <c r="U59" s="9"/>
    </row>
    <row r="60" spans="1:21">
      <c r="B60" s="6" t="s">
        <v>22</v>
      </c>
      <c r="C60" s="7">
        <v>92147599</v>
      </c>
      <c r="D60" s="11">
        <v>26812</v>
      </c>
      <c r="E60" s="10" t="s">
        <v>28</v>
      </c>
      <c r="F60" s="10" t="s">
        <v>34</v>
      </c>
      <c r="G60" s="11">
        <v>40448</v>
      </c>
      <c r="H60" s="13" t="s">
        <v>38</v>
      </c>
      <c r="I60" s="11">
        <v>40448</v>
      </c>
      <c r="J60" s="15" t="s">
        <v>40</v>
      </c>
      <c r="K60" s="17">
        <v>13.5</v>
      </c>
      <c r="L60" s="19">
        <v>5</v>
      </c>
      <c r="M60" s="19">
        <v>1101</v>
      </c>
      <c r="N60" s="19">
        <v>1</v>
      </c>
      <c r="O60" s="21">
        <v>10.7</v>
      </c>
      <c r="P60" s="8"/>
      <c r="Q60" s="21">
        <v>0</v>
      </c>
      <c r="R60" s="21">
        <f t="shared" si="6"/>
        <v>0</v>
      </c>
      <c r="S60" s="21">
        <f t="shared" si="7"/>
        <v>0</v>
      </c>
      <c r="T60" s="21">
        <f t="shared" si="8"/>
        <v>0</v>
      </c>
      <c r="U60" s="9"/>
    </row>
    <row r="61" spans="1:21">
      <c r="B61" s="6" t="s">
        <v>22</v>
      </c>
      <c r="C61" s="7">
        <v>92143092</v>
      </c>
      <c r="D61" s="11">
        <v>20428</v>
      </c>
      <c r="E61" s="10" t="s">
        <v>28</v>
      </c>
      <c r="F61" s="10" t="s">
        <v>34</v>
      </c>
      <c r="G61" s="11">
        <v>39608</v>
      </c>
      <c r="H61" s="13" t="s">
        <v>38</v>
      </c>
      <c r="I61" s="11">
        <v>39608</v>
      </c>
      <c r="J61" s="16" t="s">
        <v>46</v>
      </c>
      <c r="K61" s="17">
        <v>26</v>
      </c>
      <c r="L61" s="19">
        <v>5</v>
      </c>
      <c r="M61" s="19">
        <v>1101</v>
      </c>
      <c r="N61" s="19">
        <v>1</v>
      </c>
      <c r="O61" s="21">
        <v>10.7</v>
      </c>
      <c r="P61" s="8"/>
      <c r="Q61" s="21">
        <v>0</v>
      </c>
      <c r="R61" s="21">
        <f t="shared" si="6"/>
        <v>0</v>
      </c>
      <c r="S61" s="21">
        <f t="shared" si="7"/>
        <v>0</v>
      </c>
      <c r="T61" s="21">
        <f t="shared" si="8"/>
        <v>0</v>
      </c>
      <c r="U61" s="9"/>
    </row>
    <row r="62" spans="1:21">
      <c r="B62" s="6" t="s">
        <v>22</v>
      </c>
      <c r="C62" s="7">
        <v>91601060</v>
      </c>
      <c r="D62" s="11">
        <v>25062</v>
      </c>
      <c r="E62" s="7" t="s">
        <v>33</v>
      </c>
      <c r="F62" s="10" t="s">
        <v>34</v>
      </c>
      <c r="G62" s="11">
        <v>36063</v>
      </c>
      <c r="H62" s="13" t="s">
        <v>38</v>
      </c>
      <c r="I62" s="11">
        <v>36063</v>
      </c>
      <c r="J62" s="15" t="s">
        <v>40</v>
      </c>
      <c r="K62" s="17">
        <v>25.25</v>
      </c>
      <c r="L62" s="19">
        <v>5</v>
      </c>
      <c r="M62" s="19">
        <v>1101</v>
      </c>
      <c r="N62" s="19">
        <v>1</v>
      </c>
      <c r="O62" s="21">
        <v>11.02</v>
      </c>
      <c r="P62" s="8"/>
      <c r="Q62" s="21">
        <v>0</v>
      </c>
      <c r="R62" s="21">
        <f t="shared" si="6"/>
        <v>0</v>
      </c>
      <c r="S62" s="21">
        <f t="shared" si="7"/>
        <v>0</v>
      </c>
      <c r="T62" s="21">
        <f t="shared" si="8"/>
        <v>0</v>
      </c>
      <c r="U62" s="9"/>
    </row>
    <row r="63" spans="1:21">
      <c r="B63" s="6" t="s">
        <v>23</v>
      </c>
      <c r="C63" s="7">
        <v>91602171</v>
      </c>
      <c r="D63" s="11">
        <v>24410</v>
      </c>
      <c r="E63" s="10" t="s">
        <v>28</v>
      </c>
      <c r="F63" s="10" t="s">
        <v>34</v>
      </c>
      <c r="G63" s="11">
        <v>36661</v>
      </c>
      <c r="H63" s="13" t="s">
        <v>38</v>
      </c>
      <c r="I63" s="11">
        <v>36661</v>
      </c>
      <c r="J63" s="15" t="s">
        <v>40</v>
      </c>
      <c r="K63" s="17">
        <v>15</v>
      </c>
      <c r="L63" s="19">
        <v>5</v>
      </c>
      <c r="M63" s="19">
        <v>1101</v>
      </c>
      <c r="N63" s="19">
        <v>1</v>
      </c>
      <c r="O63" s="21">
        <v>11.02</v>
      </c>
      <c r="P63" s="8"/>
      <c r="Q63" s="21">
        <v>0</v>
      </c>
      <c r="R63" s="21">
        <f t="shared" si="6"/>
        <v>0</v>
      </c>
      <c r="S63" s="21">
        <f t="shared" si="7"/>
        <v>0</v>
      </c>
      <c r="T63" s="21">
        <f t="shared" si="8"/>
        <v>0</v>
      </c>
      <c r="U63" s="9"/>
    </row>
    <row r="64" spans="1:21">
      <c r="B64" s="6" t="s">
        <v>23</v>
      </c>
      <c r="C64" s="7">
        <v>92010696</v>
      </c>
      <c r="D64" s="11">
        <v>25451</v>
      </c>
      <c r="E64" s="10" t="s">
        <v>28</v>
      </c>
      <c r="F64" s="10" t="s">
        <v>34</v>
      </c>
      <c r="G64" s="11">
        <v>37326</v>
      </c>
      <c r="H64" s="13" t="s">
        <v>38</v>
      </c>
      <c r="I64" s="11">
        <v>37326</v>
      </c>
      <c r="J64" s="15" t="s">
        <v>40</v>
      </c>
      <c r="K64" s="17">
        <v>21</v>
      </c>
      <c r="L64" s="19">
        <v>5</v>
      </c>
      <c r="M64" s="19">
        <v>1101</v>
      </c>
      <c r="N64" s="19">
        <v>1</v>
      </c>
      <c r="O64" s="21">
        <v>11.02</v>
      </c>
      <c r="P64" s="8"/>
      <c r="Q64" s="21">
        <v>0</v>
      </c>
      <c r="R64" s="21">
        <f t="shared" si="6"/>
        <v>0</v>
      </c>
      <c r="S64" s="21">
        <f t="shared" si="7"/>
        <v>0</v>
      </c>
      <c r="T64" s="21">
        <f t="shared" si="8"/>
        <v>0</v>
      </c>
      <c r="U64" s="54" t="s">
        <v>75</v>
      </c>
    </row>
    <row r="65" spans="2:21">
      <c r="B65" s="6" t="s">
        <v>23</v>
      </c>
      <c r="C65" s="7">
        <v>92135244</v>
      </c>
      <c r="D65" s="11">
        <v>20969</v>
      </c>
      <c r="E65" s="10" t="s">
        <v>28</v>
      </c>
      <c r="F65" s="10" t="s">
        <v>34</v>
      </c>
      <c r="G65" s="11">
        <v>38264</v>
      </c>
      <c r="H65" s="13" t="s">
        <v>38</v>
      </c>
      <c r="I65" s="11">
        <v>38264</v>
      </c>
      <c r="J65" s="15" t="s">
        <v>40</v>
      </c>
      <c r="K65" s="17">
        <v>13</v>
      </c>
      <c r="L65" s="19">
        <v>5</v>
      </c>
      <c r="M65" s="19">
        <v>1101</v>
      </c>
      <c r="N65" s="19">
        <v>1</v>
      </c>
      <c r="O65" s="21">
        <v>11.02</v>
      </c>
      <c r="P65" s="8"/>
      <c r="Q65" s="21">
        <v>0</v>
      </c>
      <c r="R65" s="21">
        <f t="shared" si="6"/>
        <v>0</v>
      </c>
      <c r="S65" s="21">
        <f t="shared" si="7"/>
        <v>0</v>
      </c>
      <c r="T65" s="21">
        <f t="shared" si="8"/>
        <v>0</v>
      </c>
      <c r="U65" s="9"/>
    </row>
    <row r="66" spans="2:21">
      <c r="B66" s="6" t="s">
        <v>24</v>
      </c>
      <c r="C66" s="7">
        <v>92147991</v>
      </c>
      <c r="D66" s="11">
        <v>23667</v>
      </c>
      <c r="E66" s="10" t="s">
        <v>28</v>
      </c>
      <c r="F66" s="10" t="s">
        <v>34</v>
      </c>
      <c r="G66" s="11">
        <v>40553</v>
      </c>
      <c r="H66" s="13" t="s">
        <v>38</v>
      </c>
      <c r="I66" s="11">
        <v>40553</v>
      </c>
      <c r="J66" s="15" t="s">
        <v>40</v>
      </c>
      <c r="K66" s="17">
        <v>5</v>
      </c>
      <c r="L66" s="19">
        <v>5</v>
      </c>
      <c r="M66" s="19">
        <v>1101</v>
      </c>
      <c r="N66" s="19">
        <v>1</v>
      </c>
      <c r="O66" s="21">
        <v>10.7</v>
      </c>
      <c r="P66" s="8"/>
      <c r="Q66" s="21">
        <v>0</v>
      </c>
      <c r="R66" s="21">
        <f t="shared" si="6"/>
        <v>0</v>
      </c>
      <c r="S66" s="21">
        <f t="shared" si="7"/>
        <v>0</v>
      </c>
      <c r="T66" s="21">
        <f t="shared" si="8"/>
        <v>0</v>
      </c>
      <c r="U66" s="9"/>
    </row>
    <row r="67" spans="2:21">
      <c r="B67" s="6" t="s">
        <v>25</v>
      </c>
      <c r="C67" s="7">
        <v>92148234</v>
      </c>
      <c r="D67" s="11">
        <v>20027</v>
      </c>
      <c r="E67" s="10" t="s">
        <v>28</v>
      </c>
      <c r="F67" s="10" t="s">
        <v>34</v>
      </c>
      <c r="G67" s="11">
        <v>40602</v>
      </c>
      <c r="H67" s="13" t="s">
        <v>38</v>
      </c>
      <c r="I67" s="11">
        <v>40602</v>
      </c>
      <c r="J67" s="15" t="s">
        <v>40</v>
      </c>
      <c r="K67" s="17">
        <v>24.5</v>
      </c>
      <c r="L67" s="19">
        <v>5</v>
      </c>
      <c r="M67" s="19">
        <v>1101</v>
      </c>
      <c r="N67" s="19">
        <v>1</v>
      </c>
      <c r="O67" s="21">
        <v>10.7</v>
      </c>
      <c r="P67" s="8"/>
      <c r="Q67" s="21">
        <v>0</v>
      </c>
      <c r="R67" s="21">
        <f t="shared" si="6"/>
        <v>0</v>
      </c>
      <c r="S67" s="21">
        <f t="shared" si="7"/>
        <v>0</v>
      </c>
      <c r="T67" s="21">
        <f t="shared" si="8"/>
        <v>0</v>
      </c>
      <c r="U67" s="9" t="s">
        <v>76</v>
      </c>
    </row>
    <row r="68" spans="2:21">
      <c r="B68" s="6" t="s">
        <v>25</v>
      </c>
      <c r="C68" s="7">
        <v>92148324</v>
      </c>
      <c r="D68" s="11">
        <v>20186</v>
      </c>
      <c r="E68" s="10" t="s">
        <v>28</v>
      </c>
      <c r="F68" s="10" t="s">
        <v>34</v>
      </c>
      <c r="G68" s="11">
        <v>40609</v>
      </c>
      <c r="H68" s="13" t="s">
        <v>38</v>
      </c>
      <c r="I68" s="11">
        <v>40609</v>
      </c>
      <c r="J68" s="15" t="s">
        <v>40</v>
      </c>
      <c r="K68" s="17">
        <v>11.25</v>
      </c>
      <c r="L68" s="19">
        <v>5</v>
      </c>
      <c r="M68" s="19">
        <v>1101</v>
      </c>
      <c r="N68" s="19">
        <v>1</v>
      </c>
      <c r="O68" s="21">
        <v>10.7</v>
      </c>
      <c r="P68" s="8"/>
      <c r="Q68" s="21">
        <v>0</v>
      </c>
      <c r="R68" s="21">
        <f t="shared" si="6"/>
        <v>0</v>
      </c>
      <c r="S68" s="21">
        <f t="shared" si="7"/>
        <v>0</v>
      </c>
      <c r="T68" s="21">
        <f t="shared" si="8"/>
        <v>0</v>
      </c>
      <c r="U68" s="9"/>
    </row>
    <row r="69" spans="2:21">
      <c r="B69" s="6" t="s">
        <v>25</v>
      </c>
      <c r="C69" s="7">
        <v>92149457</v>
      </c>
      <c r="D69" s="11">
        <v>25505</v>
      </c>
      <c r="E69" s="10" t="s">
        <v>28</v>
      </c>
      <c r="F69" s="10" t="s">
        <v>34</v>
      </c>
      <c r="G69" s="11">
        <v>40917</v>
      </c>
      <c r="H69" s="13" t="s">
        <v>38</v>
      </c>
      <c r="I69" s="11">
        <v>38762</v>
      </c>
      <c r="J69" s="15" t="s">
        <v>40</v>
      </c>
      <c r="K69" s="17">
        <v>20</v>
      </c>
      <c r="L69" s="19">
        <v>4</v>
      </c>
      <c r="M69" s="19">
        <v>1101</v>
      </c>
      <c r="N69" s="19">
        <v>1</v>
      </c>
      <c r="O69" s="21">
        <v>10.7</v>
      </c>
      <c r="P69" s="8"/>
      <c r="Q69" s="21">
        <v>0</v>
      </c>
      <c r="R69" s="21">
        <f t="shared" si="6"/>
        <v>0</v>
      </c>
      <c r="S69" s="21">
        <f t="shared" si="7"/>
        <v>0</v>
      </c>
      <c r="T69" s="21">
        <f t="shared" si="8"/>
        <v>0</v>
      </c>
      <c r="U69" s="9" t="s">
        <v>77</v>
      </c>
    </row>
    <row r="70" spans="2:21">
      <c r="B70" s="6" t="s">
        <v>25</v>
      </c>
      <c r="C70" s="7">
        <v>92134828</v>
      </c>
      <c r="D70" s="11">
        <v>19830</v>
      </c>
      <c r="E70" s="10" t="s">
        <v>28</v>
      </c>
      <c r="F70" s="10" t="s">
        <v>34</v>
      </c>
      <c r="G70" s="11">
        <v>38215</v>
      </c>
      <c r="H70" s="13" t="s">
        <v>38</v>
      </c>
      <c r="I70" s="11">
        <v>38215</v>
      </c>
      <c r="J70" s="15" t="s">
        <v>40</v>
      </c>
      <c r="K70" s="17">
        <v>20</v>
      </c>
      <c r="L70" s="19">
        <v>5</v>
      </c>
      <c r="M70" s="19">
        <v>1101</v>
      </c>
      <c r="N70" s="19">
        <v>1</v>
      </c>
      <c r="O70" s="21">
        <v>11.02</v>
      </c>
      <c r="P70" s="8"/>
      <c r="Q70" s="21">
        <v>0</v>
      </c>
      <c r="R70" s="21">
        <f t="shared" si="6"/>
        <v>0</v>
      </c>
      <c r="S70" s="21">
        <f t="shared" si="7"/>
        <v>0</v>
      </c>
      <c r="T70" s="21">
        <f t="shared" si="8"/>
        <v>0</v>
      </c>
      <c r="U70" s="9"/>
    </row>
    <row r="71" spans="2:21">
      <c r="B71" s="6" t="s">
        <v>25</v>
      </c>
      <c r="C71" s="7">
        <v>92010696</v>
      </c>
      <c r="D71" s="11">
        <v>25451</v>
      </c>
      <c r="E71" s="10" t="s">
        <v>28</v>
      </c>
      <c r="F71" s="10" t="s">
        <v>34</v>
      </c>
      <c r="G71" s="11">
        <v>37326</v>
      </c>
      <c r="H71" s="13" t="s">
        <v>38</v>
      </c>
      <c r="I71" s="11">
        <v>37326</v>
      </c>
      <c r="J71" s="15" t="s">
        <v>40</v>
      </c>
      <c r="K71" s="84">
        <v>21</v>
      </c>
      <c r="L71" s="19">
        <v>1</v>
      </c>
      <c r="M71" s="19">
        <v>1101</v>
      </c>
      <c r="N71" s="19">
        <v>1</v>
      </c>
      <c r="O71" s="21">
        <v>11.02</v>
      </c>
      <c r="P71" s="8"/>
      <c r="Q71" s="21">
        <v>0</v>
      </c>
      <c r="R71" s="21">
        <f t="shared" ref="R71" si="9">IF(Q71=0,0,SUM(O71:P71)-Q71)</f>
        <v>0</v>
      </c>
      <c r="S71" s="21">
        <f t="shared" ref="S71" si="10">R71*K71</f>
        <v>0</v>
      </c>
      <c r="T71" s="21">
        <f t="shared" ref="T71" si="11">S71*52</f>
        <v>0</v>
      </c>
      <c r="U71" s="9" t="s">
        <v>78</v>
      </c>
    </row>
    <row r="72" spans="2:21">
      <c r="B72" s="6" t="s">
        <v>25</v>
      </c>
      <c r="C72" s="7">
        <v>92136345</v>
      </c>
      <c r="D72" s="11">
        <v>22044</v>
      </c>
      <c r="E72" s="10" t="s">
        <v>33</v>
      </c>
      <c r="F72" s="10" t="s">
        <v>34</v>
      </c>
      <c r="G72" s="11">
        <v>38497</v>
      </c>
      <c r="H72" s="13" t="s">
        <v>38</v>
      </c>
      <c r="I72" s="11">
        <v>38497</v>
      </c>
      <c r="J72" s="15" t="s">
        <v>40</v>
      </c>
      <c r="K72" s="84">
        <v>12</v>
      </c>
      <c r="L72" s="19">
        <v>1</v>
      </c>
      <c r="M72" s="19">
        <v>1101</v>
      </c>
      <c r="N72" s="19">
        <v>1</v>
      </c>
      <c r="O72" s="21">
        <v>11.02</v>
      </c>
      <c r="P72" s="8"/>
      <c r="Q72" s="21">
        <v>0</v>
      </c>
      <c r="R72" s="21">
        <f t="shared" si="6"/>
        <v>0</v>
      </c>
      <c r="S72" s="21">
        <f t="shared" si="7"/>
        <v>0</v>
      </c>
      <c r="T72" s="21">
        <f t="shared" si="8"/>
        <v>0</v>
      </c>
      <c r="U72" s="9" t="s">
        <v>79</v>
      </c>
    </row>
    <row r="73" spans="2:21">
      <c r="B73" s="81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3"/>
    </row>
    <row r="74" spans="2:21">
      <c r="B74" s="69" t="s">
        <v>10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24">
        <f>SUM(T55:T73)</f>
        <v>0</v>
      </c>
      <c r="U74" s="1" t="s">
        <v>80</v>
      </c>
    </row>
    <row r="75" spans="2:21">
      <c r="B75" s="71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3"/>
      <c r="U75" s="1" t="s">
        <v>81</v>
      </c>
    </row>
    <row r="76" spans="2:21">
      <c r="B76" s="74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6"/>
    </row>
    <row r="77" spans="2:21"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3"/>
    </row>
    <row r="78" spans="2:21">
      <c r="B78" s="64" t="s">
        <v>11</v>
      </c>
      <c r="C78" s="66">
        <v>0.08</v>
      </c>
      <c r="D78" s="67">
        <f>C78*$T$74</f>
        <v>0</v>
      </c>
      <c r="E78" s="5"/>
      <c r="F78" s="5"/>
      <c r="G78" s="5"/>
      <c r="H78" s="5"/>
    </row>
    <row r="79" spans="2:21">
      <c r="B79" s="65"/>
      <c r="C79" s="56"/>
      <c r="D79" s="68"/>
      <c r="E79" s="5"/>
      <c r="F79" s="5"/>
      <c r="G79" s="5"/>
      <c r="H79" s="5"/>
    </row>
    <row r="80" spans="2:21">
      <c r="B80" s="55" t="s">
        <v>55</v>
      </c>
      <c r="C80" s="56">
        <v>1.6E-2</v>
      </c>
      <c r="D80" s="67">
        <f>C80*$T$74</f>
        <v>0</v>
      </c>
      <c r="E80" s="5"/>
      <c r="F80" s="5"/>
      <c r="G80" s="5"/>
      <c r="H80" s="5"/>
    </row>
    <row r="81" spans="2:8">
      <c r="B81" s="55"/>
      <c r="C81" s="56"/>
      <c r="D81" s="68"/>
      <c r="E81" s="5"/>
      <c r="F81" s="5"/>
      <c r="G81" s="5"/>
      <c r="H81" s="5"/>
    </row>
    <row r="82" spans="2:8">
      <c r="B82" s="55" t="s">
        <v>56</v>
      </c>
      <c r="C82" s="56">
        <v>0.17199999999999999</v>
      </c>
      <c r="D82" s="67">
        <f>C82*$T$74</f>
        <v>0</v>
      </c>
      <c r="E82" s="5"/>
      <c r="F82" s="5"/>
      <c r="G82" s="5"/>
      <c r="H82" s="5"/>
    </row>
    <row r="83" spans="2:8">
      <c r="B83" s="55"/>
      <c r="C83" s="56"/>
      <c r="D83" s="68"/>
      <c r="E83" s="5"/>
      <c r="F83" s="5"/>
      <c r="G83" s="5"/>
      <c r="H83" s="5"/>
    </row>
    <row r="84" spans="2:8">
      <c r="B84" s="65" t="s">
        <v>12</v>
      </c>
      <c r="C84" s="56">
        <v>0.27200000000000002</v>
      </c>
      <c r="D84" s="67">
        <f>SUM(D78:D83)*$C$84</f>
        <v>0</v>
      </c>
      <c r="E84" s="5"/>
      <c r="F84" s="5"/>
      <c r="G84" s="5"/>
      <c r="H84" s="5"/>
    </row>
    <row r="85" spans="2:8">
      <c r="B85" s="65"/>
      <c r="C85" s="56"/>
      <c r="D85" s="68"/>
      <c r="E85" s="5"/>
      <c r="F85" s="5"/>
      <c r="G85" s="5"/>
      <c r="H85" s="5"/>
    </row>
    <row r="86" spans="2:8">
      <c r="B86" s="77" t="s">
        <v>13</v>
      </c>
      <c r="E86" s="79">
        <f>D78+D80+D82+D84</f>
        <v>0</v>
      </c>
    </row>
    <row r="87" spans="2:8">
      <c r="B87" s="78"/>
      <c r="E87" s="80"/>
    </row>
    <row r="91" spans="2:8">
      <c r="B91" s="26" t="s">
        <v>0</v>
      </c>
    </row>
    <row r="92" spans="2:8">
      <c r="B92" s="25"/>
    </row>
    <row r="93" spans="2:8">
      <c r="B93" s="25" t="s">
        <v>57</v>
      </c>
    </row>
    <row r="94" spans="2:8">
      <c r="B94" s="25" t="s">
        <v>58</v>
      </c>
    </row>
    <row r="95" spans="2:8">
      <c r="B95" s="25" t="s">
        <v>1</v>
      </c>
    </row>
    <row r="96" spans="2:8">
      <c r="B96" s="25"/>
    </row>
    <row r="97" spans="2:2">
      <c r="B97" s="25" t="s">
        <v>14</v>
      </c>
    </row>
  </sheetData>
  <mergeCells count="57">
    <mergeCell ref="D80:D81"/>
    <mergeCell ref="D82:D83"/>
    <mergeCell ref="B84:B85"/>
    <mergeCell ref="C84:C85"/>
    <mergeCell ref="D84:D85"/>
    <mergeCell ref="B86:B87"/>
    <mergeCell ref="E86:E87"/>
    <mergeCell ref="B80:B81"/>
    <mergeCell ref="C80:C81"/>
    <mergeCell ref="B49:B50"/>
    <mergeCell ref="E49:E50"/>
    <mergeCell ref="B73:T73"/>
    <mergeCell ref="B74:S74"/>
    <mergeCell ref="B75:T75"/>
    <mergeCell ref="B76:T76"/>
    <mergeCell ref="B77:T77"/>
    <mergeCell ref="B78:B79"/>
    <mergeCell ref="C78:C79"/>
    <mergeCell ref="D78:D79"/>
    <mergeCell ref="B82:B83"/>
    <mergeCell ref="C82:C83"/>
    <mergeCell ref="T7:T8"/>
    <mergeCell ref="K7:K8"/>
    <mergeCell ref="O7:O8"/>
    <mergeCell ref="R7:R8"/>
    <mergeCell ref="S7:S8"/>
    <mergeCell ref="B7:B8"/>
    <mergeCell ref="C7:C8"/>
    <mergeCell ref="D7:D8"/>
    <mergeCell ref="J7:J8"/>
    <mergeCell ref="B53:B54"/>
    <mergeCell ref="C53:C54"/>
    <mergeCell ref="D53:D54"/>
    <mergeCell ref="G53:G54"/>
    <mergeCell ref="G7:G8"/>
    <mergeCell ref="D45:D46"/>
    <mergeCell ref="B47:B48"/>
    <mergeCell ref="C47:C48"/>
    <mergeCell ref="D47:D48"/>
    <mergeCell ref="B37:S37"/>
    <mergeCell ref="B38:T38"/>
    <mergeCell ref="B39:T39"/>
    <mergeCell ref="B40:T40"/>
    <mergeCell ref="B41:B42"/>
    <mergeCell ref="C41:C42"/>
    <mergeCell ref="D41:D42"/>
    <mergeCell ref="B43:B44"/>
    <mergeCell ref="C43:C44"/>
    <mergeCell ref="D43:D44"/>
    <mergeCell ref="B45:B46"/>
    <mergeCell ref="C45:C46"/>
    <mergeCell ref="T53:T54"/>
    <mergeCell ref="K53:K54"/>
    <mergeCell ref="O53:O54"/>
    <mergeCell ref="R53:R54"/>
    <mergeCell ref="S53:S54"/>
    <mergeCell ref="J53:J54"/>
  </mergeCells>
  <phoneticPr fontId="5" type="noConversion"/>
  <pageMargins left="0.75000000000000011" right="0.75000000000000011" top="1" bottom="1" header="0.5" footer="0.5"/>
  <pageSetup paperSize="9" scale="3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ICCA 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ICCA bv</dc:creator>
  <cp:lastModifiedBy>ICCA bv</cp:lastModifiedBy>
  <cp:lastPrinted>2014-04-01T05:47:00Z</cp:lastPrinted>
  <dcterms:created xsi:type="dcterms:W3CDTF">2013-12-03T14:12:12Z</dcterms:created>
  <dcterms:modified xsi:type="dcterms:W3CDTF">2014-04-29T09:32:42Z</dcterms:modified>
</cp:coreProperties>
</file>