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aevesbv-my.sharepoint.com/personal/inge_bonne_hetnic_nl/Documents/Documenten/Projecten/VISTA/Definitief/"/>
    </mc:Choice>
  </mc:AlternateContent>
  <xr:revisionPtr revIDLastSave="0" documentId="8_{FA902D7F-DDED-4D47-AB84-162B06BEA9C6}" xr6:coauthVersionLast="47" xr6:coauthVersionMax="47" xr10:uidLastSave="{00000000-0000-0000-0000-000000000000}"/>
  <bookViews>
    <workbookView xWindow="-120" yWindow="-120" windowWidth="29040" windowHeight="15840" xr2:uid="{F3F95644-967D-48AD-93BB-C140FB993B79}"/>
  </bookViews>
  <sheets>
    <sheet name="Totaal overzicht + Instructie" sheetId="2" r:id="rId1"/>
    <sheet name="Vaste dienstverlening" sheetId="1" r:id="rId2"/>
    <sheet name="Optionele dienstverlening" sheetId="3" r:id="rId3"/>
    <sheet name="Optioneel inschrijver"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1" i="3" l="1"/>
  <c r="N32" i="3"/>
  <c r="N33" i="3"/>
  <c r="N30" i="3"/>
  <c r="N11" i="4"/>
  <c r="N9" i="4"/>
  <c r="N8" i="4"/>
  <c r="N41" i="3"/>
  <c r="N47" i="3"/>
  <c r="N46" i="3"/>
  <c r="L16" i="1"/>
  <c r="L15" i="1"/>
  <c r="L14" i="1"/>
  <c r="L10" i="1"/>
  <c r="L9" i="1"/>
  <c r="L11" i="1"/>
  <c r="L6" i="1"/>
  <c r="L4" i="1"/>
  <c r="L5" i="1"/>
  <c r="L61" i="1"/>
  <c r="L51" i="1"/>
  <c r="L41" i="1"/>
  <c r="L31" i="1"/>
  <c r="L64" i="1"/>
  <c r="L65" i="1"/>
  <c r="L66" i="1"/>
  <c r="L67" i="1"/>
  <c r="L68" i="1"/>
  <c r="L21" i="1" l="1"/>
  <c r="L20" i="1"/>
  <c r="L99" i="1"/>
  <c r="L93" i="1"/>
  <c r="L94" i="1"/>
  <c r="L95" i="1"/>
  <c r="L96" i="1"/>
  <c r="L92" i="1"/>
  <c r="N5" i="4"/>
  <c r="N6" i="4"/>
  <c r="N7" i="4"/>
  <c r="N4" i="4"/>
  <c r="N42" i="3"/>
  <c r="N43" i="3"/>
  <c r="N36" i="3"/>
  <c r="N37" i="3"/>
  <c r="N38" i="3"/>
  <c r="N4" i="3"/>
  <c r="N5" i="3"/>
  <c r="N8" i="3"/>
  <c r="N9" i="3"/>
  <c r="N12" i="3"/>
  <c r="N13" i="3"/>
  <c r="N14" i="3"/>
  <c r="N15" i="3"/>
  <c r="N16" i="3"/>
  <c r="N17" i="3"/>
  <c r="N18" i="3"/>
  <c r="N21" i="3"/>
  <c r="M49" i="3" s="1"/>
  <c r="N22" i="3"/>
  <c r="N23" i="3"/>
  <c r="N24" i="3"/>
  <c r="N25" i="3"/>
  <c r="N26" i="3"/>
  <c r="N27" i="3"/>
  <c r="F14" i="2" l="1" a="1"/>
  <c r="F14" i="2" s="1"/>
  <c r="L69" i="1" l="1"/>
  <c r="L70" i="1"/>
  <c r="L71" i="1"/>
  <c r="L72" i="1"/>
  <c r="L73" i="1"/>
  <c r="L74" i="1"/>
  <c r="L75" i="1"/>
  <c r="L76" i="1"/>
  <c r="L77" i="1"/>
  <c r="L78" i="1"/>
  <c r="L79" i="1"/>
  <c r="L80" i="1"/>
  <c r="L81" i="1"/>
  <c r="L82" i="1"/>
  <c r="L83" i="1"/>
  <c r="L84" i="1"/>
  <c r="L85" i="1"/>
  <c r="L86" i="1"/>
  <c r="L87" i="1"/>
  <c r="L88" i="1"/>
  <c r="L89" i="1"/>
  <c r="K101" i="1" l="1"/>
  <c r="F13" i="2" a="1"/>
  <c r="F13" i="2" s="1"/>
  <c r="F1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tc={550A44D5-BCB2-4C21-B4B3-F27B5799AD40}</author>
  </authors>
  <commentList>
    <comment ref="O101" authorId="0" shapeId="0" xr:uid="{550A44D5-BCB2-4C21-B4B3-F27B5799AD40}">
      <text>
        <t>[Opmerkingenthread]
U kunt deze opmerkingenthread lezen in uw versie van Excel. Eventuele wijzigingen aan de thread gaan echter verloren als het bestand wordt geopend in een nieuwere versie van Excel. Meer informatie: https://go.microsoft.com/fwlink/?linkid=870924
Opmerking:
    Moet je hier niet ook incl. btw berekening laten zien, omdat het tabblad totaal overzicht het heeft over incl. btw.</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<sst xmlns="http://schemas.openxmlformats.org/spreadsheetml/2006/main" count="176" uniqueCount="122">
  <si>
    <t>Vaste kosten</t>
  </si>
  <si>
    <t xml:space="preserve">Licentiekosten </t>
  </si>
  <si>
    <t xml:space="preserve">Aantal gebruikers </t>
  </si>
  <si>
    <t xml:space="preserve">Aantal maanden </t>
  </si>
  <si>
    <t>Training voor functioneel beheerders VISTA college  (op VISTA college locatie)</t>
  </si>
  <si>
    <t>Training, begeleiding key users (gedelegeerd beheer) onderwijsteams VISTA college  (op VISTA college locatie)</t>
  </si>
  <si>
    <t>Fase 0</t>
  </si>
  <si>
    <t xml:space="preserve">Fase 1 </t>
  </si>
  <si>
    <t>Fase 2</t>
  </si>
  <si>
    <t>Fase 3</t>
  </si>
  <si>
    <t>Vanaf</t>
  </si>
  <si>
    <t>Standaard dienstverlening door de opdrachtnemer gedurende de contractperiode (functionele en technische onderdelen LMS, zie aanbesteding)</t>
  </si>
  <si>
    <t>Gebruikersbeheer</t>
  </si>
  <si>
    <t>Module/curcus beheer</t>
  </si>
  <si>
    <t>leerinhoudbeheer</t>
  </si>
  <si>
    <t>Feedback</t>
  </si>
  <si>
    <t>Gebruikersinterface</t>
  </si>
  <si>
    <t xml:space="preserve">Toetsing en beoordeling </t>
  </si>
  <si>
    <t xml:space="preserve">E-Portfolio </t>
  </si>
  <si>
    <t>Rapportage en analyse</t>
  </si>
  <si>
    <t>Administratie, configuratie, integratievoorzieningen en monitoring LMS omgeving</t>
  </si>
  <si>
    <t>Selfservice voorzieningen</t>
  </si>
  <si>
    <t>Digitale assistent (op basis van AI)</t>
  </si>
  <si>
    <t xml:space="preserve">Backup en restore voorziening. Recovery Point Objective (RPO), maximaal 24 uur dataverlies. Recovery Time Objective (RTO), weer volledig up en running na een ramp maximaal 120 uur (5 dagen) </t>
  </si>
  <si>
    <t>Helpdesk ondersteuning (incident management), minimaal 5x8, bij prio 1 melding door de klant 24/7</t>
  </si>
  <si>
    <t>2e en 3e lijn support (problem en standaard changes), gedurende 5x8</t>
  </si>
  <si>
    <t>Continuiteit, capaciteit, security, performance en beschikbaarheid management</t>
  </si>
  <si>
    <t>Integratie per aangesloten SaaS, PaaS, IaaS dienstverlening opdrachtgever aan de SaaS oplossing van de opdrachtnemer (LMS)</t>
  </si>
  <si>
    <t>LMS - mijnVISTA ("schil", start- en informatiepunt student en medewerker)</t>
  </si>
  <si>
    <t>LMS - kernregistratie studenten / studenten volgsysteem</t>
  </si>
  <si>
    <t xml:space="preserve">LMS - zaakgericht werken (incl. workflow voorziening) </t>
  </si>
  <si>
    <t>LMS - examenomgeving</t>
  </si>
  <si>
    <t>LMS - open en gesloten leermiddelen</t>
  </si>
  <si>
    <t>LMS - Microsoft 365 digitale werkomgeving</t>
  </si>
  <si>
    <t>LMS - Plannen en roosteren</t>
  </si>
  <si>
    <t>LMS - IAM omgeving</t>
  </si>
  <si>
    <t>LMS - Data omgeving t.b.v. Learning Analytics</t>
  </si>
  <si>
    <t>LMS - per aangesloten integratie op basis van open standaarden</t>
  </si>
  <si>
    <t>Standaard dienstverlening die periodiek wordt uitgevoerd door de opdrachtnemer</t>
  </si>
  <si>
    <t>Service Delivery Management overleg opdrachtnemer  - opdrachtgever (1 x per maand, 1,5 uur. minimaal management rapportage: afwijkingen KPI's dienstverlening, risico paragraaf, eventueel verbeterplan)</t>
  </si>
  <si>
    <t>1 x keer per maand een restore test uitvoeren door de opdrachtnemer</t>
  </si>
  <si>
    <t>1 x keer per 1/2 jaar een maintenance en release kalender SaaS dienstverlening opdrachtnemer met eventuele actiepunten opdrachtgever en relevante externe IV/ICT partners VISTA college</t>
  </si>
  <si>
    <t>1 x keer per jaar een bijgewerkte roadmap over de doorontwikkeling van het product en diensten aanbod opdrachtnemer</t>
  </si>
  <si>
    <t>1 x keer per jaar het bijwerken van de documentatie (gevraagde en geleverde producten en diensten die worden afgenomen conform SLA en DAP incl. functioneel ontwerp opdrachtnemer)</t>
  </si>
  <si>
    <t xml:space="preserve"> </t>
  </si>
  <si>
    <t>Structurele ondersteuning door de opdrachtnemer gedurende de looptijd van het contract, zodat doorontwikkeling en begeleiding is geborgd richting de ondersteuning van de 4 pijlers onderwijsvisie</t>
  </si>
  <si>
    <t>Door SDM/Consultant opdrachtnemer LMS (verdeeld over 4 dagdelen per maand, totaal 16 uur)</t>
  </si>
  <si>
    <t xml:space="preserve">Totale vaste kosten </t>
  </si>
  <si>
    <t>Opslagkosten per maand LMS voorziening</t>
  </si>
  <si>
    <t>500 GB extra</t>
  </si>
  <si>
    <t>1000 GB extra</t>
  </si>
  <si>
    <t>Optionele kosten</t>
  </si>
  <si>
    <t>Opslagkosten per maand offline backups LMS voorziening</t>
  </si>
  <si>
    <t>tarief projectleider</t>
  </si>
  <si>
    <t>tarief accountmanager</t>
  </si>
  <si>
    <t>tarief servicemanager</t>
  </si>
  <si>
    <t>tarief functioneel consultant senior</t>
  </si>
  <si>
    <t>tarief functioneel consultant junior</t>
  </si>
  <si>
    <t>tarief technisch consultant senior</t>
  </si>
  <si>
    <t>tarief technisch consultant junior</t>
  </si>
  <si>
    <t>Tarieven consultancy na oplevering per fase, per uur</t>
  </si>
  <si>
    <t>Tarieven consultancy na oplevering per fase, per 32 uur</t>
  </si>
  <si>
    <t xml:space="preserve">Totale optionele kosten </t>
  </si>
  <si>
    <t>Optionele modules, diensten</t>
  </si>
  <si>
    <t>Prijs per eenheid</t>
  </si>
  <si>
    <t>Eenheid</t>
  </si>
  <si>
    <t>Acceptatie omgeving LMS (= LCMS + LA) voorziening. Wordt ook als acceptatie en trainingsomgeving gebruikt</t>
  </si>
  <si>
    <t>Verversing van de acceptatie omgeving (kopie productie omgeving)</t>
  </si>
  <si>
    <t>Additionele training voor eindgebruikers VISTA college (op VISTA college locatie)</t>
  </si>
  <si>
    <t>Additionele training voor functioneel beheerders VISTA college  (op VISTA college locatie)</t>
  </si>
  <si>
    <t>Additionele training, begeleiding key user (gedelegeerd beheer) onderwijsteams VISTA college  (op VISTA college locatie)</t>
  </si>
  <si>
    <t>Inschrijver</t>
  </si>
  <si>
    <t>Naam</t>
  </si>
  <si>
    <t>Functie</t>
  </si>
  <si>
    <t>Onderneming</t>
  </si>
  <si>
    <t>Handtekening</t>
  </si>
  <si>
    <t>Tot</t>
  </si>
  <si>
    <t xml:space="preserve">Weging </t>
  </si>
  <si>
    <t>Totale prijs</t>
  </si>
  <si>
    <t xml:space="preserve">Eenheid </t>
  </si>
  <si>
    <t>Aantal uren</t>
  </si>
  <si>
    <t>Helpdesk ondersteuning (incident management), minimaal 5x12, bij prio 1 melding door de klant 24/7.</t>
  </si>
  <si>
    <t xml:space="preserve">Backup en restore voorziening. Recovery Point Objective (RPO), maximaal 24 uur dataverlies. Recovery Time Objective (RTO), </t>
  </si>
  <si>
    <t>weer volledig up en running na een ramp maximaal 72 uur  (3 dagen). 2e en 3e lijn support (problem en standaard changes), gedurende 5x12</t>
  </si>
  <si>
    <t>Kosten trainingen</t>
  </si>
  <si>
    <t xml:space="preserve">Aantal </t>
  </si>
  <si>
    <t>Aantal trainingen</t>
  </si>
  <si>
    <t>Totale kosten Optionele Inschijver</t>
  </si>
  <si>
    <t>Totale inschrijfprijs</t>
  </si>
  <si>
    <t>All-in uurtarief</t>
  </si>
  <si>
    <t>Aantal benodigde uren</t>
  </si>
  <si>
    <t>Implementatiekosten</t>
  </si>
  <si>
    <t>Aantal jaar</t>
  </si>
  <si>
    <t>Opslagkosten per maand LMS voorziening: verhoging standaard dienstverlening opdrachtnemer</t>
  </si>
  <si>
    <t>Kosten per maand LMS voorziening</t>
  </si>
  <si>
    <t>Prijs per gebruiker per jaar in € incl. btw.</t>
  </si>
  <si>
    <t>Totaal prijs € incl. btw.</t>
  </si>
  <si>
    <t>Prijs per maand in € incl. btw.</t>
  </si>
  <si>
    <t>Prijs per eenheid € incl. btw.</t>
  </si>
  <si>
    <t>Prijs per maand in € incl.  btw.</t>
  </si>
  <si>
    <t>Fase 0 totale kosten</t>
  </si>
  <si>
    <t>Fase 1 totale kosten</t>
  </si>
  <si>
    <t>Fase 2 totale kosten</t>
  </si>
  <si>
    <t>Fase 3 totale kosten</t>
  </si>
  <si>
    <t>Prijs per uur in € incl. btw.</t>
  </si>
  <si>
    <t>Prijs per eenheid in € incl. Btw</t>
  </si>
  <si>
    <t xml:space="preserve">Gebruikersrecht per student per maand (gebruikers VISTA college,+- 14000 studenten in totaal) </t>
  </si>
  <si>
    <t>Prijs vaste diensverlening</t>
  </si>
  <si>
    <t xml:space="preserve">Prijs optionele dienstverlening </t>
  </si>
  <si>
    <t>Gebruikersrecht per docent per maand (gebruikers VISTA college,+- 1500 medewerkers in totaal)</t>
  </si>
  <si>
    <t>Gebruikersrecht per overige (externe) gebruiker per maand (gebruikers VISTA college,+-  30 externe gebruikers in totaal)</t>
  </si>
  <si>
    <r>
      <rPr>
        <b/>
        <sz val="14"/>
        <color theme="1"/>
        <rFont val="Calibri"/>
        <family val="2"/>
        <scheme val="minor"/>
      </rPr>
      <t xml:space="preserve">Bijlage 5 Prijzenblad
</t>
    </r>
    <r>
      <rPr>
        <i/>
        <sz val="14"/>
        <color theme="1"/>
        <rFont val="Calibri"/>
        <family val="2"/>
        <scheme val="minor"/>
      </rPr>
      <t>Behorende bij de Europese openbare aanbesteding voor de levering (en bijbehorende dienstverlening) van een Leer Management Systeem ten behoeve van VISTA college, met kenmerk:  EOA.2023.INK.4</t>
    </r>
  </si>
  <si>
    <t>Kosten acceptatieomgeving LMS</t>
  </si>
  <si>
    <t>Aantal maanden</t>
  </si>
  <si>
    <t>Vrij in te vullen indien van toepassing (zie functionele onderdelen LMS aanbesteding)</t>
  </si>
  <si>
    <t>Prijs per training  in € incl. Btw</t>
  </si>
  <si>
    <t>Tarieven consultancy na oplevering per fase, bijzondere tarieven</t>
  </si>
  <si>
    <t>tarief functioneel consultant senior - Avond en weekend uren</t>
  </si>
  <si>
    <t>tarief functioneel consultant senior - Schoolvakanties</t>
  </si>
  <si>
    <t>tarief technisch consultant senior - Avond en weekend uren</t>
  </si>
  <si>
    <t>tarief technisch consultant senior - Schoolvakanties</t>
  </si>
  <si>
    <r>
      <t>In dit prijzenblad dient u enkel de geel gearceerde cellen in te vullen. Het blad berekent automatisch de totale kosten en uw inschrijfprijs. Inschrijver dient het volledig ingevulde, en rechtsgeldig ondertekende prijzenblad bij te voegen bij inschrijving. Indien het prijzenblad niet volledig is ingevuld behoudt aanbestedende dienst zich het recht voor de inschrijving terzijde te leggen. Het prijzenblad dient rechtsgeldig ondertekend te worden.
Het prijzenblad is opgesteld uitgaande van de initiële contractperiode (4 jaar). Indien de overeenkomst na deze initiële periode wordt verlengt, worden de in dit prijzenblad ingediende prijzen gehanteerd (+ indexeringen). 
Alle ingediende prijzen zijn</t>
    </r>
    <r>
      <rPr>
        <b/>
        <u/>
        <sz val="11"/>
        <color theme="1"/>
        <rFont val="Calibri"/>
        <family val="2"/>
        <scheme val="minor"/>
      </rPr>
      <t xml:space="preserve"> inclusief BTW</t>
    </r>
    <r>
      <rPr>
        <b/>
        <sz val="11"/>
        <color theme="1"/>
        <rFont val="Calibri"/>
        <family val="2"/>
        <scheme val="minor"/>
      </rPr>
      <t xml:space="preserve">, inclusief overige belastingen en/of heffingen en overige mogelijke kosten zoals de kosten voortkomend uit de subgunningscriteria. Het betreffen dus all-in prijzen. 
De inschrijfprijs bestaat uit vaste kosten en optionele kosten:
</t>
    </r>
    <r>
      <rPr>
        <b/>
        <u/>
        <sz val="11"/>
        <color theme="1"/>
        <rFont val="Calibri"/>
        <family val="2"/>
        <scheme val="minor"/>
      </rPr>
      <t>Tabblad Vaste dienstverlening:</t>
    </r>
    <r>
      <rPr>
        <b/>
        <sz val="11"/>
        <color theme="1"/>
        <rFont val="Calibri"/>
        <family val="2"/>
        <scheme val="minor"/>
      </rPr>
      <t xml:space="preserve">
De vaste kosten bestaan uit de licentiekosten per gebruiker per maand, de kosten voor de implementatie en de standaard dienstverlening gedurende de contractperiode. De gebruikers zoals bedoeld voor de licentiekosten omvatten studenten, docenten en overige (externe) medewerkers. In de licentiekosten wordt voor de laatste staffel gerekend met het totale verwachtte gebruikers voor de totale licentiekosten. Aan de indicaties van de hoeveelheden gebruikers kunnen geen rechten worden ontleend. 
De implementatiekosten moeten per fase gespecificeerd worden, op basis van het ingediende veranderplan (K2). De werkzaamheden gedurende de fasen kunnen worden opgenomen in de gele cellen per fase (cel , waarna een urenaantal en uurtarief opgenomen kan worden. Hieruit volgt een prijs voor de implementatie per fase. Alle kosten voor Acceptatie en ingebruikname van het LMS dienen opgenomen te worden in de implementatiekosten. Deze implementatiekosten betreffen een fixed all-in totaalprijs. 
De afrekening van de licentiekosten vindt plaats op basis van de daadwerkelijke aantallen gebruikers, gebaseerd op eis 56 van de Lijst van Eisen. Ook overige dienstverlening wordt afgerekend op basis van wat daadwerkelijk afgenomen wordt gedurende de looptijd van de overeenkomst. 
</t>
    </r>
    <r>
      <rPr>
        <b/>
        <u/>
        <sz val="11"/>
        <color theme="1"/>
        <rFont val="Calibri"/>
        <family val="2"/>
        <scheme val="minor"/>
      </rPr>
      <t>Tabblad Optionele dienstverlening</t>
    </r>
    <r>
      <rPr>
        <b/>
        <sz val="11"/>
        <color theme="1"/>
        <rFont val="Calibri"/>
        <family val="2"/>
        <scheme val="minor"/>
      </rPr>
      <t xml:space="preserve">
De opgegeven dienstverlening is dienstverlening die optioneel wordt afgenomen is opgenomen in dit blad. Overige scholing die niet standaard wordt meegenomen in de implementatie kan hier worden opgenomen.
</t>
    </r>
    <r>
      <rPr>
        <b/>
        <u/>
        <sz val="11"/>
        <color theme="1"/>
        <rFont val="Calibri"/>
        <family val="2"/>
        <scheme val="minor"/>
      </rPr>
      <t xml:space="preserve">Tabblad Optioneel Inschrijver
</t>
    </r>
    <r>
      <rPr>
        <b/>
        <sz val="11"/>
        <color theme="1"/>
        <rFont val="Calibri"/>
        <family val="2"/>
        <scheme val="minor"/>
      </rPr>
      <t xml:space="preserve">In tabblad Optioneel Inschrijver kan een Inschrijver optioneel functionaliteiten van het LMS opnemen die niet reeds uitgevraagd worden. Deze zijn ter kennisname voor VISTA College, het wordt niet meegenomen in de totale inschrijfprijs.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</si>
</sst>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b/>
      <sz val="12"/>
      <color theme="1"/>
      <name val="Calibri"/>
      <family val="2"/>
      <scheme val="minor"/>
    </font>
    <font>
      <b/>
      <sz val="11"/>
      <name val="Calibri"/>
      <family val="2"/>
      <scheme val="minor"/>
    </font>
    <font>
      <sz val="11"/>
      <name val="Calibri"/>
      <family val="2"/>
      <scheme val="minor"/>
    </font>
    <font>
      <sz val="8"/>
      <name val="Calibri"/>
      <family val="2"/>
      <scheme val="minor"/>
    </font>
    <font>
      <i/>
      <sz val="11"/>
      <color theme="1"/>
      <name val="Calibri"/>
      <family val="2"/>
      <scheme val="minor"/>
    </font>
    <font>
      <sz val="14"/>
      <color theme="1"/>
      <name val="Calibri"/>
      <family val="2"/>
      <scheme val="minor"/>
    </font>
    <font>
      <b/>
      <sz val="14"/>
      <color theme="1"/>
      <name val="Calibri"/>
      <family val="2"/>
      <scheme val="minor"/>
    </font>
    <font>
      <i/>
      <sz val="14"/>
      <color theme="1"/>
      <name val="Calibri"/>
      <family val="2"/>
      <scheme val="minor"/>
    </font>
    <font>
      <b/>
      <i/>
      <sz val="18"/>
      <color theme="1"/>
      <name val="Calibri"/>
      <family val="2"/>
      <scheme val="minor"/>
    </font>
    <font>
      <b/>
      <u/>
      <sz val="11"/>
      <color theme="1"/>
      <name val="Calibri"/>
      <family val="2"/>
      <scheme val="minor"/>
    </font>
    <font>
      <sz val="12"/>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5"/>
        <bgColor indexed="64"/>
      </patternFill>
    </fill>
    <fill>
      <patternFill patternType="solid">
        <fgColor theme="7" tint="0.59999389629810485"/>
        <bgColor indexed="64"/>
      </patternFill>
    </fill>
    <fill>
      <patternFill patternType="solid">
        <fgColor theme="1" tint="4.9989318521683403E-2"/>
        <bgColor indexed="64"/>
      </patternFill>
    </fill>
    <fill>
      <patternFill patternType="solid">
        <fgColor theme="1"/>
        <bgColor indexed="64"/>
      </patternFill>
    </fill>
    <fill>
      <patternFill patternType="solid">
        <fgColor theme="3"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22">
    <xf numFmtId="0" fontId="0" fillId="0" borderId="0" xfId="0"/>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horizontal="left" vertical="top" wrapText="1"/>
    </xf>
    <xf numFmtId="0" fontId="0" fillId="0" borderId="3" xfId="0" applyBorder="1" applyAlignment="1">
      <alignment vertical="top" wrapText="1"/>
    </xf>
    <xf numFmtId="0" fontId="3" fillId="0" borderId="0" xfId="0" applyFont="1"/>
    <xf numFmtId="0" fontId="2" fillId="5" borderId="3" xfId="0" applyFont="1" applyFill="1" applyBorder="1" applyAlignment="1">
      <alignment horizontal="center" vertical="top" wrapText="1"/>
    </xf>
    <xf numFmtId="0" fontId="0" fillId="2" borderId="6" xfId="0" applyFill="1" applyBorder="1" applyAlignment="1">
      <alignment horizontal="center" vertical="top" wrapText="1"/>
    </xf>
    <xf numFmtId="3" fontId="0" fillId="2" borderId="21" xfId="0" applyNumberFormat="1" applyFill="1" applyBorder="1" applyAlignment="1">
      <alignment horizontal="center" vertical="top" wrapText="1"/>
    </xf>
    <xf numFmtId="0" fontId="0" fillId="2" borderId="5" xfId="0" applyFill="1" applyBorder="1"/>
    <xf numFmtId="0" fontId="0" fillId="2" borderId="7" xfId="0" applyFill="1" applyBorder="1"/>
    <xf numFmtId="0" fontId="0" fillId="2" borderId="8" xfId="0" applyFill="1" applyBorder="1"/>
    <xf numFmtId="0" fontId="9" fillId="2" borderId="5" xfId="0" applyFont="1" applyFill="1" applyBorder="1"/>
    <xf numFmtId="0" fontId="0" fillId="0" borderId="0" xfId="0" applyAlignment="1">
      <alignment horizontal="center"/>
    </xf>
    <xf numFmtId="0" fontId="2" fillId="6" borderId="2" xfId="0" applyFont="1" applyFill="1" applyBorder="1"/>
    <xf numFmtId="0" fontId="8" fillId="3" borderId="10" xfId="0" applyFont="1" applyFill="1" applyBorder="1" applyAlignment="1">
      <alignment horizontal="center" vertical="top" wrapText="1"/>
    </xf>
    <xf numFmtId="3" fontId="0" fillId="0" borderId="0" xfId="0" applyNumberFormat="1" applyAlignment="1">
      <alignment horizontal="center" vertical="top" wrapText="1"/>
    </xf>
    <xf numFmtId="0" fontId="0" fillId="6" borderId="0" xfId="0" applyFill="1"/>
    <xf numFmtId="0" fontId="2" fillId="6" borderId="0" xfId="0" applyFont="1" applyFill="1"/>
    <xf numFmtId="0" fontId="8" fillId="0" borderId="0" xfId="0" applyFont="1" applyAlignment="1">
      <alignment horizontal="center" vertical="top" wrapText="1"/>
    </xf>
    <xf numFmtId="0" fontId="9" fillId="0" borderId="0" xfId="0" applyFont="1"/>
    <xf numFmtId="0" fontId="9" fillId="0" borderId="0" xfId="0" applyFont="1" applyAlignment="1">
      <alignment vertical="top" wrapText="1"/>
    </xf>
    <xf numFmtId="0" fontId="9" fillId="0" borderId="0" xfId="0" applyFont="1" applyAlignment="1">
      <alignment horizontal="left"/>
    </xf>
    <xf numFmtId="0" fontId="2" fillId="6" borderId="0" xfId="0" applyFont="1" applyFill="1" applyAlignment="1">
      <alignment horizontal="center" vertical="top" wrapText="1"/>
    </xf>
    <xf numFmtId="0" fontId="4" fillId="3" borderId="23" xfId="0" applyFont="1" applyFill="1" applyBorder="1"/>
    <xf numFmtId="0" fontId="4" fillId="3" borderId="25" xfId="0" applyFont="1" applyFill="1" applyBorder="1"/>
    <xf numFmtId="0" fontId="3" fillId="0" borderId="0" xfId="0" applyFont="1" applyAlignment="1">
      <alignment vertical="top"/>
    </xf>
    <xf numFmtId="0" fontId="2" fillId="5" borderId="0" xfId="0" applyFont="1" applyFill="1" applyAlignment="1">
      <alignment horizontal="center" vertical="top" wrapText="1"/>
    </xf>
    <xf numFmtId="0" fontId="3" fillId="0" borderId="0" xfId="0" applyFont="1" applyAlignment="1">
      <alignment vertical="top" wrapText="1"/>
    </xf>
    <xf numFmtId="0" fontId="0" fillId="2" borderId="5" xfId="0" applyFill="1" applyBorder="1" applyAlignment="1">
      <alignment horizontal="center" vertical="top" wrapText="1"/>
    </xf>
    <xf numFmtId="0" fontId="9" fillId="0" borderId="0" xfId="0" applyFont="1" applyAlignment="1">
      <alignment horizontal="left" vertical="top" wrapText="1"/>
    </xf>
    <xf numFmtId="0" fontId="9" fillId="2" borderId="5" xfId="0" applyFont="1" applyFill="1" applyBorder="1" applyAlignment="1">
      <alignment horizontal="center"/>
    </xf>
    <xf numFmtId="0" fontId="9" fillId="2" borderId="7" xfId="0" applyFont="1" applyFill="1" applyBorder="1" applyAlignment="1">
      <alignment horizontal="center"/>
    </xf>
    <xf numFmtId="0" fontId="0" fillId="2" borderId="7" xfId="0" applyFill="1" applyBorder="1" applyAlignment="1">
      <alignment horizontal="center" vertical="top" wrapText="1"/>
    </xf>
    <xf numFmtId="0" fontId="0" fillId="2" borderId="2" xfId="0" applyFill="1" applyBorder="1" applyAlignment="1">
      <alignment horizontal="center" vertical="top" wrapText="1"/>
    </xf>
    <xf numFmtId="0" fontId="6" fillId="0" borderId="0" xfId="0" applyFont="1"/>
    <xf numFmtId="44" fontId="0" fillId="2" borderId="0" xfId="0" applyNumberFormat="1" applyFill="1" applyAlignment="1">
      <alignment horizontal="left" vertical="top" wrapText="1"/>
    </xf>
    <xf numFmtId="0" fontId="6" fillId="0" borderId="0" xfId="0" applyFont="1" applyAlignment="1">
      <alignment horizontal="center" vertical="top" wrapText="1"/>
    </xf>
    <xf numFmtId="0" fontId="0" fillId="2" borderId="2" xfId="0" applyFill="1" applyBorder="1"/>
    <xf numFmtId="0" fontId="0" fillId="2" borderId="3" xfId="0" applyFill="1" applyBorder="1"/>
    <xf numFmtId="0" fontId="0" fillId="2" borderId="0" xfId="0" applyFill="1"/>
    <xf numFmtId="0" fontId="2" fillId="5" borderId="2" xfId="0" applyFont="1" applyFill="1" applyBorder="1" applyAlignment="1">
      <alignment vertical="top" wrapText="1"/>
    </xf>
    <xf numFmtId="0" fontId="5" fillId="5" borderId="3" xfId="0" applyFont="1" applyFill="1" applyBorder="1" applyAlignment="1">
      <alignment vertical="top" wrapText="1"/>
    </xf>
    <xf numFmtId="0" fontId="9" fillId="2" borderId="3" xfId="0" applyFont="1" applyFill="1" applyBorder="1" applyAlignment="1">
      <alignment horizontal="center" vertical="top" wrapText="1"/>
    </xf>
    <xf numFmtId="3" fontId="0" fillId="2" borderId="44" xfId="0" applyNumberFormat="1" applyFill="1" applyBorder="1" applyAlignment="1">
      <alignment horizontal="center" vertical="top" wrapText="1"/>
    </xf>
    <xf numFmtId="44" fontId="0" fillId="2" borderId="6" xfId="0" applyNumberFormat="1" applyFill="1" applyBorder="1" applyAlignment="1">
      <alignment horizontal="left" vertical="top" wrapText="1"/>
    </xf>
    <xf numFmtId="0" fontId="0" fillId="2" borderId="7" xfId="0" applyFill="1" applyBorder="1" applyAlignment="1">
      <alignment vertical="top" wrapText="1"/>
    </xf>
    <xf numFmtId="0" fontId="0" fillId="2" borderId="8" xfId="0" applyFill="1" applyBorder="1" applyAlignment="1">
      <alignment vertical="top" wrapText="1"/>
    </xf>
    <xf numFmtId="0" fontId="0" fillId="2" borderId="9" xfId="0" applyFill="1" applyBorder="1" applyAlignment="1">
      <alignment vertical="top" wrapText="1"/>
    </xf>
    <xf numFmtId="3" fontId="0" fillId="2" borderId="9" xfId="0" applyNumberFormat="1" applyFill="1" applyBorder="1" applyAlignment="1">
      <alignment horizontal="center" vertical="top" wrapText="1"/>
    </xf>
    <xf numFmtId="3" fontId="0" fillId="2" borderId="22" xfId="0" applyNumberFormat="1" applyFill="1" applyBorder="1" applyAlignment="1">
      <alignment horizontal="center" vertical="top" wrapText="1"/>
    </xf>
    <xf numFmtId="0" fontId="2" fillId="5" borderId="0" xfId="0" applyFont="1" applyFill="1" applyAlignment="1">
      <alignment horizontal="left" wrapText="1"/>
    </xf>
    <xf numFmtId="0" fontId="17" fillId="2" borderId="7" xfId="0" applyFont="1" applyFill="1" applyBorder="1"/>
    <xf numFmtId="0" fontId="17" fillId="2" borderId="8" xfId="0" applyFont="1" applyFill="1" applyBorder="1"/>
    <xf numFmtId="0" fontId="9" fillId="2" borderId="2" xfId="0" applyFont="1" applyFill="1" applyBorder="1"/>
    <xf numFmtId="0" fontId="9" fillId="2" borderId="3" xfId="0" applyFont="1" applyFill="1" applyBorder="1"/>
    <xf numFmtId="0" fontId="9" fillId="2" borderId="0" xfId="0" applyFont="1" applyFill="1"/>
    <xf numFmtId="0" fontId="2" fillId="6" borderId="3" xfId="0" applyFont="1" applyFill="1" applyBorder="1"/>
    <xf numFmtId="0" fontId="0" fillId="2" borderId="23" xfId="0" applyFill="1" applyBorder="1" applyAlignment="1">
      <alignment horizontal="center" vertical="top" wrapText="1"/>
    </xf>
    <xf numFmtId="0" fontId="12" fillId="0" borderId="0" xfId="0" applyFont="1" applyAlignment="1">
      <alignment horizontal="left" vertical="top" wrapText="1"/>
    </xf>
    <xf numFmtId="0" fontId="2" fillId="0" borderId="0" xfId="0" applyFont="1"/>
    <xf numFmtId="9" fontId="0" fillId="0" borderId="0" xfId="2" applyFont="1" applyFill="1" applyBorder="1" applyProtection="1"/>
    <xf numFmtId="44" fontId="0" fillId="0" borderId="0" xfId="0" applyNumberFormat="1"/>
    <xf numFmtId="0" fontId="4" fillId="0" borderId="0" xfId="0" applyFont="1" applyAlignment="1">
      <alignment horizontal="center" wrapText="1"/>
    </xf>
    <xf numFmtId="0" fontId="2" fillId="6" borderId="0" xfId="0" applyFont="1" applyFill="1" applyAlignment="1">
      <alignment horizontal="center"/>
    </xf>
    <xf numFmtId="44" fontId="0" fillId="7" borderId="1" xfId="0" applyNumberFormat="1" applyFill="1" applyBorder="1" applyAlignment="1">
      <alignment horizontal="right"/>
    </xf>
    <xf numFmtId="0" fontId="2" fillId="6" borderId="5" xfId="0" applyFont="1" applyFill="1" applyBorder="1"/>
    <xf numFmtId="0" fontId="2" fillId="6" borderId="7" xfId="0" applyFont="1" applyFill="1" applyBorder="1"/>
    <xf numFmtId="44" fontId="15" fillId="7" borderId="1" xfId="0" applyNumberFormat="1" applyFont="1" applyFill="1" applyBorder="1" applyAlignment="1">
      <alignment horizontal="right"/>
    </xf>
    <xf numFmtId="164" fontId="9" fillId="4" borderId="41" xfId="1" applyNumberFormat="1" applyFont="1" applyFill="1" applyBorder="1" applyAlignment="1" applyProtection="1">
      <alignment horizontal="left" vertical="top" wrapText="1"/>
      <protection locked="0"/>
    </xf>
    <xf numFmtId="164" fontId="9" fillId="4" borderId="27" xfId="1" applyNumberFormat="1" applyFont="1" applyFill="1" applyBorder="1" applyAlignment="1" applyProtection="1">
      <alignment horizontal="left" vertical="top" wrapText="1"/>
      <protection locked="0"/>
    </xf>
    <xf numFmtId="164" fontId="9" fillId="4" borderId="43" xfId="1" applyNumberFormat="1" applyFont="1" applyFill="1" applyBorder="1" applyAlignment="1" applyProtection="1">
      <alignment horizontal="left" vertical="top" wrapText="1"/>
      <protection locked="0"/>
    </xf>
    <xf numFmtId="164" fontId="9" fillId="4" borderId="37" xfId="1" applyNumberFormat="1" applyFont="1" applyFill="1" applyBorder="1" applyAlignment="1" applyProtection="1">
      <alignment horizontal="left" vertical="top" wrapText="1"/>
      <protection locked="0"/>
    </xf>
    <xf numFmtId="1" fontId="9" fillId="4" borderId="27" xfId="1" applyNumberFormat="1" applyFont="1" applyFill="1" applyBorder="1" applyAlignment="1" applyProtection="1">
      <alignment horizontal="left" vertical="top" wrapText="1"/>
      <protection locked="0"/>
    </xf>
    <xf numFmtId="44" fontId="9" fillId="4" borderId="41" xfId="0" applyNumberFormat="1" applyFont="1" applyFill="1" applyBorder="1" applyProtection="1">
      <protection locked="0"/>
    </xf>
    <xf numFmtId="44" fontId="9" fillId="4" borderId="27" xfId="0" applyNumberFormat="1" applyFont="1" applyFill="1" applyBorder="1" applyProtection="1">
      <protection locked="0"/>
    </xf>
    <xf numFmtId="44" fontId="9" fillId="4" borderId="43" xfId="1" applyFont="1" applyFill="1" applyBorder="1" applyProtection="1">
      <protection locked="0"/>
    </xf>
    <xf numFmtId="44" fontId="9" fillId="4" borderId="43" xfId="0" applyNumberFormat="1" applyFont="1" applyFill="1" applyBorder="1" applyProtection="1">
      <protection locked="0"/>
    </xf>
    <xf numFmtId="44" fontId="9" fillId="4" borderId="48" xfId="0" applyNumberFormat="1" applyFont="1" applyFill="1" applyBorder="1" applyProtection="1">
      <protection locked="0"/>
    </xf>
    <xf numFmtId="1" fontId="0" fillId="4" borderId="41" xfId="0" applyNumberFormat="1" applyFill="1" applyBorder="1" applyAlignment="1" applyProtection="1">
      <alignment horizontal="center"/>
      <protection locked="0"/>
    </xf>
    <xf numFmtId="44" fontId="0" fillId="4" borderId="41" xfId="0" applyNumberFormat="1" applyFill="1" applyBorder="1" applyProtection="1">
      <protection locked="0"/>
    </xf>
    <xf numFmtId="1" fontId="0" fillId="4" borderId="27" xfId="0" applyNumberFormat="1" applyFill="1" applyBorder="1" applyAlignment="1" applyProtection="1">
      <alignment horizontal="center"/>
      <protection locked="0"/>
    </xf>
    <xf numFmtId="44" fontId="0" fillId="4" borderId="27" xfId="0" applyNumberFormat="1" applyFill="1" applyBorder="1" applyProtection="1">
      <protection locked="0"/>
    </xf>
    <xf numFmtId="1" fontId="0" fillId="4" borderId="43" xfId="0" applyNumberFormat="1" applyFill="1" applyBorder="1" applyAlignment="1" applyProtection="1">
      <alignment horizontal="center"/>
      <protection locked="0"/>
    </xf>
    <xf numFmtId="44" fontId="0" fillId="4" borderId="43" xfId="0" applyNumberFormat="1" applyFill="1" applyBorder="1" applyProtection="1">
      <protection locked="0"/>
    </xf>
    <xf numFmtId="44" fontId="0" fillId="4" borderId="41" xfId="0" applyNumberFormat="1" applyFill="1" applyBorder="1" applyAlignment="1" applyProtection="1">
      <alignment horizontal="left" vertical="top" wrapText="1"/>
      <protection locked="0"/>
    </xf>
    <xf numFmtId="44" fontId="0" fillId="4" borderId="43" xfId="0" applyNumberFormat="1" applyFill="1" applyBorder="1" applyAlignment="1" applyProtection="1">
      <alignment horizontal="left" vertical="top" wrapText="1"/>
      <protection locked="0"/>
    </xf>
    <xf numFmtId="0" fontId="0" fillId="4" borderId="1" xfId="0" applyFill="1" applyBorder="1" applyAlignment="1" applyProtection="1">
      <alignment horizontal="center" vertical="top" wrapText="1"/>
      <protection locked="0"/>
    </xf>
    <xf numFmtId="0" fontId="12" fillId="2" borderId="11" xfId="0" applyFont="1" applyFill="1" applyBorder="1" applyAlignment="1">
      <alignment horizontal="left" vertical="top" wrapText="1"/>
    </xf>
    <xf numFmtId="0" fontId="12" fillId="2" borderId="12" xfId="0" applyFont="1" applyFill="1" applyBorder="1" applyAlignment="1">
      <alignment horizontal="left" vertical="top" wrapText="1"/>
    </xf>
    <xf numFmtId="0" fontId="12" fillId="2" borderId="13" xfId="0" applyFont="1" applyFill="1" applyBorder="1" applyAlignment="1">
      <alignment horizontal="left" vertical="top" wrapText="1"/>
    </xf>
    <xf numFmtId="0" fontId="12" fillId="2" borderId="15" xfId="0" applyFont="1" applyFill="1" applyBorder="1" applyAlignment="1">
      <alignment horizontal="left" vertical="top" wrapText="1"/>
    </xf>
    <xf numFmtId="0" fontId="12" fillId="2" borderId="16" xfId="0" applyFont="1" applyFill="1" applyBorder="1" applyAlignment="1">
      <alignment horizontal="left" vertical="top" wrapText="1"/>
    </xf>
    <xf numFmtId="0" fontId="12" fillId="2" borderId="17" xfId="0" applyFont="1" applyFill="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0" xfId="0" applyFont="1" applyAlignment="1">
      <alignment horizontal="left" vertical="top" wrapText="1"/>
    </xf>
    <xf numFmtId="0" fontId="4" fillId="0" borderId="26"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7" borderId="2" xfId="0" applyFont="1" applyFill="1" applyBorder="1" applyAlignment="1">
      <alignment horizontal="center" vertical="center"/>
    </xf>
    <xf numFmtId="0" fontId="4" fillId="7" borderId="4" xfId="0" applyFont="1" applyFill="1" applyBorder="1" applyAlignment="1">
      <alignment horizontal="center" vertical="center"/>
    </xf>
    <xf numFmtId="0" fontId="4" fillId="7" borderId="5" xfId="0" applyFont="1" applyFill="1" applyBorder="1" applyAlignment="1">
      <alignment horizontal="center" vertical="center"/>
    </xf>
    <xf numFmtId="0" fontId="4" fillId="7" borderId="6" xfId="0" applyFont="1" applyFill="1" applyBorder="1" applyAlignment="1">
      <alignment horizontal="center" vertical="center"/>
    </xf>
    <xf numFmtId="0" fontId="4" fillId="7" borderId="7" xfId="0" applyFont="1" applyFill="1" applyBorder="1" applyAlignment="1">
      <alignment horizontal="center" vertical="center"/>
    </xf>
    <xf numFmtId="0" fontId="4" fillId="7" borderId="9" xfId="0" applyFont="1" applyFill="1" applyBorder="1" applyAlignment="1">
      <alignment horizontal="center" vertical="center"/>
    </xf>
    <xf numFmtId="0" fontId="0" fillId="4" borderId="23" xfId="0" applyFill="1" applyBorder="1" applyAlignment="1" applyProtection="1">
      <alignment horizontal="center"/>
      <protection locked="0"/>
    </xf>
    <xf numFmtId="0" fontId="0" fillId="4" borderId="25" xfId="0" applyFill="1" applyBorder="1" applyAlignment="1" applyProtection="1">
      <alignment horizontal="center"/>
      <protection locked="0"/>
    </xf>
    <xf numFmtId="0" fontId="0" fillId="4" borderId="2" xfId="0" applyFill="1" applyBorder="1" applyAlignment="1" applyProtection="1">
      <alignment horizontal="center"/>
      <protection locked="0"/>
    </xf>
    <xf numFmtId="0" fontId="0" fillId="4" borderId="4" xfId="0" applyFill="1" applyBorder="1" applyAlignment="1" applyProtection="1">
      <alignment horizontal="center"/>
      <protection locked="0"/>
    </xf>
    <xf numFmtId="0" fontId="0" fillId="4" borderId="5" xfId="0" applyFill="1" applyBorder="1" applyAlignment="1" applyProtection="1">
      <alignment horizontal="center"/>
      <protection locked="0"/>
    </xf>
    <xf numFmtId="0" fontId="0" fillId="4" borderId="6" xfId="0" applyFill="1" applyBorder="1" applyAlignment="1" applyProtection="1">
      <alignment horizontal="center"/>
      <protection locked="0"/>
    </xf>
    <xf numFmtId="0" fontId="0" fillId="4" borderId="7" xfId="0" applyFill="1" applyBorder="1" applyAlignment="1" applyProtection="1">
      <alignment horizontal="center"/>
      <protection locked="0"/>
    </xf>
    <xf numFmtId="0" fontId="0" fillId="4" borderId="9" xfId="0" applyFill="1" applyBorder="1" applyAlignment="1" applyProtection="1">
      <alignment horizontal="center"/>
      <protection locked="0"/>
    </xf>
    <xf numFmtId="0" fontId="4" fillId="7" borderId="1" xfId="0" applyFont="1" applyFill="1" applyBorder="1" applyAlignment="1">
      <alignment horizontal="center" vertical="center"/>
    </xf>
    <xf numFmtId="9" fontId="0" fillId="7" borderId="1" xfId="2" applyFont="1" applyFill="1" applyBorder="1" applyAlignment="1" applyProtection="1">
      <alignment horizontal="center"/>
    </xf>
    <xf numFmtId="0" fontId="2" fillId="6" borderId="0" xfId="0" applyFont="1" applyFill="1" applyAlignment="1">
      <alignment horizontal="center"/>
    </xf>
    <xf numFmtId="44" fontId="0" fillId="2" borderId="3" xfId="0" applyNumberFormat="1" applyFill="1" applyBorder="1" applyAlignment="1">
      <alignment horizontal="left" vertical="top" wrapText="1"/>
    </xf>
    <xf numFmtId="44" fontId="0" fillId="2" borderId="0" xfId="0" applyNumberFormat="1" applyFill="1" applyAlignment="1">
      <alignment horizontal="left" vertical="top" wrapText="1"/>
    </xf>
    <xf numFmtId="164" fontId="9" fillId="4" borderId="33" xfId="1" applyNumberFormat="1" applyFont="1" applyFill="1" applyBorder="1" applyAlignment="1" applyProtection="1">
      <alignment horizontal="center" vertical="top" wrapText="1"/>
      <protection locked="0"/>
    </xf>
    <xf numFmtId="164" fontId="9" fillId="4" borderId="31" xfId="1" applyNumberFormat="1" applyFont="1" applyFill="1" applyBorder="1" applyAlignment="1" applyProtection="1">
      <alignment horizontal="center" vertical="top" wrapText="1"/>
      <protection locked="0"/>
    </xf>
    <xf numFmtId="164" fontId="9" fillId="4" borderId="32" xfId="1" applyNumberFormat="1" applyFont="1" applyFill="1" applyBorder="1" applyAlignment="1" applyProtection="1">
      <alignment horizontal="center" vertical="top" wrapText="1"/>
      <protection locked="0"/>
    </xf>
    <xf numFmtId="0" fontId="7" fillId="2" borderId="34" xfId="0" applyFont="1" applyFill="1" applyBorder="1" applyAlignment="1">
      <alignment horizontal="left"/>
    </xf>
    <xf numFmtId="0" fontId="7" fillId="2" borderId="35" xfId="0" applyFont="1" applyFill="1" applyBorder="1" applyAlignment="1">
      <alignment horizontal="left"/>
    </xf>
    <xf numFmtId="0" fontId="7" fillId="2" borderId="36" xfId="0" applyFont="1" applyFill="1" applyBorder="1" applyAlignment="1">
      <alignment horizontal="left"/>
    </xf>
    <xf numFmtId="0" fontId="2" fillId="5" borderId="0" xfId="0" applyFont="1" applyFill="1" applyAlignment="1">
      <alignment horizontal="left"/>
    </xf>
    <xf numFmtId="0" fontId="7" fillId="2" borderId="45" xfId="0" applyFont="1" applyFill="1" applyBorder="1" applyAlignment="1">
      <alignment horizontal="left"/>
    </xf>
    <xf numFmtId="0" fontId="7" fillId="2" borderId="46" xfId="0" applyFont="1" applyFill="1" applyBorder="1" applyAlignment="1">
      <alignment horizontal="left"/>
    </xf>
    <xf numFmtId="0" fontId="7" fillId="2" borderId="47" xfId="0" applyFont="1" applyFill="1" applyBorder="1" applyAlignment="1">
      <alignment horizontal="left"/>
    </xf>
    <xf numFmtId="44" fontId="17" fillId="2" borderId="8" xfId="1" applyFont="1" applyFill="1" applyBorder="1" applyAlignment="1">
      <alignment horizontal="center"/>
    </xf>
    <xf numFmtId="44" fontId="17" fillId="2" borderId="9" xfId="1" applyFont="1" applyFill="1" applyBorder="1" applyAlignment="1">
      <alignment horizontal="center"/>
    </xf>
    <xf numFmtId="44" fontId="17" fillId="2" borderId="0" xfId="1" applyFont="1" applyFill="1" applyBorder="1" applyAlignment="1">
      <alignment horizontal="center"/>
    </xf>
    <xf numFmtId="44" fontId="17" fillId="2" borderId="6" xfId="1" applyFont="1" applyFill="1" applyBorder="1" applyAlignment="1">
      <alignment horizontal="center"/>
    </xf>
    <xf numFmtId="44" fontId="0" fillId="2" borderId="4" xfId="0" applyNumberFormat="1" applyFill="1" applyBorder="1"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2" borderId="5" xfId="0" applyFill="1" applyBorder="1" applyAlignment="1">
      <alignment horizontal="left" vertical="top" wrapText="1"/>
    </xf>
    <xf numFmtId="0" fontId="0" fillId="2" borderId="0" xfId="0" applyFill="1" applyAlignment="1">
      <alignment horizontal="left" vertical="top" wrapText="1"/>
    </xf>
    <xf numFmtId="0" fontId="0" fillId="2" borderId="6" xfId="0" applyFill="1" applyBorder="1" applyAlignment="1">
      <alignment horizontal="left" vertical="top" wrapText="1"/>
    </xf>
    <xf numFmtId="0" fontId="0" fillId="2" borderId="2" xfId="0" applyFill="1" applyBorder="1" applyAlignment="1">
      <alignment horizontal="left"/>
    </xf>
    <xf numFmtId="0" fontId="0" fillId="2" borderId="3" xfId="0" applyFill="1" applyBorder="1" applyAlignment="1">
      <alignment horizontal="left"/>
    </xf>
    <xf numFmtId="0" fontId="0" fillId="2" borderId="5" xfId="0" applyFill="1" applyBorder="1" applyAlignment="1">
      <alignment horizontal="left"/>
    </xf>
    <xf numFmtId="0" fontId="0" fillId="2" borderId="0" xfId="0" applyFill="1" applyAlignment="1">
      <alignment horizontal="left"/>
    </xf>
    <xf numFmtId="0" fontId="0" fillId="2" borderId="38" xfId="0" applyFill="1" applyBorder="1" applyAlignment="1">
      <alignment horizontal="left"/>
    </xf>
    <xf numFmtId="0" fontId="0" fillId="2" borderId="39" xfId="0" applyFill="1" applyBorder="1" applyAlignment="1">
      <alignment horizontal="left"/>
    </xf>
    <xf numFmtId="0" fontId="0" fillId="2" borderId="40" xfId="0" applyFill="1" applyBorder="1" applyAlignment="1">
      <alignment horizontal="left"/>
    </xf>
    <xf numFmtId="0" fontId="7" fillId="3" borderId="23" xfId="0" applyFont="1" applyFill="1" applyBorder="1" applyAlignment="1">
      <alignment horizontal="center" vertical="top" wrapText="1"/>
    </xf>
    <xf numFmtId="0" fontId="7" fillId="3" borderId="24" xfId="0" applyFont="1" applyFill="1" applyBorder="1" applyAlignment="1">
      <alignment horizontal="center" vertical="top" wrapText="1"/>
    </xf>
    <xf numFmtId="0" fontId="7" fillId="3" borderId="25" xfId="0" applyFont="1" applyFill="1" applyBorder="1" applyAlignment="1">
      <alignment horizontal="center" vertical="top" wrapText="1"/>
    </xf>
    <xf numFmtId="44" fontId="0" fillId="2" borderId="6" xfId="0" applyNumberFormat="1" applyFill="1" applyBorder="1" applyAlignment="1">
      <alignment horizontal="left" vertical="top" wrapText="1"/>
    </xf>
    <xf numFmtId="44" fontId="0" fillId="2" borderId="8" xfId="0" applyNumberFormat="1" applyFill="1" applyBorder="1" applyAlignment="1">
      <alignment horizontal="left" vertical="top" wrapText="1"/>
    </xf>
    <xf numFmtId="44" fontId="0" fillId="2" borderId="9" xfId="0" applyNumberFormat="1" applyFill="1" applyBorder="1" applyAlignment="1">
      <alignment horizontal="left" vertical="top" wrapText="1"/>
    </xf>
    <xf numFmtId="0" fontId="2" fillId="5" borderId="3" xfId="0" applyFont="1" applyFill="1" applyBorder="1" applyAlignment="1">
      <alignment horizontal="center" vertical="top" wrapText="1"/>
    </xf>
    <xf numFmtId="0" fontId="2" fillId="5" borderId="4" xfId="0" applyFont="1" applyFill="1" applyBorder="1" applyAlignment="1">
      <alignment horizontal="center" vertical="top" wrapText="1"/>
    </xf>
    <xf numFmtId="0" fontId="2" fillId="5" borderId="3" xfId="0" applyFont="1" applyFill="1" applyBorder="1" applyAlignment="1" applyProtection="1">
      <alignment horizontal="center" vertical="top" wrapText="1"/>
      <protection locked="0"/>
    </xf>
    <xf numFmtId="0" fontId="2" fillId="5" borderId="4" xfId="0" applyFont="1" applyFill="1" applyBorder="1" applyAlignment="1" applyProtection="1">
      <alignment horizontal="center" vertical="top" wrapText="1"/>
      <protection locked="0"/>
    </xf>
    <xf numFmtId="0" fontId="2" fillId="5" borderId="0" xfId="0" applyFont="1" applyFill="1" applyAlignment="1">
      <alignment wrapText="1"/>
    </xf>
    <xf numFmtId="44" fontId="9" fillId="2" borderId="0" xfId="0" applyNumberFormat="1" applyFont="1" applyFill="1" applyAlignment="1">
      <alignment horizontal="center"/>
    </xf>
    <xf numFmtId="44" fontId="9" fillId="2" borderId="6" xfId="0" applyNumberFormat="1" applyFont="1" applyFill="1" applyBorder="1" applyAlignment="1">
      <alignment horizontal="center"/>
    </xf>
    <xf numFmtId="44" fontId="0" fillId="2" borderId="29" xfId="0" applyNumberFormat="1" applyFill="1" applyBorder="1" applyAlignment="1">
      <alignment horizontal="left" vertical="top" wrapText="1"/>
    </xf>
    <xf numFmtId="44" fontId="9" fillId="2" borderId="29" xfId="0" applyNumberFormat="1" applyFont="1" applyFill="1" applyBorder="1" applyAlignment="1">
      <alignment horizontal="center"/>
    </xf>
    <xf numFmtId="44" fontId="9" fillId="2" borderId="3" xfId="0" applyNumberFormat="1" applyFont="1" applyFill="1" applyBorder="1" applyAlignment="1">
      <alignment horizontal="center"/>
    </xf>
    <xf numFmtId="44" fontId="9" fillId="2" borderId="4" xfId="0" applyNumberFormat="1" applyFont="1" applyFill="1" applyBorder="1" applyAlignment="1">
      <alignment horizontal="center"/>
    </xf>
    <xf numFmtId="44" fontId="9" fillId="2" borderId="28" xfId="0" applyNumberFormat="1" applyFont="1" applyFill="1" applyBorder="1" applyAlignment="1">
      <alignment horizontal="center"/>
    </xf>
    <xf numFmtId="44" fontId="7" fillId="2" borderId="0" xfId="1" applyFont="1" applyFill="1" applyBorder="1" applyAlignment="1">
      <alignment horizontal="center"/>
    </xf>
    <xf numFmtId="44" fontId="7" fillId="2" borderId="6" xfId="1" applyFont="1" applyFill="1" applyBorder="1" applyAlignment="1">
      <alignment horizontal="center"/>
    </xf>
    <xf numFmtId="44" fontId="9" fillId="2" borderId="8" xfId="0" applyNumberFormat="1" applyFont="1" applyFill="1" applyBorder="1" applyAlignment="1">
      <alignment horizontal="center"/>
    </xf>
    <xf numFmtId="44" fontId="9" fillId="2" borderId="9" xfId="0" applyNumberFormat="1" applyFont="1" applyFill="1" applyBorder="1" applyAlignment="1">
      <alignment horizontal="center"/>
    </xf>
    <xf numFmtId="44" fontId="0" fillId="2" borderId="3" xfId="0" applyNumberFormat="1" applyFill="1" applyBorder="1" applyAlignment="1">
      <alignment horizontal="center"/>
    </xf>
    <xf numFmtId="44" fontId="0" fillId="2" borderId="4" xfId="0" applyNumberFormat="1" applyFill="1" applyBorder="1" applyAlignment="1">
      <alignment horizontal="center"/>
    </xf>
    <xf numFmtId="44" fontId="0" fillId="2" borderId="0" xfId="0" applyNumberFormat="1" applyFill="1" applyAlignment="1">
      <alignment horizontal="center"/>
    </xf>
    <xf numFmtId="44" fontId="0" fillId="2" borderId="6" xfId="0" applyNumberFormat="1" applyFill="1" applyBorder="1" applyAlignment="1">
      <alignment horizontal="center"/>
    </xf>
    <xf numFmtId="44" fontId="0" fillId="2" borderId="8" xfId="0" applyNumberFormat="1" applyFill="1" applyBorder="1" applyAlignment="1">
      <alignment horizontal="center"/>
    </xf>
    <xf numFmtId="44" fontId="0" fillId="2" borderId="9" xfId="0" applyNumberForma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0" fillId="2" borderId="23" xfId="0" applyFill="1" applyBorder="1" applyAlignment="1">
      <alignment horizontal="left"/>
    </xf>
    <xf numFmtId="0" fontId="0" fillId="2" borderId="24" xfId="0" applyFill="1" applyBorder="1" applyAlignment="1">
      <alignment horizontal="left"/>
    </xf>
    <xf numFmtId="0" fontId="0" fillId="2" borderId="25" xfId="0" applyFill="1" applyBorder="1" applyAlignment="1">
      <alignment horizontal="left"/>
    </xf>
    <xf numFmtId="44" fontId="0" fillId="2" borderId="24" xfId="0" applyNumberFormat="1" applyFill="1" applyBorder="1" applyAlignment="1">
      <alignment horizontal="center"/>
    </xf>
    <xf numFmtId="44" fontId="0" fillId="2" borderId="25" xfId="0" applyNumberFormat="1" applyFill="1" applyBorder="1" applyAlignment="1">
      <alignment horizontal="center"/>
    </xf>
    <xf numFmtId="0" fontId="0" fillId="0" borderId="0" xfId="0" applyAlignment="1">
      <alignment horizontal="center"/>
    </xf>
    <xf numFmtId="44" fontId="9" fillId="2" borderId="18" xfId="0" applyNumberFormat="1" applyFont="1" applyFill="1" applyBorder="1" applyAlignment="1">
      <alignment horizontal="center"/>
    </xf>
    <xf numFmtId="44" fontId="9" fillId="2" borderId="19" xfId="0" applyNumberFormat="1" applyFont="1" applyFill="1" applyBorder="1" applyAlignment="1">
      <alignment horizontal="center"/>
    </xf>
    <xf numFmtId="44" fontId="9" fillId="2" borderId="20" xfId="0" applyNumberFormat="1" applyFont="1" applyFill="1" applyBorder="1" applyAlignment="1">
      <alignment horizontal="center"/>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44" fontId="0" fillId="2" borderId="0" xfId="0" applyNumberFormat="1" applyFill="1" applyAlignment="1">
      <alignment horizontal="center" vertical="top" wrapText="1"/>
    </xf>
    <xf numFmtId="44" fontId="0" fillId="2" borderId="6" xfId="0" applyNumberFormat="1" applyFill="1" applyBorder="1" applyAlignment="1">
      <alignment horizontal="center" vertical="top" wrapText="1"/>
    </xf>
    <xf numFmtId="0" fontId="2" fillId="6" borderId="0" xfId="0" applyFont="1" applyFill="1" applyAlignment="1">
      <alignment horizontal="left"/>
    </xf>
    <xf numFmtId="0" fontId="2" fillId="5" borderId="2" xfId="0" applyFont="1" applyFill="1" applyBorder="1" applyAlignment="1">
      <alignment horizontal="left" vertical="top" wrapText="1"/>
    </xf>
    <xf numFmtId="0" fontId="2" fillId="5" borderId="3" xfId="0" applyFont="1" applyFill="1" applyBorder="1" applyAlignment="1">
      <alignment horizontal="left" vertical="top" wrapText="1"/>
    </xf>
    <xf numFmtId="0" fontId="2" fillId="6" borderId="0" xfId="0" applyFont="1" applyFill="1" applyAlignment="1">
      <alignment horizontal="left" vertical="top" wrapText="1"/>
    </xf>
    <xf numFmtId="44" fontId="0" fillId="2" borderId="3" xfId="0" applyNumberFormat="1" applyFill="1" applyBorder="1" applyAlignment="1">
      <alignment horizontal="center" vertical="top" wrapText="1"/>
    </xf>
    <xf numFmtId="44" fontId="0" fillId="2" borderId="4" xfId="0" applyNumberFormat="1" applyFill="1" applyBorder="1" applyAlignment="1">
      <alignment horizontal="center" vertical="top" wrapText="1"/>
    </xf>
    <xf numFmtId="44" fontId="0" fillId="2" borderId="8" xfId="0" applyNumberFormat="1" applyFill="1" applyBorder="1" applyAlignment="1">
      <alignment horizontal="center" vertical="top" wrapText="1"/>
    </xf>
    <xf numFmtId="44" fontId="0" fillId="2" borderId="9" xfId="0" applyNumberFormat="1" applyFill="1" applyBorder="1" applyAlignment="1">
      <alignment horizontal="center" vertical="top" wrapText="1"/>
    </xf>
    <xf numFmtId="0" fontId="0" fillId="0" borderId="0" xfId="0" applyAlignment="1">
      <alignment horizontal="center" vertical="top" wrapText="1"/>
    </xf>
    <xf numFmtId="0" fontId="2" fillId="6" borderId="2" xfId="0" applyFont="1" applyFill="1" applyBorder="1" applyAlignment="1">
      <alignment horizontal="left"/>
    </xf>
    <xf numFmtId="0" fontId="2" fillId="6" borderId="3" xfId="0" applyFont="1" applyFill="1" applyBorder="1" applyAlignment="1">
      <alignment horizontal="left"/>
    </xf>
    <xf numFmtId="0" fontId="0" fillId="2" borderId="3" xfId="0" applyFill="1" applyBorder="1" applyAlignment="1">
      <alignment horizontal="center"/>
    </xf>
    <xf numFmtId="0" fontId="0" fillId="2" borderId="4" xfId="0" applyFill="1" applyBorder="1" applyAlignment="1">
      <alignment horizontal="center"/>
    </xf>
    <xf numFmtId="0" fontId="0" fillId="2" borderId="0" xfId="0" applyFill="1" applyAlignment="1">
      <alignment horizontal="center"/>
    </xf>
    <xf numFmtId="0" fontId="0" fillId="2" borderId="6" xfId="0"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44" fontId="0" fillId="2" borderId="29" xfId="0" applyNumberFormat="1" applyFill="1" applyBorder="1" applyAlignment="1">
      <alignment horizontal="center"/>
    </xf>
    <xf numFmtId="44" fontId="0" fillId="2" borderId="18" xfId="0" applyNumberFormat="1" applyFill="1" applyBorder="1" applyAlignment="1">
      <alignment horizontal="center"/>
    </xf>
    <xf numFmtId="44" fontId="0" fillId="2" borderId="19" xfId="0" applyNumberFormat="1" applyFill="1" applyBorder="1" applyAlignment="1">
      <alignment horizontal="center"/>
    </xf>
    <xf numFmtId="44" fontId="0" fillId="2" borderId="20" xfId="0" applyNumberFormat="1" applyFill="1" applyBorder="1" applyAlignment="1">
      <alignment horizontal="center"/>
    </xf>
    <xf numFmtId="0" fontId="0" fillId="2" borderId="42" xfId="0" applyFill="1" applyBorder="1" applyAlignment="1">
      <alignment horizontal="left" vertical="top" wrapText="1"/>
    </xf>
    <xf numFmtId="0" fontId="0" fillId="2" borderId="30" xfId="0" applyFill="1" applyBorder="1" applyAlignment="1">
      <alignment horizontal="left" vertical="top" wrapText="1"/>
    </xf>
    <xf numFmtId="44" fontId="0" fillId="2" borderId="23" xfId="0" applyNumberFormat="1" applyFill="1" applyBorder="1" applyAlignment="1">
      <alignment horizontal="center"/>
    </xf>
    <xf numFmtId="0" fontId="0" fillId="2" borderId="24" xfId="0" applyFill="1" applyBorder="1" applyAlignment="1">
      <alignment horizontal="center"/>
    </xf>
    <xf numFmtId="0" fontId="0" fillId="2" borderId="25" xfId="0" applyFill="1" applyBorder="1" applyAlignment="1">
      <alignment horizontal="center"/>
    </xf>
    <xf numFmtId="44" fontId="0" fillId="4" borderId="1" xfId="0" applyNumberFormat="1" applyFill="1" applyBorder="1" applyAlignment="1" applyProtection="1">
      <alignment horizontal="left"/>
      <protection locked="0"/>
    </xf>
    <xf numFmtId="0" fontId="11" fillId="4" borderId="1" xfId="0" applyFont="1" applyFill="1" applyBorder="1" applyAlignment="1" applyProtection="1">
      <alignment horizontal="left" vertical="top" wrapText="1"/>
      <protection locked="0"/>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FE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1.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Henry (P.A.C.E.) Jennen" id="{4535D8DC-47B2-4BEF-A51B-296D1EEB01C0}" userId="S::h.jennen@vistacollege.nl::0252859f-8a83-41a9-a92a-92db453d6048"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01" dT="2023-11-07T15:08:06.65" personId="{4535D8DC-47B2-4BEF-A51B-296D1EEB01C0}" id="{550A44D5-BCB2-4C21-B4B3-F27B5799AD40}">
    <text>Moet je hier niet ook incl. btw berekening laten zien, omdat het tabblad totaal overzicht het heeft over incl. btw.</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08BE8-7E84-4F10-8AE1-B947045FD1D4}">
  <dimension ref="B1:P24"/>
  <sheetViews>
    <sheetView showGridLines="0" tabSelected="1" zoomScale="80" zoomScaleNormal="80" workbookViewId="0">
      <selection activeCell="B4" sqref="B4:L10"/>
    </sheetView>
  </sheetViews>
  <sheetFormatPr defaultRowHeight="15" x14ac:dyDescent="0.25"/>
  <cols>
    <col min="3" max="3" width="35.28515625" customWidth="1"/>
    <col min="4" max="4" width="14.85546875" customWidth="1"/>
    <col min="5" max="5" width="18.42578125" customWidth="1"/>
    <col min="6" max="6" width="94.42578125" customWidth="1"/>
    <col min="7" max="7" width="18.140625" hidden="1" customWidth="1"/>
    <col min="8" max="8" width="9.5703125" customWidth="1"/>
    <col min="9" max="9" width="19.28515625" bestFit="1" customWidth="1"/>
    <col min="11" max="11" width="37.7109375" customWidth="1"/>
    <col min="12" max="12" width="20" customWidth="1"/>
  </cols>
  <sheetData>
    <row r="1" spans="2:16" ht="37.5" customHeight="1" x14ac:dyDescent="0.25">
      <c r="B1" s="88" t="s">
        <v>111</v>
      </c>
      <c r="C1" s="89"/>
      <c r="D1" s="89"/>
      <c r="E1" s="89"/>
      <c r="F1" s="89"/>
      <c r="G1" s="89"/>
      <c r="H1" s="89"/>
      <c r="I1" s="89"/>
      <c r="J1" s="89"/>
      <c r="K1" s="89"/>
      <c r="L1" s="90"/>
    </row>
    <row r="2" spans="2:16" ht="26.25" customHeight="1" thickBot="1" x14ac:dyDescent="0.3">
      <c r="B2" s="91"/>
      <c r="C2" s="92"/>
      <c r="D2" s="92"/>
      <c r="E2" s="92"/>
      <c r="F2" s="92"/>
      <c r="G2" s="92"/>
      <c r="H2" s="92"/>
      <c r="I2" s="92"/>
      <c r="J2" s="92"/>
      <c r="K2" s="92"/>
      <c r="L2" s="93"/>
    </row>
    <row r="3" spans="2:16" ht="19.5" thickBot="1" x14ac:dyDescent="0.3">
      <c r="B3" s="59"/>
      <c r="C3" s="59"/>
      <c r="D3" s="59"/>
      <c r="E3" s="59"/>
      <c r="F3" s="59"/>
      <c r="N3" s="59"/>
      <c r="O3" s="59"/>
      <c r="P3" s="59"/>
    </row>
    <row r="4" spans="2:16" ht="53.25" customHeight="1" x14ac:dyDescent="0.25">
      <c r="B4" s="94" t="s">
        <v>121</v>
      </c>
      <c r="C4" s="95"/>
      <c r="D4" s="95"/>
      <c r="E4" s="95"/>
      <c r="F4" s="95"/>
      <c r="G4" s="95"/>
      <c r="H4" s="95"/>
      <c r="I4" s="95"/>
      <c r="J4" s="95"/>
      <c r="K4" s="95"/>
      <c r="L4" s="96"/>
      <c r="N4" s="60"/>
      <c r="O4" s="60"/>
      <c r="P4" s="60"/>
    </row>
    <row r="5" spans="2:16" ht="53.25" customHeight="1" x14ac:dyDescent="0.25">
      <c r="B5" s="97"/>
      <c r="C5" s="98"/>
      <c r="D5" s="98"/>
      <c r="E5" s="98"/>
      <c r="F5" s="98"/>
      <c r="G5" s="98"/>
      <c r="H5" s="98"/>
      <c r="I5" s="98"/>
      <c r="J5" s="98"/>
      <c r="K5" s="98"/>
      <c r="L5" s="99"/>
      <c r="N5" s="60"/>
      <c r="O5" s="61"/>
      <c r="P5" s="62"/>
    </row>
    <row r="6" spans="2:16" ht="53.25" customHeight="1" x14ac:dyDescent="0.25">
      <c r="B6" s="97"/>
      <c r="C6" s="98"/>
      <c r="D6" s="98"/>
      <c r="E6" s="98"/>
      <c r="F6" s="98"/>
      <c r="G6" s="98"/>
      <c r="H6" s="98"/>
      <c r="I6" s="98"/>
      <c r="J6" s="98"/>
      <c r="K6" s="98"/>
      <c r="L6" s="99"/>
      <c r="N6" s="60"/>
      <c r="O6" s="61"/>
      <c r="P6" s="62"/>
    </row>
    <row r="7" spans="2:16" ht="53.25" customHeight="1" x14ac:dyDescent="0.25">
      <c r="B7" s="97"/>
      <c r="C7" s="98"/>
      <c r="D7" s="98"/>
      <c r="E7" s="98"/>
      <c r="F7" s="98"/>
      <c r="G7" s="98"/>
      <c r="H7" s="98"/>
      <c r="I7" s="98"/>
      <c r="J7" s="98"/>
      <c r="K7" s="98"/>
      <c r="L7" s="99"/>
      <c r="N7" s="60"/>
      <c r="O7" s="61"/>
      <c r="P7" s="62"/>
    </row>
    <row r="8" spans="2:16" ht="53.25" customHeight="1" x14ac:dyDescent="0.25">
      <c r="B8" s="97"/>
      <c r="C8" s="98"/>
      <c r="D8" s="98"/>
      <c r="E8" s="98"/>
      <c r="F8" s="98"/>
      <c r="G8" s="98"/>
      <c r="H8" s="98"/>
      <c r="I8" s="98"/>
      <c r="J8" s="98"/>
      <c r="K8" s="98"/>
      <c r="L8" s="99"/>
    </row>
    <row r="9" spans="2:16" ht="53.25" customHeight="1" x14ac:dyDescent="0.25">
      <c r="B9" s="97"/>
      <c r="C9" s="98"/>
      <c r="D9" s="98"/>
      <c r="E9" s="98"/>
      <c r="F9" s="98"/>
      <c r="G9" s="98"/>
      <c r="H9" s="98"/>
      <c r="I9" s="98"/>
      <c r="J9" s="98"/>
      <c r="K9" s="98"/>
      <c r="L9" s="99"/>
    </row>
    <row r="10" spans="2:16" ht="53.25" customHeight="1" thickBot="1" x14ac:dyDescent="0.3">
      <c r="B10" s="100"/>
      <c r="C10" s="101"/>
      <c r="D10" s="101"/>
      <c r="E10" s="101"/>
      <c r="F10" s="101"/>
      <c r="G10" s="101"/>
      <c r="H10" s="101"/>
      <c r="I10" s="101"/>
      <c r="J10" s="101"/>
      <c r="K10" s="101"/>
      <c r="L10" s="102"/>
    </row>
    <row r="11" spans="2:16" ht="24.6" customHeight="1" x14ac:dyDescent="0.25">
      <c r="C11" s="63"/>
      <c r="D11" s="63"/>
      <c r="E11" s="63"/>
      <c r="F11" s="63"/>
    </row>
    <row r="12" spans="2:16" x14ac:dyDescent="0.25">
      <c r="C12" s="18"/>
      <c r="D12" s="119" t="s">
        <v>77</v>
      </c>
      <c r="E12" s="119"/>
      <c r="F12" s="64" t="s">
        <v>78</v>
      </c>
    </row>
    <row r="13" spans="2:16" x14ac:dyDescent="0.25">
      <c r="C13" s="14" t="s">
        <v>107</v>
      </c>
      <c r="D13" s="118">
        <v>0.9</v>
      </c>
      <c r="E13" s="118"/>
      <c r="F13" s="65" cm="1">
        <f t="array" ref="F13:G13">'Vaste dienstverlening'!K101*'Totaal overzicht + Instructie'!D13:E13</f>
        <v>0</v>
      </c>
      <c r="G13">
        <v>0</v>
      </c>
    </row>
    <row r="14" spans="2:16" x14ac:dyDescent="0.25">
      <c r="C14" s="66" t="s">
        <v>108</v>
      </c>
      <c r="D14" s="118">
        <v>0.1</v>
      </c>
      <c r="E14" s="118"/>
      <c r="F14" s="65" cm="1">
        <f t="array" ref="F14:G14">'Optionele dienstverlening'!M49*'Totaal overzicht + Instructie'!D14:E14</f>
        <v>0</v>
      </c>
      <c r="G14">
        <v>0</v>
      </c>
    </row>
    <row r="15" spans="2:16" ht="42.75" customHeight="1" x14ac:dyDescent="0.35">
      <c r="C15" s="67" t="s">
        <v>88</v>
      </c>
      <c r="D15" s="118">
        <v>1</v>
      </c>
      <c r="E15" s="118"/>
      <c r="F15" s="68">
        <f>SUM(F13:F14)</f>
        <v>0</v>
      </c>
    </row>
    <row r="18" spans="3:6" x14ac:dyDescent="0.25">
      <c r="C18" s="117" t="s">
        <v>71</v>
      </c>
      <c r="D18" s="117"/>
      <c r="E18" s="109"/>
      <c r="F18" s="110"/>
    </row>
    <row r="19" spans="3:6" x14ac:dyDescent="0.25">
      <c r="C19" s="117" t="s">
        <v>72</v>
      </c>
      <c r="D19" s="117"/>
      <c r="E19" s="109"/>
      <c r="F19" s="110"/>
    </row>
    <row r="20" spans="3:6" x14ac:dyDescent="0.25">
      <c r="C20" s="117" t="s">
        <v>73</v>
      </c>
      <c r="D20" s="117"/>
      <c r="E20" s="109"/>
      <c r="F20" s="110"/>
    </row>
    <row r="21" spans="3:6" x14ac:dyDescent="0.25">
      <c r="C21" s="117" t="s">
        <v>74</v>
      </c>
      <c r="D21" s="117"/>
      <c r="E21" s="109"/>
      <c r="F21" s="110"/>
    </row>
    <row r="22" spans="3:6" x14ac:dyDescent="0.25">
      <c r="C22" s="103" t="s">
        <v>75</v>
      </c>
      <c r="D22" s="104"/>
      <c r="E22" s="111"/>
      <c r="F22" s="112"/>
    </row>
    <row r="23" spans="3:6" x14ac:dyDescent="0.25">
      <c r="C23" s="105"/>
      <c r="D23" s="106"/>
      <c r="E23" s="113"/>
      <c r="F23" s="114"/>
    </row>
    <row r="24" spans="3:6" ht="33" customHeight="1" x14ac:dyDescent="0.25">
      <c r="C24" s="107"/>
      <c r="D24" s="108"/>
      <c r="E24" s="115"/>
      <c r="F24" s="116"/>
    </row>
  </sheetData>
  <sheetProtection algorithmName="SHA-512" hashValue="pEG9w5bobuealrZX7Djoha5xL+1MZ3Uysyue+7d0ZzICgCTxSQxLc/XQ524tppIeFYtKVpCr8pEuHTnttT68vg==" saltValue="W/79VTBxlDHZfftGAzYBjw==" spinCount="100000" sheet="1" objects="1" scenarios="1"/>
  <mergeCells count="16">
    <mergeCell ref="B1:L2"/>
    <mergeCell ref="B4:L10"/>
    <mergeCell ref="C22:D24"/>
    <mergeCell ref="E18:F18"/>
    <mergeCell ref="E19:F19"/>
    <mergeCell ref="E20:F20"/>
    <mergeCell ref="E21:F21"/>
    <mergeCell ref="E22:F24"/>
    <mergeCell ref="C20:D20"/>
    <mergeCell ref="C18:D18"/>
    <mergeCell ref="C19:D19"/>
    <mergeCell ref="D15:E15"/>
    <mergeCell ref="C21:D21"/>
    <mergeCell ref="D12:E12"/>
    <mergeCell ref="D13:E13"/>
    <mergeCell ref="D14:E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1FF04-A810-42BD-9834-BD48BBB6A426}">
  <dimension ref="B1:P108"/>
  <sheetViews>
    <sheetView showGridLines="0" zoomScale="80" zoomScaleNormal="80" workbookViewId="0">
      <selection activeCell="B4" sqref="B4:G5"/>
    </sheetView>
  </sheetViews>
  <sheetFormatPr defaultRowHeight="15" x14ac:dyDescent="0.25"/>
  <cols>
    <col min="2" max="2" width="60.42578125" customWidth="1"/>
    <col min="8" max="8" width="23.28515625" customWidth="1"/>
    <col min="9" max="9" width="42.28515625" customWidth="1"/>
    <col min="10" max="10" width="38.5703125" customWidth="1"/>
    <col min="11" max="11" width="43.85546875" style="20" customWidth="1"/>
    <col min="15" max="15" width="51.28515625" customWidth="1"/>
  </cols>
  <sheetData>
    <row r="1" spans="2:16" x14ac:dyDescent="0.25">
      <c r="B1" s="1"/>
      <c r="C1" s="1"/>
      <c r="D1" s="1"/>
      <c r="E1" s="1"/>
      <c r="F1" s="1"/>
      <c r="G1" s="1"/>
      <c r="H1" s="1"/>
      <c r="I1" s="1"/>
      <c r="J1" s="1"/>
      <c r="K1" s="21"/>
      <c r="L1" s="1"/>
      <c r="M1" s="1"/>
      <c r="N1" s="1"/>
      <c r="O1" s="1"/>
      <c r="P1" s="1"/>
    </row>
    <row r="2" spans="2:16" ht="16.149999999999999" customHeight="1" x14ac:dyDescent="0.25">
      <c r="B2" s="150" t="s">
        <v>0</v>
      </c>
      <c r="C2" s="151"/>
      <c r="D2" s="151"/>
      <c r="E2" s="151"/>
      <c r="F2" s="151"/>
      <c r="G2" s="151"/>
      <c r="H2" s="151"/>
      <c r="I2" s="151"/>
      <c r="J2" s="151"/>
      <c r="K2" s="151"/>
      <c r="L2" s="151"/>
      <c r="M2" s="151"/>
      <c r="N2" s="152"/>
      <c r="O2" s="1"/>
      <c r="P2" s="1"/>
    </row>
    <row r="3" spans="2:16" ht="15.6" customHeight="1" x14ac:dyDescent="0.25">
      <c r="B3" s="41" t="s">
        <v>1</v>
      </c>
      <c r="C3" s="42"/>
      <c r="D3" s="42"/>
      <c r="E3" s="42"/>
      <c r="F3" s="42"/>
      <c r="G3" s="42"/>
      <c r="H3" s="6"/>
      <c r="I3" s="6" t="s">
        <v>2</v>
      </c>
      <c r="J3" s="6" t="s">
        <v>92</v>
      </c>
      <c r="K3" s="6" t="s">
        <v>95</v>
      </c>
      <c r="L3" s="156" t="s">
        <v>96</v>
      </c>
      <c r="M3" s="156"/>
      <c r="N3" s="157"/>
      <c r="O3" s="1"/>
      <c r="P3" s="1"/>
    </row>
    <row r="4" spans="2:16" ht="18" customHeight="1" x14ac:dyDescent="0.25">
      <c r="B4" s="137" t="s">
        <v>106</v>
      </c>
      <c r="C4" s="138"/>
      <c r="D4" s="138"/>
      <c r="E4" s="138"/>
      <c r="F4" s="138"/>
      <c r="G4" s="139"/>
      <c r="H4" s="43" t="s">
        <v>76</v>
      </c>
      <c r="I4" s="44">
        <v>5000</v>
      </c>
      <c r="J4" s="34">
        <v>1</v>
      </c>
      <c r="K4" s="69"/>
      <c r="L4" s="120">
        <f>K4*J4*AVERAGE(0,I4)</f>
        <v>0</v>
      </c>
      <c r="M4" s="120"/>
      <c r="N4" s="136"/>
      <c r="O4" s="26"/>
      <c r="P4" s="1"/>
    </row>
    <row r="5" spans="2:16" ht="15" customHeight="1" x14ac:dyDescent="0.25">
      <c r="B5" s="140"/>
      <c r="C5" s="141"/>
      <c r="D5" s="141"/>
      <c r="E5" s="141"/>
      <c r="F5" s="141"/>
      <c r="G5" s="142"/>
      <c r="H5" s="7" t="s">
        <v>76</v>
      </c>
      <c r="I5" s="8">
        <v>10000</v>
      </c>
      <c r="J5" s="29">
        <v>1</v>
      </c>
      <c r="K5" s="70"/>
      <c r="L5" s="121">
        <f>K5*J5*AVERAGE(I4,I5)</f>
        <v>0</v>
      </c>
      <c r="M5" s="121"/>
      <c r="N5" s="153"/>
      <c r="O5" s="28"/>
      <c r="P5" s="1"/>
    </row>
    <row r="6" spans="2:16" ht="17.45" customHeight="1" x14ac:dyDescent="0.25">
      <c r="B6" s="46"/>
      <c r="C6" s="47"/>
      <c r="D6" s="47"/>
      <c r="E6" s="47"/>
      <c r="F6" s="47"/>
      <c r="G6" s="48"/>
      <c r="H6" s="49" t="s">
        <v>10</v>
      </c>
      <c r="I6" s="50">
        <v>10000</v>
      </c>
      <c r="J6" s="33">
        <v>2</v>
      </c>
      <c r="K6" s="71"/>
      <c r="L6" s="154">
        <f>K6*J6*14000</f>
        <v>0</v>
      </c>
      <c r="M6" s="154"/>
      <c r="N6" s="155"/>
      <c r="P6" s="1"/>
    </row>
    <row r="7" spans="2:16" x14ac:dyDescent="0.25">
      <c r="B7" s="1"/>
      <c r="C7" s="1"/>
      <c r="D7" s="1"/>
      <c r="E7" s="1"/>
      <c r="F7" s="1"/>
      <c r="G7" s="1"/>
      <c r="H7" s="37"/>
      <c r="I7" s="2"/>
      <c r="J7" s="1"/>
      <c r="K7" s="30"/>
      <c r="L7" s="1"/>
      <c r="M7" s="1"/>
      <c r="N7" s="1"/>
      <c r="O7" s="1"/>
      <c r="P7" s="1"/>
    </row>
    <row r="8" spans="2:16" ht="15.6" customHeight="1" x14ac:dyDescent="0.25">
      <c r="B8" s="41" t="s">
        <v>1</v>
      </c>
      <c r="C8" s="42"/>
      <c r="D8" s="42"/>
      <c r="E8" s="42"/>
      <c r="F8" s="42"/>
      <c r="G8" s="42"/>
      <c r="H8" s="6"/>
      <c r="I8" s="6" t="s">
        <v>2</v>
      </c>
      <c r="J8" s="6" t="s">
        <v>92</v>
      </c>
      <c r="K8" s="6" t="s">
        <v>95</v>
      </c>
      <c r="L8" s="158" t="s">
        <v>96</v>
      </c>
      <c r="M8" s="158"/>
      <c r="N8" s="159"/>
      <c r="O8" s="1"/>
      <c r="P8" s="1"/>
    </row>
    <row r="9" spans="2:16" ht="18" customHeight="1" x14ac:dyDescent="0.25">
      <c r="B9" s="137" t="s">
        <v>109</v>
      </c>
      <c r="C9" s="138"/>
      <c r="D9" s="138"/>
      <c r="E9" s="138"/>
      <c r="F9" s="138"/>
      <c r="G9" s="139"/>
      <c r="H9" s="43" t="s">
        <v>76</v>
      </c>
      <c r="I9" s="44">
        <v>500</v>
      </c>
      <c r="J9" s="34">
        <v>1</v>
      </c>
      <c r="K9" s="69"/>
      <c r="L9" s="120">
        <f>K9*J9*AVERAGE(0,I9)</f>
        <v>0</v>
      </c>
      <c r="M9" s="120"/>
      <c r="N9" s="136"/>
      <c r="O9" s="26"/>
      <c r="P9" s="1"/>
    </row>
    <row r="10" spans="2:16" ht="15" customHeight="1" x14ac:dyDescent="0.25">
      <c r="B10" s="140"/>
      <c r="C10" s="141"/>
      <c r="D10" s="141"/>
      <c r="E10" s="141"/>
      <c r="F10" s="141"/>
      <c r="G10" s="142"/>
      <c r="H10" s="7" t="s">
        <v>76</v>
      </c>
      <c r="I10" s="8">
        <v>1000</v>
      </c>
      <c r="J10" s="29">
        <v>1</v>
      </c>
      <c r="K10" s="70"/>
      <c r="L10" s="121">
        <f>K10*J10*AVERAGE(I9,I10)</f>
        <v>0</v>
      </c>
      <c r="M10" s="121"/>
      <c r="N10" s="153"/>
      <c r="O10" s="28"/>
      <c r="P10" s="1"/>
    </row>
    <row r="11" spans="2:16" ht="17.45" customHeight="1" x14ac:dyDescent="0.25">
      <c r="B11" s="46"/>
      <c r="C11" s="47"/>
      <c r="D11" s="47"/>
      <c r="E11" s="47"/>
      <c r="F11" s="47"/>
      <c r="G11" s="48"/>
      <c r="H11" s="49" t="s">
        <v>10</v>
      </c>
      <c r="I11" s="50">
        <v>1000</v>
      </c>
      <c r="J11" s="33">
        <v>2</v>
      </c>
      <c r="K11" s="71"/>
      <c r="L11" s="154">
        <f>K11*J11*1500</f>
        <v>0</v>
      </c>
      <c r="M11" s="154"/>
      <c r="N11" s="155"/>
      <c r="P11" s="1"/>
    </row>
    <row r="12" spans="2:16" x14ac:dyDescent="0.25">
      <c r="B12" s="1"/>
      <c r="C12" s="1"/>
      <c r="D12" s="1"/>
      <c r="E12" s="1"/>
      <c r="F12" s="1"/>
      <c r="G12" s="1"/>
      <c r="H12" s="37"/>
      <c r="I12" s="2"/>
      <c r="J12" s="1"/>
      <c r="K12" s="30"/>
      <c r="L12" s="1"/>
      <c r="M12" s="1"/>
      <c r="N12" s="1"/>
    </row>
    <row r="13" spans="2:16" ht="15.6" customHeight="1" x14ac:dyDescent="0.25">
      <c r="B13" s="41" t="s">
        <v>1</v>
      </c>
      <c r="C13" s="42"/>
      <c r="D13" s="42"/>
      <c r="E13" s="42"/>
      <c r="F13" s="42"/>
      <c r="G13" s="42"/>
      <c r="H13" s="6"/>
      <c r="I13" s="6" t="s">
        <v>2</v>
      </c>
      <c r="J13" s="6" t="s">
        <v>92</v>
      </c>
      <c r="K13" s="6" t="s">
        <v>95</v>
      </c>
      <c r="L13" s="156" t="s">
        <v>96</v>
      </c>
      <c r="M13" s="156"/>
      <c r="N13" s="157"/>
      <c r="O13" s="1"/>
      <c r="P13" s="1"/>
    </row>
    <row r="14" spans="2:16" ht="18" customHeight="1" x14ac:dyDescent="0.25">
      <c r="B14" s="137" t="s">
        <v>110</v>
      </c>
      <c r="C14" s="138"/>
      <c r="D14" s="138"/>
      <c r="E14" s="138"/>
      <c r="F14" s="138"/>
      <c r="G14" s="139"/>
      <c r="H14" s="43" t="s">
        <v>76</v>
      </c>
      <c r="I14" s="44">
        <v>10</v>
      </c>
      <c r="J14" s="34">
        <v>1</v>
      </c>
      <c r="K14" s="69"/>
      <c r="L14" s="120">
        <f>K14*J14*AVERAGE(0,I14)</f>
        <v>0</v>
      </c>
      <c r="M14" s="120"/>
      <c r="N14" s="136"/>
      <c r="O14" s="26"/>
      <c r="P14" s="1"/>
    </row>
    <row r="15" spans="2:16" ht="15" customHeight="1" x14ac:dyDescent="0.25">
      <c r="B15" s="140"/>
      <c r="C15" s="141"/>
      <c r="D15" s="141"/>
      <c r="E15" s="141"/>
      <c r="F15" s="141"/>
      <c r="G15" s="142"/>
      <c r="H15" s="7" t="s">
        <v>76</v>
      </c>
      <c r="I15" s="8">
        <v>20</v>
      </c>
      <c r="J15" s="29">
        <v>1</v>
      </c>
      <c r="K15" s="70"/>
      <c r="L15" s="121">
        <f>K15*J15*AVERAGE(I14,I15)</f>
        <v>0</v>
      </c>
      <c r="M15" s="121"/>
      <c r="N15" s="153"/>
      <c r="O15" s="28"/>
      <c r="P15" s="1"/>
    </row>
    <row r="16" spans="2:16" ht="17.45" customHeight="1" x14ac:dyDescent="0.25">
      <c r="B16" s="46"/>
      <c r="C16" s="47"/>
      <c r="D16" s="47"/>
      <c r="E16" s="47"/>
      <c r="F16" s="47"/>
      <c r="G16" s="48"/>
      <c r="H16" s="49" t="s">
        <v>10</v>
      </c>
      <c r="I16" s="50">
        <v>20</v>
      </c>
      <c r="J16" s="33">
        <v>2</v>
      </c>
      <c r="K16" s="71"/>
      <c r="L16" s="154">
        <f>K16*J16*30</f>
        <v>0</v>
      </c>
      <c r="M16" s="154"/>
      <c r="N16" s="155"/>
      <c r="O16" s="1"/>
    </row>
    <row r="17" spans="2:15" ht="14.45" customHeight="1" x14ac:dyDescent="0.25">
      <c r="B17" s="4"/>
      <c r="C17" s="4"/>
      <c r="D17" s="4"/>
      <c r="E17" s="4"/>
      <c r="F17" s="4"/>
      <c r="G17" s="4"/>
      <c r="H17" s="4"/>
      <c r="I17" s="4"/>
      <c r="J17" s="4"/>
      <c r="K17" s="4"/>
      <c r="L17" s="4"/>
      <c r="M17" s="4"/>
      <c r="N17" s="4"/>
    </row>
    <row r="18" spans="2:15" x14ac:dyDescent="0.25">
      <c r="B18" s="160" t="s">
        <v>91</v>
      </c>
      <c r="C18" s="160"/>
      <c r="D18" s="160"/>
      <c r="E18" s="160"/>
      <c r="F18" s="160"/>
      <c r="G18" s="160"/>
      <c r="H18" s="160"/>
      <c r="I18" s="160"/>
      <c r="J18" s="160"/>
      <c r="K18" s="160"/>
      <c r="L18" s="160"/>
      <c r="M18" s="160"/>
      <c r="N18" s="160"/>
    </row>
    <row r="19" spans="2:15" ht="18" customHeight="1" x14ac:dyDescent="0.25">
      <c r="B19" s="51"/>
      <c r="C19" s="51"/>
      <c r="D19" s="51"/>
      <c r="E19" s="51"/>
      <c r="F19" s="51"/>
      <c r="G19" s="51"/>
      <c r="H19" s="51"/>
      <c r="I19" s="51"/>
      <c r="J19" s="27" t="s">
        <v>90</v>
      </c>
      <c r="K19" s="27" t="s">
        <v>89</v>
      </c>
      <c r="L19" s="156" t="s">
        <v>96</v>
      </c>
      <c r="M19" s="156"/>
      <c r="N19" s="157"/>
    </row>
    <row r="20" spans="2:15" x14ac:dyDescent="0.25">
      <c r="B20" s="143" t="s">
        <v>4</v>
      </c>
      <c r="C20" s="144"/>
      <c r="D20" s="144"/>
      <c r="E20" s="144"/>
      <c r="F20" s="144"/>
      <c r="G20" s="144"/>
      <c r="H20" s="144"/>
      <c r="I20" s="144"/>
      <c r="J20" s="34">
        <v>300</v>
      </c>
      <c r="K20" s="69"/>
      <c r="L20" s="120">
        <f>J20*K20</f>
        <v>0</v>
      </c>
      <c r="M20" s="120"/>
      <c r="N20" s="136"/>
      <c r="O20" s="26"/>
    </row>
    <row r="21" spans="2:15" x14ac:dyDescent="0.25">
      <c r="B21" s="145" t="s">
        <v>5</v>
      </c>
      <c r="C21" s="146"/>
      <c r="D21" s="146"/>
      <c r="E21" s="146"/>
      <c r="F21" s="146"/>
      <c r="G21" s="146"/>
      <c r="H21" s="146"/>
      <c r="I21" s="146"/>
      <c r="J21" s="29">
        <v>800</v>
      </c>
      <c r="K21" s="72"/>
      <c r="L21" s="121">
        <f t="shared" ref="L21" si="0">J21*K21</f>
        <v>0</v>
      </c>
      <c r="M21" s="121"/>
      <c r="N21" s="153"/>
      <c r="O21" s="26"/>
    </row>
    <row r="22" spans="2:15" x14ac:dyDescent="0.25">
      <c r="B22" s="38" t="s">
        <v>6</v>
      </c>
      <c r="C22" s="39"/>
      <c r="D22" s="39"/>
      <c r="E22" s="39"/>
      <c r="F22" s="39"/>
      <c r="G22" s="39"/>
      <c r="H22" s="39"/>
      <c r="I22" s="39"/>
      <c r="J22" s="120"/>
      <c r="K22" s="120"/>
      <c r="L22" s="120"/>
      <c r="M22" s="120"/>
      <c r="N22" s="136"/>
    </row>
    <row r="23" spans="2:15" x14ac:dyDescent="0.25">
      <c r="B23" s="122"/>
      <c r="C23" s="123"/>
      <c r="D23" s="123"/>
      <c r="E23" s="123"/>
      <c r="F23" s="123"/>
      <c r="G23" s="123"/>
      <c r="H23" s="123"/>
      <c r="I23" s="124"/>
      <c r="J23" s="73"/>
      <c r="K23" s="70"/>
      <c r="L23" s="36"/>
      <c r="M23" s="36"/>
      <c r="N23" s="45"/>
    </row>
    <row r="24" spans="2:15" x14ac:dyDescent="0.25">
      <c r="B24" s="122"/>
      <c r="C24" s="123"/>
      <c r="D24" s="123"/>
      <c r="E24" s="123"/>
      <c r="F24" s="123"/>
      <c r="G24" s="123"/>
      <c r="H24" s="123"/>
      <c r="I24" s="124"/>
      <c r="J24" s="73"/>
      <c r="K24" s="70"/>
      <c r="L24" s="36"/>
      <c r="M24" s="36"/>
      <c r="N24" s="45"/>
    </row>
    <row r="25" spans="2:15" x14ac:dyDescent="0.25">
      <c r="B25" s="122"/>
      <c r="C25" s="123"/>
      <c r="D25" s="123"/>
      <c r="E25" s="123"/>
      <c r="F25" s="123"/>
      <c r="G25" s="123"/>
      <c r="H25" s="123"/>
      <c r="I25" s="124"/>
      <c r="J25" s="73"/>
      <c r="K25" s="70"/>
      <c r="L25" s="36"/>
      <c r="M25" s="36"/>
      <c r="N25" s="45"/>
    </row>
    <row r="26" spans="2:15" x14ac:dyDescent="0.25">
      <c r="B26" s="122"/>
      <c r="C26" s="123"/>
      <c r="D26" s="123"/>
      <c r="E26" s="123"/>
      <c r="F26" s="123"/>
      <c r="G26" s="123"/>
      <c r="H26" s="123"/>
      <c r="I26" s="124"/>
      <c r="J26" s="73"/>
      <c r="K26" s="70"/>
      <c r="L26" s="36"/>
      <c r="M26" s="36"/>
      <c r="N26" s="45"/>
    </row>
    <row r="27" spans="2:15" x14ac:dyDescent="0.25">
      <c r="B27" s="122"/>
      <c r="C27" s="123"/>
      <c r="D27" s="123"/>
      <c r="E27" s="123"/>
      <c r="F27" s="123"/>
      <c r="G27" s="123"/>
      <c r="H27" s="123"/>
      <c r="I27" s="124"/>
      <c r="J27" s="73"/>
      <c r="K27" s="70"/>
      <c r="L27" s="36"/>
      <c r="M27" s="36"/>
      <c r="N27" s="45"/>
    </row>
    <row r="28" spans="2:15" x14ac:dyDescent="0.25">
      <c r="B28" s="122"/>
      <c r="C28" s="123"/>
      <c r="D28" s="123"/>
      <c r="E28" s="123"/>
      <c r="F28" s="123"/>
      <c r="G28" s="123"/>
      <c r="H28" s="123"/>
      <c r="I28" s="124"/>
      <c r="J28" s="73"/>
      <c r="K28" s="70"/>
      <c r="L28" s="36"/>
      <c r="M28" s="36"/>
      <c r="N28" s="45"/>
    </row>
    <row r="29" spans="2:15" x14ac:dyDescent="0.25">
      <c r="B29" s="122"/>
      <c r="C29" s="123"/>
      <c r="D29" s="123"/>
      <c r="E29" s="123"/>
      <c r="F29" s="123"/>
      <c r="G29" s="123"/>
      <c r="H29" s="123"/>
      <c r="I29" s="124"/>
      <c r="J29" s="73"/>
      <c r="K29" s="70"/>
      <c r="L29" s="36"/>
      <c r="M29" s="36"/>
      <c r="N29" s="45"/>
    </row>
    <row r="30" spans="2:15" x14ac:dyDescent="0.25">
      <c r="B30" s="122"/>
      <c r="C30" s="123"/>
      <c r="D30" s="123"/>
      <c r="E30" s="123"/>
      <c r="F30" s="123"/>
      <c r="G30" s="123"/>
      <c r="H30" s="123"/>
      <c r="I30" s="124"/>
      <c r="J30" s="73"/>
      <c r="K30" s="70"/>
      <c r="L30" s="36"/>
      <c r="M30" s="36"/>
      <c r="N30" s="45"/>
    </row>
    <row r="31" spans="2:15" ht="15.75" x14ac:dyDescent="0.25">
      <c r="B31" s="125" t="s">
        <v>100</v>
      </c>
      <c r="C31" s="126"/>
      <c r="D31" s="126"/>
      <c r="E31" s="126"/>
      <c r="F31" s="126"/>
      <c r="G31" s="126"/>
      <c r="H31" s="126"/>
      <c r="I31" s="127"/>
      <c r="J31" s="121"/>
      <c r="K31" s="121"/>
      <c r="L31" s="168">
        <f>SUM(J23*K23,J24*K24,J25*K25,J26*K26,J27*K27,J28*K28,J29*K29,J30*K30)</f>
        <v>0</v>
      </c>
      <c r="M31" s="168"/>
      <c r="N31" s="169"/>
    </row>
    <row r="32" spans="2:15" x14ac:dyDescent="0.25">
      <c r="B32" s="147" t="s">
        <v>7</v>
      </c>
      <c r="C32" s="148"/>
      <c r="D32" s="148"/>
      <c r="E32" s="148"/>
      <c r="F32" s="148"/>
      <c r="G32" s="148"/>
      <c r="H32" s="148"/>
      <c r="I32" s="148"/>
      <c r="J32" s="120"/>
      <c r="K32" s="120"/>
      <c r="L32" s="120"/>
      <c r="M32" s="120"/>
      <c r="N32" s="136"/>
    </row>
    <row r="33" spans="2:14" x14ac:dyDescent="0.25">
      <c r="B33" s="122"/>
      <c r="C33" s="123"/>
      <c r="D33" s="123"/>
      <c r="E33" s="123"/>
      <c r="F33" s="123"/>
      <c r="G33" s="123"/>
      <c r="H33" s="123"/>
      <c r="I33" s="124"/>
      <c r="J33" s="73"/>
      <c r="K33" s="70"/>
      <c r="L33" s="36"/>
      <c r="M33" s="36"/>
      <c r="N33" s="45"/>
    </row>
    <row r="34" spans="2:14" x14ac:dyDescent="0.25">
      <c r="B34" s="122"/>
      <c r="C34" s="123"/>
      <c r="D34" s="123"/>
      <c r="E34" s="123"/>
      <c r="F34" s="123"/>
      <c r="G34" s="123"/>
      <c r="H34" s="123"/>
      <c r="I34" s="124"/>
      <c r="J34" s="73"/>
      <c r="K34" s="70"/>
      <c r="L34" s="36"/>
      <c r="M34" s="36"/>
      <c r="N34" s="45"/>
    </row>
    <row r="35" spans="2:14" x14ac:dyDescent="0.25">
      <c r="B35" s="122"/>
      <c r="C35" s="123"/>
      <c r="D35" s="123"/>
      <c r="E35" s="123"/>
      <c r="F35" s="123"/>
      <c r="G35" s="123"/>
      <c r="H35" s="123"/>
      <c r="I35" s="124"/>
      <c r="J35" s="73"/>
      <c r="K35" s="70"/>
      <c r="L35" s="36"/>
      <c r="M35" s="36"/>
      <c r="N35" s="45"/>
    </row>
    <row r="36" spans="2:14" x14ac:dyDescent="0.25">
      <c r="B36" s="122"/>
      <c r="C36" s="123"/>
      <c r="D36" s="123"/>
      <c r="E36" s="123"/>
      <c r="F36" s="123"/>
      <c r="G36" s="123"/>
      <c r="H36" s="123"/>
      <c r="I36" s="124"/>
      <c r="J36" s="73"/>
      <c r="K36" s="70"/>
      <c r="L36" s="36"/>
      <c r="M36" s="36"/>
      <c r="N36" s="45"/>
    </row>
    <row r="37" spans="2:14" x14ac:dyDescent="0.25">
      <c r="B37" s="122"/>
      <c r="C37" s="123"/>
      <c r="D37" s="123"/>
      <c r="E37" s="123"/>
      <c r="F37" s="123"/>
      <c r="G37" s="123"/>
      <c r="H37" s="123"/>
      <c r="I37" s="124"/>
      <c r="J37" s="73"/>
      <c r="K37" s="70"/>
      <c r="L37" s="36"/>
      <c r="M37" s="36"/>
      <c r="N37" s="45"/>
    </row>
    <row r="38" spans="2:14" x14ac:dyDescent="0.25">
      <c r="B38" s="122"/>
      <c r="C38" s="123"/>
      <c r="D38" s="123"/>
      <c r="E38" s="123"/>
      <c r="F38" s="123"/>
      <c r="G38" s="123"/>
      <c r="H38" s="123"/>
      <c r="I38" s="124"/>
      <c r="J38" s="73"/>
      <c r="K38" s="70"/>
      <c r="L38" s="36"/>
      <c r="M38" s="36"/>
      <c r="N38" s="45"/>
    </row>
    <row r="39" spans="2:14" x14ac:dyDescent="0.25">
      <c r="B39" s="122"/>
      <c r="C39" s="123"/>
      <c r="D39" s="123"/>
      <c r="E39" s="123"/>
      <c r="F39" s="123"/>
      <c r="G39" s="123"/>
      <c r="H39" s="123"/>
      <c r="I39" s="124"/>
      <c r="J39" s="73"/>
      <c r="K39" s="70"/>
      <c r="L39" s="36"/>
      <c r="M39" s="36"/>
      <c r="N39" s="45"/>
    </row>
    <row r="40" spans="2:14" x14ac:dyDescent="0.25">
      <c r="B40" s="122"/>
      <c r="C40" s="123"/>
      <c r="D40" s="123"/>
      <c r="E40" s="123"/>
      <c r="F40" s="123"/>
      <c r="G40" s="123"/>
      <c r="H40" s="123"/>
      <c r="I40" s="124"/>
      <c r="J40" s="73"/>
      <c r="K40" s="70"/>
      <c r="L40" s="36"/>
      <c r="M40" s="36"/>
      <c r="N40" s="45"/>
    </row>
    <row r="41" spans="2:14" ht="15.75" x14ac:dyDescent="0.25">
      <c r="B41" s="125" t="s">
        <v>101</v>
      </c>
      <c r="C41" s="126"/>
      <c r="D41" s="126"/>
      <c r="E41" s="126"/>
      <c r="F41" s="126"/>
      <c r="G41" s="126"/>
      <c r="H41" s="126"/>
      <c r="I41" s="127"/>
      <c r="J41" s="121"/>
      <c r="K41" s="121"/>
      <c r="L41" s="134">
        <f>SUM(J33*K33,J34*K34,J35*K35,J36*K36,J37*K37,J38*K38,J39*K39,J40*K40)</f>
        <v>0</v>
      </c>
      <c r="M41" s="134"/>
      <c r="N41" s="135"/>
    </row>
    <row r="42" spans="2:14" x14ac:dyDescent="0.25">
      <c r="B42" s="147" t="s">
        <v>8</v>
      </c>
      <c r="C42" s="148"/>
      <c r="D42" s="148"/>
      <c r="E42" s="148"/>
      <c r="F42" s="148"/>
      <c r="G42" s="148"/>
      <c r="H42" s="148"/>
      <c r="I42" s="149"/>
      <c r="J42" s="120"/>
      <c r="K42" s="120"/>
      <c r="L42" s="120"/>
      <c r="M42" s="120"/>
      <c r="N42" s="136"/>
    </row>
    <row r="43" spans="2:14" x14ac:dyDescent="0.25">
      <c r="B43" s="122"/>
      <c r="C43" s="123"/>
      <c r="D43" s="123"/>
      <c r="E43" s="123"/>
      <c r="F43" s="123"/>
      <c r="G43" s="123"/>
      <c r="H43" s="123"/>
      <c r="I43" s="124"/>
      <c r="J43" s="73"/>
      <c r="K43" s="70"/>
      <c r="L43" s="36"/>
      <c r="M43" s="36"/>
      <c r="N43" s="45"/>
    </row>
    <row r="44" spans="2:14" x14ac:dyDescent="0.25">
      <c r="B44" s="122"/>
      <c r="C44" s="123"/>
      <c r="D44" s="123"/>
      <c r="E44" s="123"/>
      <c r="F44" s="123"/>
      <c r="G44" s="123"/>
      <c r="H44" s="123"/>
      <c r="I44" s="124"/>
      <c r="J44" s="73"/>
      <c r="K44" s="70"/>
      <c r="L44" s="36"/>
      <c r="M44" s="36"/>
      <c r="N44" s="45"/>
    </row>
    <row r="45" spans="2:14" x14ac:dyDescent="0.25">
      <c r="B45" s="122"/>
      <c r="C45" s="123"/>
      <c r="D45" s="123"/>
      <c r="E45" s="123"/>
      <c r="F45" s="123"/>
      <c r="G45" s="123"/>
      <c r="H45" s="123"/>
      <c r="I45" s="124"/>
      <c r="J45" s="73"/>
      <c r="K45" s="70"/>
      <c r="L45" s="36"/>
      <c r="M45" s="36"/>
      <c r="N45" s="45"/>
    </row>
    <row r="46" spans="2:14" x14ac:dyDescent="0.25">
      <c r="B46" s="122"/>
      <c r="C46" s="123"/>
      <c r="D46" s="123"/>
      <c r="E46" s="123"/>
      <c r="F46" s="123"/>
      <c r="G46" s="123"/>
      <c r="H46" s="123"/>
      <c r="I46" s="124"/>
      <c r="J46" s="73"/>
      <c r="K46" s="70"/>
      <c r="L46" s="36"/>
      <c r="M46" s="36"/>
      <c r="N46" s="45"/>
    </row>
    <row r="47" spans="2:14" x14ac:dyDescent="0.25">
      <c r="B47" s="122"/>
      <c r="C47" s="123"/>
      <c r="D47" s="123"/>
      <c r="E47" s="123"/>
      <c r="F47" s="123"/>
      <c r="G47" s="123"/>
      <c r="H47" s="123"/>
      <c r="I47" s="124"/>
      <c r="J47" s="73"/>
      <c r="K47" s="70"/>
      <c r="L47" s="36"/>
      <c r="M47" s="36"/>
      <c r="N47" s="45"/>
    </row>
    <row r="48" spans="2:14" x14ac:dyDescent="0.25">
      <c r="B48" s="122"/>
      <c r="C48" s="123"/>
      <c r="D48" s="123"/>
      <c r="E48" s="123"/>
      <c r="F48" s="123"/>
      <c r="G48" s="123"/>
      <c r="H48" s="123"/>
      <c r="I48" s="124"/>
      <c r="J48" s="73"/>
      <c r="K48" s="70"/>
      <c r="L48" s="36"/>
      <c r="M48" s="36"/>
      <c r="N48" s="45"/>
    </row>
    <row r="49" spans="2:14" x14ac:dyDescent="0.25">
      <c r="B49" s="122"/>
      <c r="C49" s="123"/>
      <c r="D49" s="123"/>
      <c r="E49" s="123"/>
      <c r="F49" s="123"/>
      <c r="G49" s="123"/>
      <c r="H49" s="123"/>
      <c r="I49" s="124"/>
      <c r="J49" s="73"/>
      <c r="K49" s="70"/>
      <c r="L49" s="36"/>
      <c r="M49" s="36"/>
      <c r="N49" s="45"/>
    </row>
    <row r="50" spans="2:14" x14ac:dyDescent="0.25">
      <c r="B50" s="122"/>
      <c r="C50" s="123"/>
      <c r="D50" s="123"/>
      <c r="E50" s="123"/>
      <c r="F50" s="123"/>
      <c r="G50" s="123"/>
      <c r="H50" s="123"/>
      <c r="I50" s="124"/>
      <c r="J50" s="73"/>
      <c r="K50" s="70"/>
      <c r="L50" s="36"/>
      <c r="M50" s="36"/>
      <c r="N50" s="45"/>
    </row>
    <row r="51" spans="2:14" ht="15.75" x14ac:dyDescent="0.25">
      <c r="B51" s="125" t="s">
        <v>102</v>
      </c>
      <c r="C51" s="126"/>
      <c r="D51" s="126"/>
      <c r="E51" s="126"/>
      <c r="F51" s="126"/>
      <c r="G51" s="126"/>
      <c r="H51" s="126"/>
      <c r="I51" s="127"/>
      <c r="J51" s="121"/>
      <c r="K51" s="121"/>
      <c r="L51" s="134">
        <f>SUM(J43*K43,J44*K44,J45*K45,J46*K46,J47*K47,J48*K48,J49*K49,J50*K50)</f>
        <v>0</v>
      </c>
      <c r="M51" s="134"/>
      <c r="N51" s="135"/>
    </row>
    <row r="52" spans="2:14" x14ac:dyDescent="0.25">
      <c r="B52" s="147" t="s">
        <v>9</v>
      </c>
      <c r="C52" s="148"/>
      <c r="D52" s="148"/>
      <c r="E52" s="148"/>
      <c r="F52" s="148"/>
      <c r="G52" s="148"/>
      <c r="H52" s="148"/>
      <c r="I52" s="149"/>
      <c r="J52" s="120"/>
      <c r="K52" s="120"/>
      <c r="L52" s="163"/>
      <c r="M52" s="120"/>
      <c r="N52" s="136"/>
    </row>
    <row r="53" spans="2:14" x14ac:dyDescent="0.25">
      <c r="B53" s="122"/>
      <c r="C53" s="123"/>
      <c r="D53" s="123"/>
      <c r="E53" s="123"/>
      <c r="F53" s="123"/>
      <c r="G53" s="123"/>
      <c r="H53" s="123"/>
      <c r="I53" s="124"/>
      <c r="J53" s="73"/>
      <c r="K53" s="70"/>
      <c r="L53" s="36"/>
      <c r="M53" s="36"/>
      <c r="N53" s="45"/>
    </row>
    <row r="54" spans="2:14" x14ac:dyDescent="0.25">
      <c r="B54" s="122"/>
      <c r="C54" s="123"/>
      <c r="D54" s="123"/>
      <c r="E54" s="123"/>
      <c r="F54" s="123"/>
      <c r="G54" s="123"/>
      <c r="H54" s="123"/>
      <c r="I54" s="124"/>
      <c r="J54" s="73"/>
      <c r="K54" s="70"/>
      <c r="L54" s="36"/>
      <c r="M54" s="36"/>
      <c r="N54" s="45"/>
    </row>
    <row r="55" spans="2:14" x14ac:dyDescent="0.25">
      <c r="B55" s="122"/>
      <c r="C55" s="123"/>
      <c r="D55" s="123"/>
      <c r="E55" s="123"/>
      <c r="F55" s="123"/>
      <c r="G55" s="123"/>
      <c r="H55" s="123"/>
      <c r="I55" s="124"/>
      <c r="J55" s="73"/>
      <c r="K55" s="70"/>
      <c r="L55" s="36"/>
      <c r="M55" s="36"/>
      <c r="N55" s="45"/>
    </row>
    <row r="56" spans="2:14" x14ac:dyDescent="0.25">
      <c r="B56" s="122"/>
      <c r="C56" s="123"/>
      <c r="D56" s="123"/>
      <c r="E56" s="123"/>
      <c r="F56" s="123"/>
      <c r="G56" s="123"/>
      <c r="H56" s="123"/>
      <c r="I56" s="124"/>
      <c r="J56" s="73"/>
      <c r="K56" s="70"/>
      <c r="L56" s="36"/>
      <c r="M56" s="36"/>
      <c r="N56" s="45"/>
    </row>
    <row r="57" spans="2:14" x14ac:dyDescent="0.25">
      <c r="B57" s="122"/>
      <c r="C57" s="123"/>
      <c r="D57" s="123"/>
      <c r="E57" s="123"/>
      <c r="F57" s="123"/>
      <c r="G57" s="123"/>
      <c r="H57" s="123"/>
      <c r="I57" s="124"/>
      <c r="J57" s="73"/>
      <c r="K57" s="70"/>
      <c r="L57" s="36"/>
      <c r="M57" s="36"/>
      <c r="N57" s="45"/>
    </row>
    <row r="58" spans="2:14" x14ac:dyDescent="0.25">
      <c r="B58" s="122"/>
      <c r="C58" s="123"/>
      <c r="D58" s="123"/>
      <c r="E58" s="123"/>
      <c r="F58" s="123"/>
      <c r="G58" s="123"/>
      <c r="H58" s="123"/>
      <c r="I58" s="124"/>
      <c r="J58" s="73"/>
      <c r="K58" s="70"/>
      <c r="L58" s="36"/>
      <c r="M58" s="36"/>
      <c r="N58" s="45"/>
    </row>
    <row r="59" spans="2:14" x14ac:dyDescent="0.25">
      <c r="B59" s="122"/>
      <c r="C59" s="123"/>
      <c r="D59" s="123"/>
      <c r="E59" s="123"/>
      <c r="F59" s="123"/>
      <c r="G59" s="123"/>
      <c r="H59" s="123"/>
      <c r="I59" s="124"/>
      <c r="J59" s="73"/>
      <c r="K59" s="70"/>
      <c r="L59" s="36"/>
      <c r="M59" s="36"/>
      <c r="N59" s="45"/>
    </row>
    <row r="60" spans="2:14" x14ac:dyDescent="0.25">
      <c r="B60" s="122"/>
      <c r="C60" s="123"/>
      <c r="D60" s="123"/>
      <c r="E60" s="123"/>
      <c r="F60" s="123"/>
      <c r="G60" s="123"/>
      <c r="H60" s="123"/>
      <c r="I60" s="124"/>
      <c r="J60" s="73"/>
      <c r="K60" s="70"/>
      <c r="L60" s="36"/>
      <c r="M60" s="36"/>
      <c r="N60" s="45"/>
    </row>
    <row r="61" spans="2:14" ht="15.75" x14ac:dyDescent="0.25">
      <c r="B61" s="129" t="s">
        <v>103</v>
      </c>
      <c r="C61" s="130"/>
      <c r="D61" s="130"/>
      <c r="E61" s="130"/>
      <c r="F61" s="130"/>
      <c r="G61" s="130"/>
      <c r="H61" s="130"/>
      <c r="I61" s="131"/>
      <c r="J61" s="52"/>
      <c r="K61" s="53"/>
      <c r="L61" s="132">
        <f>SUM(J53*K53,J54*K54,J55*K55,J56*K56,J57*K57,J58*K58,J59*K59,J60*K60)</f>
        <v>0</v>
      </c>
      <c r="M61" s="132"/>
      <c r="N61" s="133"/>
    </row>
    <row r="62" spans="2:14" x14ac:dyDescent="0.25">
      <c r="K62" s="22"/>
    </row>
    <row r="63" spans="2:14" ht="15" customHeight="1" x14ac:dyDescent="0.25">
      <c r="B63" s="128" t="s">
        <v>11</v>
      </c>
      <c r="C63" s="128"/>
      <c r="D63" s="128"/>
      <c r="E63" s="128"/>
      <c r="F63" s="128"/>
      <c r="G63" s="128"/>
      <c r="H63" s="128"/>
      <c r="I63" s="128"/>
      <c r="J63" s="27" t="s">
        <v>3</v>
      </c>
      <c r="K63" s="27" t="s">
        <v>99</v>
      </c>
      <c r="L63" s="156" t="s">
        <v>96</v>
      </c>
      <c r="M63" s="156"/>
      <c r="N63" s="157"/>
    </row>
    <row r="64" spans="2:14" x14ac:dyDescent="0.25">
      <c r="B64" s="54" t="s">
        <v>12</v>
      </c>
      <c r="C64" s="55"/>
      <c r="D64" s="55"/>
      <c r="E64" s="55"/>
      <c r="F64" s="55"/>
      <c r="G64" s="55"/>
      <c r="H64" s="55"/>
      <c r="I64" s="55"/>
      <c r="J64" s="34">
        <v>48</v>
      </c>
      <c r="K64" s="74"/>
      <c r="L64" s="164">
        <f>K64*J64</f>
        <v>0</v>
      </c>
      <c r="M64" s="165"/>
      <c r="N64" s="166"/>
    </row>
    <row r="65" spans="2:14" x14ac:dyDescent="0.25">
      <c r="B65" s="12" t="s">
        <v>13</v>
      </c>
      <c r="C65" s="56"/>
      <c r="D65" s="56"/>
      <c r="E65" s="56"/>
      <c r="F65" s="56"/>
      <c r="G65" s="56"/>
      <c r="H65" s="56"/>
      <c r="I65" s="56"/>
      <c r="J65" s="29">
        <v>48</v>
      </c>
      <c r="K65" s="75"/>
      <c r="L65" s="167">
        <f t="shared" ref="L65:L89" si="1">K65*J65</f>
        <v>0</v>
      </c>
      <c r="M65" s="161"/>
      <c r="N65" s="162"/>
    </row>
    <row r="66" spans="2:14" x14ac:dyDescent="0.25">
      <c r="B66" s="12" t="s">
        <v>14</v>
      </c>
      <c r="C66" s="56"/>
      <c r="D66" s="56"/>
      <c r="E66" s="56"/>
      <c r="F66" s="56"/>
      <c r="G66" s="56"/>
      <c r="H66" s="56"/>
      <c r="I66" s="56"/>
      <c r="J66" s="29">
        <v>48</v>
      </c>
      <c r="K66" s="75"/>
      <c r="L66" s="167">
        <f t="shared" si="1"/>
        <v>0</v>
      </c>
      <c r="M66" s="161"/>
      <c r="N66" s="162"/>
    </row>
    <row r="67" spans="2:14" x14ac:dyDescent="0.25">
      <c r="B67" s="12" t="s">
        <v>16</v>
      </c>
      <c r="C67" s="56"/>
      <c r="D67" s="56"/>
      <c r="E67" s="56"/>
      <c r="F67" s="56"/>
      <c r="G67" s="56"/>
      <c r="H67" s="56"/>
      <c r="I67" s="56"/>
      <c r="J67" s="29">
        <v>48</v>
      </c>
      <c r="K67" s="75"/>
      <c r="L67" s="167">
        <f t="shared" si="1"/>
        <v>0</v>
      </c>
      <c r="M67" s="161"/>
      <c r="N67" s="162"/>
    </row>
    <row r="68" spans="2:14" x14ac:dyDescent="0.25">
      <c r="B68" s="12" t="s">
        <v>15</v>
      </c>
      <c r="C68" s="56"/>
      <c r="D68" s="56"/>
      <c r="E68" s="56"/>
      <c r="F68" s="56"/>
      <c r="G68" s="56"/>
      <c r="H68" s="56"/>
      <c r="I68" s="56"/>
      <c r="J68" s="29">
        <v>48</v>
      </c>
      <c r="K68" s="75"/>
      <c r="L68" s="167">
        <f t="shared" si="1"/>
        <v>0</v>
      </c>
      <c r="M68" s="161"/>
      <c r="N68" s="162"/>
    </row>
    <row r="69" spans="2:14" x14ac:dyDescent="0.25">
      <c r="B69" s="12" t="s">
        <v>17</v>
      </c>
      <c r="C69" s="56"/>
      <c r="D69" s="56"/>
      <c r="E69" s="56"/>
      <c r="F69" s="56"/>
      <c r="G69" s="56"/>
      <c r="H69" s="56"/>
      <c r="I69" s="56"/>
      <c r="J69" s="29">
        <v>48</v>
      </c>
      <c r="K69" s="75"/>
      <c r="L69" s="161">
        <f t="shared" si="1"/>
        <v>0</v>
      </c>
      <c r="M69" s="161"/>
      <c r="N69" s="162"/>
    </row>
    <row r="70" spans="2:14" x14ac:dyDescent="0.25">
      <c r="B70" s="12" t="s">
        <v>18</v>
      </c>
      <c r="C70" s="56"/>
      <c r="D70" s="56"/>
      <c r="E70" s="56"/>
      <c r="F70" s="56"/>
      <c r="G70" s="56"/>
      <c r="H70" s="56"/>
      <c r="I70" s="56"/>
      <c r="J70" s="29">
        <v>48</v>
      </c>
      <c r="K70" s="75"/>
      <c r="L70" s="161">
        <f t="shared" si="1"/>
        <v>0</v>
      </c>
      <c r="M70" s="161"/>
      <c r="N70" s="162"/>
    </row>
    <row r="71" spans="2:14" x14ac:dyDescent="0.25">
      <c r="B71" s="12" t="s">
        <v>19</v>
      </c>
      <c r="C71" s="56"/>
      <c r="D71" s="56"/>
      <c r="E71" s="56"/>
      <c r="F71" s="56"/>
      <c r="G71" s="56"/>
      <c r="H71" s="56"/>
      <c r="I71" s="56"/>
      <c r="J71" s="29">
        <v>48</v>
      </c>
      <c r="K71" s="75"/>
      <c r="L71" s="161">
        <f t="shared" si="1"/>
        <v>0</v>
      </c>
      <c r="M71" s="161"/>
      <c r="N71" s="162"/>
    </row>
    <row r="72" spans="2:14" x14ac:dyDescent="0.25">
      <c r="B72" s="12" t="s">
        <v>20</v>
      </c>
      <c r="C72" s="56"/>
      <c r="D72" s="56"/>
      <c r="E72" s="56"/>
      <c r="F72" s="56"/>
      <c r="G72" s="56"/>
      <c r="H72" s="56"/>
      <c r="I72" s="56"/>
      <c r="J72" s="29">
        <v>48</v>
      </c>
      <c r="K72" s="75"/>
      <c r="L72" s="161">
        <f t="shared" si="1"/>
        <v>0</v>
      </c>
      <c r="M72" s="161"/>
      <c r="N72" s="162"/>
    </row>
    <row r="73" spans="2:14" x14ac:dyDescent="0.25">
      <c r="B73" s="12" t="s">
        <v>21</v>
      </c>
      <c r="C73" s="56"/>
      <c r="D73" s="56"/>
      <c r="E73" s="56"/>
      <c r="F73" s="56"/>
      <c r="G73" s="56"/>
      <c r="H73" s="56"/>
      <c r="I73" s="56"/>
      <c r="J73" s="29">
        <v>48</v>
      </c>
      <c r="K73" s="75"/>
      <c r="L73" s="161">
        <f t="shared" si="1"/>
        <v>0</v>
      </c>
      <c r="M73" s="161"/>
      <c r="N73" s="162"/>
    </row>
    <row r="74" spans="2:14" x14ac:dyDescent="0.25">
      <c r="B74" s="12" t="s">
        <v>22</v>
      </c>
      <c r="C74" s="56"/>
      <c r="D74" s="56"/>
      <c r="E74" s="56"/>
      <c r="F74" s="56"/>
      <c r="G74" s="56"/>
      <c r="H74" s="56"/>
      <c r="I74" s="56"/>
      <c r="J74" s="29">
        <v>48</v>
      </c>
      <c r="K74" s="75"/>
      <c r="L74" s="161">
        <f t="shared" si="1"/>
        <v>0</v>
      </c>
      <c r="M74" s="161"/>
      <c r="N74" s="162"/>
    </row>
    <row r="75" spans="2:14" x14ac:dyDescent="0.25">
      <c r="B75" s="12" t="s">
        <v>23</v>
      </c>
      <c r="C75" s="56"/>
      <c r="D75" s="56"/>
      <c r="E75" s="56"/>
      <c r="F75" s="56"/>
      <c r="G75" s="56"/>
      <c r="H75" s="56"/>
      <c r="I75" s="56"/>
      <c r="J75" s="29">
        <v>48</v>
      </c>
      <c r="K75" s="75"/>
      <c r="L75" s="161">
        <f t="shared" si="1"/>
        <v>0</v>
      </c>
      <c r="M75" s="161"/>
      <c r="N75" s="162"/>
    </row>
    <row r="76" spans="2:14" x14ac:dyDescent="0.25">
      <c r="B76" s="9" t="s">
        <v>24</v>
      </c>
      <c r="C76" s="40"/>
      <c r="D76" s="40"/>
      <c r="E76" s="40"/>
      <c r="F76" s="40"/>
      <c r="G76" s="40"/>
      <c r="H76" s="40"/>
      <c r="I76" s="40"/>
      <c r="J76" s="29">
        <v>48</v>
      </c>
      <c r="K76" s="75"/>
      <c r="L76" s="161">
        <f t="shared" si="1"/>
        <v>0</v>
      </c>
      <c r="M76" s="161"/>
      <c r="N76" s="162"/>
    </row>
    <row r="77" spans="2:14" x14ac:dyDescent="0.25">
      <c r="B77" s="9" t="s">
        <v>25</v>
      </c>
      <c r="C77" s="40"/>
      <c r="D77" s="40"/>
      <c r="E77" s="40"/>
      <c r="F77" s="40"/>
      <c r="G77" s="40"/>
      <c r="H77" s="40"/>
      <c r="I77" s="40"/>
      <c r="J77" s="29">
        <v>48</v>
      </c>
      <c r="K77" s="75"/>
      <c r="L77" s="161">
        <f t="shared" si="1"/>
        <v>0</v>
      </c>
      <c r="M77" s="161"/>
      <c r="N77" s="162"/>
    </row>
    <row r="78" spans="2:14" x14ac:dyDescent="0.25">
      <c r="B78" s="9" t="s">
        <v>26</v>
      </c>
      <c r="C78" s="40"/>
      <c r="D78" s="40"/>
      <c r="E78" s="40"/>
      <c r="F78" s="40"/>
      <c r="G78" s="40"/>
      <c r="H78" s="40"/>
      <c r="I78" s="40"/>
      <c r="J78" s="29">
        <v>48</v>
      </c>
      <c r="K78" s="75"/>
      <c r="L78" s="161">
        <f t="shared" si="1"/>
        <v>0</v>
      </c>
      <c r="M78" s="161"/>
      <c r="N78" s="162"/>
    </row>
    <row r="79" spans="2:14" x14ac:dyDescent="0.25">
      <c r="B79" s="9" t="s">
        <v>27</v>
      </c>
      <c r="C79" s="40"/>
      <c r="D79" s="40"/>
      <c r="E79" s="40"/>
      <c r="F79" s="40"/>
      <c r="G79" s="40"/>
      <c r="H79" s="40"/>
      <c r="I79" s="40"/>
      <c r="J79" s="29">
        <v>48</v>
      </c>
      <c r="K79" s="75"/>
      <c r="L79" s="161">
        <f t="shared" si="1"/>
        <v>0</v>
      </c>
      <c r="M79" s="161"/>
      <c r="N79" s="162"/>
    </row>
    <row r="80" spans="2:14" x14ac:dyDescent="0.25">
      <c r="B80" s="9" t="s">
        <v>28</v>
      </c>
      <c r="C80" s="40"/>
      <c r="D80" s="40"/>
      <c r="E80" s="40"/>
      <c r="F80" s="40"/>
      <c r="G80" s="40"/>
      <c r="H80" s="40"/>
      <c r="I80" s="40"/>
      <c r="J80" s="29">
        <v>48</v>
      </c>
      <c r="K80" s="75"/>
      <c r="L80" s="161">
        <f t="shared" si="1"/>
        <v>0</v>
      </c>
      <c r="M80" s="161"/>
      <c r="N80" s="162"/>
    </row>
    <row r="81" spans="2:14" x14ac:dyDescent="0.25">
      <c r="B81" s="9" t="s">
        <v>29</v>
      </c>
      <c r="C81" s="40"/>
      <c r="D81" s="40"/>
      <c r="E81" s="40"/>
      <c r="F81" s="40"/>
      <c r="G81" s="40"/>
      <c r="H81" s="40"/>
      <c r="I81" s="40"/>
      <c r="J81" s="29">
        <v>48</v>
      </c>
      <c r="K81" s="75"/>
      <c r="L81" s="161">
        <f t="shared" si="1"/>
        <v>0</v>
      </c>
      <c r="M81" s="161"/>
      <c r="N81" s="162"/>
    </row>
    <row r="82" spans="2:14" x14ac:dyDescent="0.25">
      <c r="B82" s="9" t="s">
        <v>30</v>
      </c>
      <c r="C82" s="40"/>
      <c r="D82" s="40"/>
      <c r="E82" s="40"/>
      <c r="F82" s="40"/>
      <c r="G82" s="40"/>
      <c r="H82" s="40"/>
      <c r="I82" s="40"/>
      <c r="J82" s="29">
        <v>48</v>
      </c>
      <c r="K82" s="75"/>
      <c r="L82" s="161">
        <f t="shared" si="1"/>
        <v>0</v>
      </c>
      <c r="M82" s="161"/>
      <c r="N82" s="162"/>
    </row>
    <row r="83" spans="2:14" x14ac:dyDescent="0.25">
      <c r="B83" s="9" t="s">
        <v>31</v>
      </c>
      <c r="C83" s="40"/>
      <c r="D83" s="40"/>
      <c r="E83" s="40"/>
      <c r="F83" s="40"/>
      <c r="G83" s="40"/>
      <c r="H83" s="40"/>
      <c r="I83" s="40"/>
      <c r="J83" s="29">
        <v>48</v>
      </c>
      <c r="K83" s="75"/>
      <c r="L83" s="161">
        <f t="shared" si="1"/>
        <v>0</v>
      </c>
      <c r="M83" s="161"/>
      <c r="N83" s="162"/>
    </row>
    <row r="84" spans="2:14" x14ac:dyDescent="0.25">
      <c r="B84" s="9" t="s">
        <v>32</v>
      </c>
      <c r="C84" s="40"/>
      <c r="D84" s="40"/>
      <c r="E84" s="40"/>
      <c r="F84" s="40"/>
      <c r="G84" s="40"/>
      <c r="H84" s="40"/>
      <c r="I84" s="40"/>
      <c r="J84" s="29">
        <v>48</v>
      </c>
      <c r="K84" s="75"/>
      <c r="L84" s="161">
        <f t="shared" si="1"/>
        <v>0</v>
      </c>
      <c r="M84" s="161"/>
      <c r="N84" s="162"/>
    </row>
    <row r="85" spans="2:14" x14ac:dyDescent="0.25">
      <c r="B85" s="9" t="s">
        <v>33</v>
      </c>
      <c r="C85" s="40"/>
      <c r="D85" s="40"/>
      <c r="E85" s="40"/>
      <c r="F85" s="40"/>
      <c r="G85" s="40"/>
      <c r="H85" s="40"/>
      <c r="I85" s="40"/>
      <c r="J85" s="29">
        <v>48</v>
      </c>
      <c r="K85" s="75"/>
      <c r="L85" s="161">
        <f t="shared" si="1"/>
        <v>0</v>
      </c>
      <c r="M85" s="161"/>
      <c r="N85" s="162"/>
    </row>
    <row r="86" spans="2:14" x14ac:dyDescent="0.25">
      <c r="B86" s="9" t="s">
        <v>34</v>
      </c>
      <c r="C86" s="40"/>
      <c r="D86" s="40"/>
      <c r="E86" s="40"/>
      <c r="F86" s="40"/>
      <c r="G86" s="40"/>
      <c r="H86" s="40"/>
      <c r="I86" s="40"/>
      <c r="J86" s="29">
        <v>48</v>
      </c>
      <c r="K86" s="75"/>
      <c r="L86" s="161">
        <f t="shared" si="1"/>
        <v>0</v>
      </c>
      <c r="M86" s="161"/>
      <c r="N86" s="162"/>
    </row>
    <row r="87" spans="2:14" x14ac:dyDescent="0.25">
      <c r="B87" s="9" t="s">
        <v>35</v>
      </c>
      <c r="C87" s="40"/>
      <c r="D87" s="40"/>
      <c r="E87" s="40"/>
      <c r="F87" s="40"/>
      <c r="G87" s="40"/>
      <c r="H87" s="40"/>
      <c r="I87" s="40"/>
      <c r="J87" s="29">
        <v>48</v>
      </c>
      <c r="K87" s="75"/>
      <c r="L87" s="161">
        <f t="shared" si="1"/>
        <v>0</v>
      </c>
      <c r="M87" s="161"/>
      <c r="N87" s="162"/>
    </row>
    <row r="88" spans="2:14" x14ac:dyDescent="0.25">
      <c r="B88" s="9" t="s">
        <v>36</v>
      </c>
      <c r="C88" s="40"/>
      <c r="D88" s="40"/>
      <c r="E88" s="40"/>
      <c r="F88" s="40"/>
      <c r="G88" s="40"/>
      <c r="H88" s="40"/>
      <c r="I88" s="40"/>
      <c r="J88" s="31">
        <v>48</v>
      </c>
      <c r="K88" s="75"/>
      <c r="L88" s="161">
        <f t="shared" si="1"/>
        <v>0</v>
      </c>
      <c r="M88" s="161"/>
      <c r="N88" s="162"/>
    </row>
    <row r="89" spans="2:14" x14ac:dyDescent="0.25">
      <c r="B89" s="10" t="s">
        <v>37</v>
      </c>
      <c r="C89" s="11"/>
      <c r="D89" s="11"/>
      <c r="E89" s="11"/>
      <c r="F89" s="11"/>
      <c r="G89" s="11"/>
      <c r="H89" s="11"/>
      <c r="I89" s="11"/>
      <c r="J89" s="32">
        <v>48</v>
      </c>
      <c r="K89" s="76"/>
      <c r="L89" s="170">
        <f t="shared" si="1"/>
        <v>0</v>
      </c>
      <c r="M89" s="170"/>
      <c r="N89" s="171"/>
    </row>
    <row r="90" spans="2:14" x14ac:dyDescent="0.25">
      <c r="J90" s="5"/>
      <c r="L90" s="5"/>
      <c r="M90" s="5"/>
      <c r="N90" s="5"/>
    </row>
    <row r="91" spans="2:14" ht="14.45" customHeight="1" x14ac:dyDescent="0.25">
      <c r="B91" s="14" t="s">
        <v>38</v>
      </c>
      <c r="C91" s="57"/>
      <c r="D91" s="57"/>
      <c r="E91" s="57"/>
      <c r="F91" s="57"/>
      <c r="G91" s="57"/>
      <c r="H91" s="57"/>
      <c r="I91" s="57"/>
      <c r="J91" s="27" t="s">
        <v>79</v>
      </c>
      <c r="K91" s="27" t="s">
        <v>98</v>
      </c>
      <c r="L91" s="156" t="s">
        <v>96</v>
      </c>
      <c r="M91" s="156"/>
      <c r="N91" s="157"/>
    </row>
    <row r="92" spans="2:14" x14ac:dyDescent="0.25">
      <c r="B92" s="38" t="s">
        <v>39</v>
      </c>
      <c r="C92" s="39"/>
      <c r="D92" s="39"/>
      <c r="E92" s="39"/>
      <c r="F92" s="39"/>
      <c r="G92" s="39"/>
      <c r="H92" s="39"/>
      <c r="I92" s="39"/>
      <c r="J92" s="34">
        <v>48</v>
      </c>
      <c r="K92" s="74"/>
      <c r="L92" s="172">
        <f>K92*J92</f>
        <v>0</v>
      </c>
      <c r="M92" s="172"/>
      <c r="N92" s="173"/>
    </row>
    <row r="93" spans="2:14" ht="11.45" customHeight="1" x14ac:dyDescent="0.25">
      <c r="B93" s="9" t="s">
        <v>40</v>
      </c>
      <c r="C93" s="40"/>
      <c r="D93" s="40"/>
      <c r="E93" s="40"/>
      <c r="F93" s="40"/>
      <c r="G93" s="40"/>
      <c r="H93" s="40"/>
      <c r="I93" s="40"/>
      <c r="J93" s="29">
        <v>48</v>
      </c>
      <c r="K93" s="75"/>
      <c r="L93" s="174">
        <f t="shared" ref="L93:L96" si="2">K93*J93</f>
        <v>0</v>
      </c>
      <c r="M93" s="174"/>
      <c r="N93" s="175"/>
    </row>
    <row r="94" spans="2:14" x14ac:dyDescent="0.25">
      <c r="B94" s="9" t="s">
        <v>41</v>
      </c>
      <c r="C94" s="40"/>
      <c r="D94" s="40"/>
      <c r="E94" s="40"/>
      <c r="F94" s="40"/>
      <c r="G94" s="40"/>
      <c r="H94" s="40"/>
      <c r="I94" s="40"/>
      <c r="J94" s="29">
        <v>4</v>
      </c>
      <c r="K94" s="75"/>
      <c r="L94" s="174">
        <f t="shared" si="2"/>
        <v>0</v>
      </c>
      <c r="M94" s="174"/>
      <c r="N94" s="175"/>
    </row>
    <row r="95" spans="2:14" x14ac:dyDescent="0.25">
      <c r="B95" s="9" t="s">
        <v>42</v>
      </c>
      <c r="C95" s="40"/>
      <c r="D95" s="40"/>
      <c r="E95" s="40"/>
      <c r="F95" s="40"/>
      <c r="G95" s="40"/>
      <c r="H95" s="40"/>
      <c r="I95" s="40"/>
      <c r="J95" s="29">
        <v>4</v>
      </c>
      <c r="K95" s="75"/>
      <c r="L95" s="174">
        <f t="shared" si="2"/>
        <v>0</v>
      </c>
      <c r="M95" s="174"/>
      <c r="N95" s="175"/>
    </row>
    <row r="96" spans="2:14" x14ac:dyDescent="0.25">
      <c r="B96" s="10" t="s">
        <v>43</v>
      </c>
      <c r="C96" s="11"/>
      <c r="D96" s="11"/>
      <c r="E96" s="11"/>
      <c r="F96" s="11"/>
      <c r="G96" s="11"/>
      <c r="H96" s="11"/>
      <c r="I96" s="11"/>
      <c r="J96" s="33">
        <v>4</v>
      </c>
      <c r="K96" s="77"/>
      <c r="L96" s="176">
        <f t="shared" si="2"/>
        <v>0</v>
      </c>
      <c r="M96" s="176"/>
      <c r="N96" s="177"/>
    </row>
    <row r="98" spans="2:15" ht="15" customHeight="1" x14ac:dyDescent="0.25">
      <c r="B98" s="178" t="s">
        <v>45</v>
      </c>
      <c r="C98" s="179"/>
      <c r="D98" s="179"/>
      <c r="E98" s="179"/>
      <c r="F98" s="179"/>
      <c r="G98" s="179"/>
      <c r="H98" s="179"/>
      <c r="I98" s="179"/>
      <c r="J98" s="6" t="s">
        <v>3</v>
      </c>
      <c r="K98" s="6" t="s">
        <v>97</v>
      </c>
      <c r="L98" s="156" t="s">
        <v>96</v>
      </c>
      <c r="M98" s="156"/>
      <c r="N98" s="157"/>
    </row>
    <row r="99" spans="2:15" x14ac:dyDescent="0.25">
      <c r="B99" s="180" t="s">
        <v>46</v>
      </c>
      <c r="C99" s="181"/>
      <c r="D99" s="181"/>
      <c r="E99" s="181"/>
      <c r="F99" s="181"/>
      <c r="G99" s="181"/>
      <c r="H99" s="181"/>
      <c r="I99" s="182"/>
      <c r="J99" s="58">
        <v>48</v>
      </c>
      <c r="K99" s="78"/>
      <c r="L99" s="183">
        <f>K99*J99</f>
        <v>0</v>
      </c>
      <c r="M99" s="183"/>
      <c r="N99" s="184"/>
    </row>
    <row r="100" spans="2:15" ht="15.75" thickBot="1" x14ac:dyDescent="0.3"/>
    <row r="101" spans="2:15" ht="15.75" thickBot="1" x14ac:dyDescent="0.3">
      <c r="C101" t="s">
        <v>44</v>
      </c>
      <c r="J101" s="15" t="s">
        <v>47</v>
      </c>
      <c r="K101" s="186">
        <f>SUM(L4:N6,L9:N11,L14:N16,L20:N61,L64:N89,L92:N96,L99)</f>
        <v>0</v>
      </c>
      <c r="L101" s="187"/>
      <c r="M101" s="187"/>
      <c r="N101" s="188"/>
    </row>
    <row r="104" spans="2:15" x14ac:dyDescent="0.25">
      <c r="O104" s="35"/>
    </row>
    <row r="108" spans="2:15" x14ac:dyDescent="0.25">
      <c r="J108" s="185"/>
      <c r="K108" s="185"/>
      <c r="L108" s="185"/>
    </row>
  </sheetData>
  <sheetProtection algorithmName="SHA-512" hashValue="M9312FwotiieAKFoceZhxwbz/kQEOFTzPyTJIpJ2vKjV2od/QhxsjlRf3rqFYgabPpzYiCyoC9SxLB0mTQ+PXA==" saltValue="nNsNY4+9iWFUWqmciTwVKw==" spinCount="100000" sheet="1" objects="1" scenarios="1"/>
  <mergeCells count="116">
    <mergeCell ref="L93:N93"/>
    <mergeCell ref="L94:N94"/>
    <mergeCell ref="L95:N95"/>
    <mergeCell ref="L96:N96"/>
    <mergeCell ref="B98:I98"/>
    <mergeCell ref="L98:N98"/>
    <mergeCell ref="B99:I99"/>
    <mergeCell ref="L99:N99"/>
    <mergeCell ref="J108:L108"/>
    <mergeCell ref="K101:N101"/>
    <mergeCell ref="L91:N91"/>
    <mergeCell ref="L88:N88"/>
    <mergeCell ref="L89:N89"/>
    <mergeCell ref="L83:N83"/>
    <mergeCell ref="L84:N84"/>
    <mergeCell ref="L85:N85"/>
    <mergeCell ref="L86:N86"/>
    <mergeCell ref="L87:N87"/>
    <mergeCell ref="L92:N92"/>
    <mergeCell ref="L82:N82"/>
    <mergeCell ref="L71:N71"/>
    <mergeCell ref="L72:N72"/>
    <mergeCell ref="L73:N73"/>
    <mergeCell ref="L74:N74"/>
    <mergeCell ref="L75:N75"/>
    <mergeCell ref="L76:N76"/>
    <mergeCell ref="L77:N77"/>
    <mergeCell ref="L78:N78"/>
    <mergeCell ref="L79:N79"/>
    <mergeCell ref="L80:N80"/>
    <mergeCell ref="L81:N81"/>
    <mergeCell ref="L70:N70"/>
    <mergeCell ref="L21:N21"/>
    <mergeCell ref="L22:N22"/>
    <mergeCell ref="L32:N32"/>
    <mergeCell ref="L42:N42"/>
    <mergeCell ref="L52:N52"/>
    <mergeCell ref="L64:N64"/>
    <mergeCell ref="L65:N65"/>
    <mergeCell ref="L66:N66"/>
    <mergeCell ref="L67:N67"/>
    <mergeCell ref="L68:N68"/>
    <mergeCell ref="L69:N69"/>
    <mergeCell ref="L63:N63"/>
    <mergeCell ref="L31:N31"/>
    <mergeCell ref="B29:I29"/>
    <mergeCell ref="B30:I30"/>
    <mergeCell ref="B33:I33"/>
    <mergeCell ref="B34:I34"/>
    <mergeCell ref="B49:I49"/>
    <mergeCell ref="B50:I50"/>
    <mergeCell ref="B2:N2"/>
    <mergeCell ref="L4:N4"/>
    <mergeCell ref="L5:N5"/>
    <mergeCell ref="L6:N6"/>
    <mergeCell ref="L19:N19"/>
    <mergeCell ref="L3:N3"/>
    <mergeCell ref="L8:N8"/>
    <mergeCell ref="B9:G10"/>
    <mergeCell ref="L9:N9"/>
    <mergeCell ref="L10:N10"/>
    <mergeCell ref="L11:N11"/>
    <mergeCell ref="B18:N18"/>
    <mergeCell ref="L13:N13"/>
    <mergeCell ref="B14:G15"/>
    <mergeCell ref="L14:N14"/>
    <mergeCell ref="L15:N15"/>
    <mergeCell ref="L16:N16"/>
    <mergeCell ref="B46:I46"/>
    <mergeCell ref="B63:I63"/>
    <mergeCell ref="B61:I61"/>
    <mergeCell ref="L61:N61"/>
    <mergeCell ref="L41:N41"/>
    <mergeCell ref="L51:N51"/>
    <mergeCell ref="L20:N20"/>
    <mergeCell ref="B4:G5"/>
    <mergeCell ref="B20:I20"/>
    <mergeCell ref="B21:I21"/>
    <mergeCell ref="B32:I32"/>
    <mergeCell ref="B42:I42"/>
    <mergeCell ref="B52:I52"/>
    <mergeCell ref="B23:I23"/>
    <mergeCell ref="B24:I24"/>
    <mergeCell ref="B25:I25"/>
    <mergeCell ref="B26:I26"/>
    <mergeCell ref="B27:I27"/>
    <mergeCell ref="B35:I35"/>
    <mergeCell ref="B36:I36"/>
    <mergeCell ref="B37:I37"/>
    <mergeCell ref="B38:I38"/>
    <mergeCell ref="B39:I39"/>
    <mergeCell ref="B28:I28"/>
    <mergeCell ref="J32:K32"/>
    <mergeCell ref="J22:K22"/>
    <mergeCell ref="J31:K31"/>
    <mergeCell ref="J41:K41"/>
    <mergeCell ref="J42:K42"/>
    <mergeCell ref="J51:K51"/>
    <mergeCell ref="B59:I59"/>
    <mergeCell ref="B60:I60"/>
    <mergeCell ref="B31:I31"/>
    <mergeCell ref="B41:I41"/>
    <mergeCell ref="B51:I51"/>
    <mergeCell ref="J52:K52"/>
    <mergeCell ref="B54:I54"/>
    <mergeCell ref="B55:I55"/>
    <mergeCell ref="B56:I56"/>
    <mergeCell ref="B57:I57"/>
    <mergeCell ref="B58:I58"/>
    <mergeCell ref="B47:I47"/>
    <mergeCell ref="B48:I48"/>
    <mergeCell ref="B53:I53"/>
    <mergeCell ref="B40:I40"/>
    <mergeCell ref="B43:I43"/>
    <mergeCell ref="B44:I44"/>
    <mergeCell ref="B45:I45"/>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F3A83-8F65-4F98-8EB6-5EEC5FB37904}">
  <dimension ref="B1:R49"/>
  <sheetViews>
    <sheetView showGridLines="0" zoomScale="70" zoomScaleNormal="70" workbookViewId="0">
      <selection activeCell="M21" sqref="M21"/>
    </sheetView>
  </sheetViews>
  <sheetFormatPr defaultRowHeight="15" x14ac:dyDescent="0.25"/>
  <cols>
    <col min="11" max="11" width="50.85546875" customWidth="1"/>
    <col min="12" max="12" width="30" customWidth="1"/>
    <col min="13" max="13" width="71.42578125" customWidth="1"/>
    <col min="14" max="14" width="10.42578125" customWidth="1"/>
  </cols>
  <sheetData>
    <row r="1" spans="2:18" x14ac:dyDescent="0.25">
      <c r="B1" s="1"/>
      <c r="C1" s="1"/>
      <c r="D1" s="1"/>
      <c r="E1" s="1"/>
      <c r="F1" s="1"/>
      <c r="G1" s="1"/>
      <c r="H1" s="1"/>
      <c r="I1" s="1"/>
      <c r="J1" s="1"/>
      <c r="K1" s="1"/>
      <c r="L1" s="1"/>
      <c r="M1" s="1"/>
      <c r="N1" s="1"/>
      <c r="O1" s="1"/>
      <c r="P1" s="1"/>
    </row>
    <row r="2" spans="2:18" ht="15.6" customHeight="1" x14ac:dyDescent="0.25">
      <c r="B2" s="150" t="s">
        <v>51</v>
      </c>
      <c r="C2" s="151"/>
      <c r="D2" s="151"/>
      <c r="E2" s="151"/>
      <c r="F2" s="151"/>
      <c r="G2" s="151"/>
      <c r="H2" s="151"/>
      <c r="I2" s="151"/>
      <c r="J2" s="151"/>
      <c r="K2" s="151"/>
      <c r="L2" s="151"/>
      <c r="M2" s="151"/>
      <c r="N2" s="151"/>
      <c r="O2" s="151"/>
      <c r="P2" s="152"/>
    </row>
    <row r="3" spans="2:18" ht="14.45" customHeight="1" x14ac:dyDescent="0.25">
      <c r="B3" s="195" t="s">
        <v>48</v>
      </c>
      <c r="C3" s="196"/>
      <c r="D3" s="196"/>
      <c r="E3" s="196"/>
      <c r="F3" s="196"/>
      <c r="G3" s="196"/>
      <c r="H3" s="196"/>
      <c r="I3" s="196"/>
      <c r="J3" s="196"/>
      <c r="K3" s="196"/>
      <c r="L3" s="6" t="s">
        <v>3</v>
      </c>
      <c r="M3" s="6" t="s">
        <v>97</v>
      </c>
      <c r="N3" s="156" t="s">
        <v>96</v>
      </c>
      <c r="O3" s="156"/>
      <c r="P3" s="157"/>
    </row>
    <row r="4" spans="2:18" ht="14.45" customHeight="1" x14ac:dyDescent="0.25">
      <c r="B4" s="137" t="s">
        <v>49</v>
      </c>
      <c r="C4" s="138"/>
      <c r="D4" s="138"/>
      <c r="E4" s="138"/>
      <c r="F4" s="138"/>
      <c r="G4" s="138"/>
      <c r="H4" s="138"/>
      <c r="I4" s="138"/>
      <c r="J4" s="138"/>
      <c r="K4" s="138"/>
      <c r="L4" s="34">
        <v>48</v>
      </c>
      <c r="M4" s="85"/>
      <c r="N4" s="198">
        <f>M4*L4</f>
        <v>0</v>
      </c>
      <c r="O4" s="198"/>
      <c r="P4" s="199"/>
    </row>
    <row r="5" spans="2:18" x14ac:dyDescent="0.25">
      <c r="B5" s="189" t="s">
        <v>50</v>
      </c>
      <c r="C5" s="190"/>
      <c r="D5" s="190"/>
      <c r="E5" s="190"/>
      <c r="F5" s="190"/>
      <c r="G5" s="190"/>
      <c r="H5" s="190"/>
      <c r="I5" s="190"/>
      <c r="J5" s="190"/>
      <c r="K5" s="190"/>
      <c r="L5" s="33">
        <v>48</v>
      </c>
      <c r="M5" s="86"/>
      <c r="N5" s="200">
        <f>M5*L5</f>
        <v>0</v>
      </c>
      <c r="O5" s="200"/>
      <c r="P5" s="201"/>
    </row>
    <row r="6" spans="2:18" x14ac:dyDescent="0.25">
      <c r="B6" s="1"/>
      <c r="C6" s="1"/>
      <c r="D6" s="1"/>
      <c r="E6" s="1"/>
      <c r="F6" s="1"/>
      <c r="G6" s="1"/>
      <c r="H6" s="1"/>
      <c r="I6" s="2"/>
      <c r="J6" s="16"/>
      <c r="K6" s="16"/>
      <c r="L6" s="2"/>
      <c r="M6" s="3"/>
      <c r="N6" s="202"/>
      <c r="O6" s="202"/>
      <c r="P6" s="202"/>
    </row>
    <row r="7" spans="2:18" ht="15" customHeight="1" x14ac:dyDescent="0.25">
      <c r="B7" s="197" t="s">
        <v>52</v>
      </c>
      <c r="C7" s="197"/>
      <c r="D7" s="197"/>
      <c r="E7" s="197"/>
      <c r="F7" s="197"/>
      <c r="G7" s="197"/>
      <c r="H7" s="197"/>
      <c r="I7" s="197"/>
      <c r="J7" s="197"/>
      <c r="K7" s="197"/>
      <c r="L7" s="6" t="s">
        <v>3</v>
      </c>
      <c r="M7" s="6" t="s">
        <v>97</v>
      </c>
      <c r="N7" s="156" t="s">
        <v>96</v>
      </c>
      <c r="O7" s="156"/>
      <c r="P7" s="157"/>
    </row>
    <row r="8" spans="2:18" x14ac:dyDescent="0.25">
      <c r="B8" s="137" t="s">
        <v>49</v>
      </c>
      <c r="C8" s="138"/>
      <c r="D8" s="138"/>
      <c r="E8" s="138"/>
      <c r="F8" s="138"/>
      <c r="G8" s="138"/>
      <c r="H8" s="138"/>
      <c r="I8" s="138"/>
      <c r="J8" s="138"/>
      <c r="K8" s="138"/>
      <c r="L8" s="34">
        <v>48</v>
      </c>
      <c r="M8" s="85"/>
      <c r="N8" s="198">
        <f>M8*L8</f>
        <v>0</v>
      </c>
      <c r="O8" s="198"/>
      <c r="P8" s="199"/>
    </row>
    <row r="9" spans="2:18" x14ac:dyDescent="0.25">
      <c r="B9" s="189" t="s">
        <v>50</v>
      </c>
      <c r="C9" s="190"/>
      <c r="D9" s="190"/>
      <c r="E9" s="190"/>
      <c r="F9" s="190"/>
      <c r="G9" s="190"/>
      <c r="H9" s="190"/>
      <c r="I9" s="190"/>
      <c r="J9" s="190"/>
      <c r="K9" s="190"/>
      <c r="L9" s="33">
        <v>48</v>
      </c>
      <c r="M9" s="86"/>
      <c r="N9" s="200">
        <f>M9*L9</f>
        <v>0</v>
      </c>
      <c r="O9" s="200"/>
      <c r="P9" s="201"/>
    </row>
    <row r="11" spans="2:18" ht="15" customHeight="1" x14ac:dyDescent="0.25">
      <c r="B11" s="203" t="s">
        <v>60</v>
      </c>
      <c r="C11" s="204"/>
      <c r="D11" s="204"/>
      <c r="E11" s="204"/>
      <c r="F11" s="204"/>
      <c r="G11" s="204"/>
      <c r="H11" s="204"/>
      <c r="I11" s="204"/>
      <c r="J11" s="204"/>
      <c r="K11" s="204"/>
      <c r="L11" s="6" t="s">
        <v>80</v>
      </c>
      <c r="M11" s="6" t="s">
        <v>104</v>
      </c>
      <c r="N11" s="156" t="s">
        <v>96</v>
      </c>
      <c r="O11" s="156"/>
      <c r="P11" s="157"/>
    </row>
    <row r="12" spans="2:18" x14ac:dyDescent="0.25">
      <c r="B12" s="137" t="s">
        <v>53</v>
      </c>
      <c r="C12" s="138"/>
      <c r="D12" s="138"/>
      <c r="E12" s="138"/>
      <c r="F12" s="138"/>
      <c r="G12" s="138"/>
      <c r="H12" s="138"/>
      <c r="I12" s="138"/>
      <c r="J12" s="138"/>
      <c r="K12" s="138"/>
      <c r="L12" s="34">
        <v>16</v>
      </c>
      <c r="M12" s="80"/>
      <c r="N12" s="198">
        <f>M12*L12</f>
        <v>0</v>
      </c>
      <c r="O12" s="198"/>
      <c r="P12" s="199"/>
    </row>
    <row r="13" spans="2:18" x14ac:dyDescent="0.25">
      <c r="B13" s="140" t="s">
        <v>54</v>
      </c>
      <c r="C13" s="141"/>
      <c r="D13" s="141"/>
      <c r="E13" s="141"/>
      <c r="F13" s="141"/>
      <c r="G13" s="141"/>
      <c r="H13" s="141"/>
      <c r="I13" s="141"/>
      <c r="J13" s="141"/>
      <c r="K13" s="141"/>
      <c r="L13" s="29">
        <v>16</v>
      </c>
      <c r="M13" s="82"/>
      <c r="N13" s="192">
        <f t="shared" ref="N13:N18" si="0">M13*L13</f>
        <v>0</v>
      </c>
      <c r="O13" s="192"/>
      <c r="P13" s="193"/>
      <c r="R13" s="13"/>
    </row>
    <row r="14" spans="2:18" x14ac:dyDescent="0.25">
      <c r="B14" s="140" t="s">
        <v>55</v>
      </c>
      <c r="C14" s="141"/>
      <c r="D14" s="141"/>
      <c r="E14" s="141"/>
      <c r="F14" s="141"/>
      <c r="G14" s="141"/>
      <c r="H14" s="141"/>
      <c r="I14" s="141"/>
      <c r="J14" s="141"/>
      <c r="K14" s="141"/>
      <c r="L14" s="29">
        <v>16</v>
      </c>
      <c r="M14" s="82"/>
      <c r="N14" s="192">
        <f t="shared" si="0"/>
        <v>0</v>
      </c>
      <c r="O14" s="192"/>
      <c r="P14" s="193"/>
    </row>
    <row r="15" spans="2:18" x14ac:dyDescent="0.25">
      <c r="B15" s="140" t="s">
        <v>56</v>
      </c>
      <c r="C15" s="141"/>
      <c r="D15" s="141"/>
      <c r="E15" s="141"/>
      <c r="F15" s="141"/>
      <c r="G15" s="141"/>
      <c r="H15" s="141"/>
      <c r="I15" s="141"/>
      <c r="J15" s="141"/>
      <c r="K15" s="141"/>
      <c r="L15" s="29">
        <v>16</v>
      </c>
      <c r="M15" s="82"/>
      <c r="N15" s="192">
        <f t="shared" si="0"/>
        <v>0</v>
      </c>
      <c r="O15" s="192"/>
      <c r="P15" s="193"/>
    </row>
    <row r="16" spans="2:18" x14ac:dyDescent="0.25">
      <c r="B16" s="140" t="s">
        <v>57</v>
      </c>
      <c r="C16" s="141"/>
      <c r="D16" s="141"/>
      <c r="E16" s="141"/>
      <c r="F16" s="141"/>
      <c r="G16" s="141"/>
      <c r="H16" s="141"/>
      <c r="I16" s="141"/>
      <c r="J16" s="141"/>
      <c r="K16" s="141"/>
      <c r="L16" s="29">
        <v>16</v>
      </c>
      <c r="M16" s="82"/>
      <c r="N16" s="192">
        <f t="shared" si="0"/>
        <v>0</v>
      </c>
      <c r="O16" s="192"/>
      <c r="P16" s="193"/>
    </row>
    <row r="17" spans="2:17" x14ac:dyDescent="0.25">
      <c r="B17" s="140" t="s">
        <v>58</v>
      </c>
      <c r="C17" s="141"/>
      <c r="D17" s="141"/>
      <c r="E17" s="141"/>
      <c r="F17" s="141"/>
      <c r="G17" s="141"/>
      <c r="H17" s="141"/>
      <c r="I17" s="141"/>
      <c r="J17" s="141"/>
      <c r="K17" s="141"/>
      <c r="L17" s="29">
        <v>16</v>
      </c>
      <c r="M17" s="82"/>
      <c r="N17" s="192">
        <f t="shared" si="0"/>
        <v>0</v>
      </c>
      <c r="O17" s="192"/>
      <c r="P17" s="193"/>
    </row>
    <row r="18" spans="2:17" x14ac:dyDescent="0.25">
      <c r="B18" s="189" t="s">
        <v>59</v>
      </c>
      <c r="C18" s="190"/>
      <c r="D18" s="190"/>
      <c r="E18" s="190"/>
      <c r="F18" s="190"/>
      <c r="G18" s="190"/>
      <c r="H18" s="190"/>
      <c r="I18" s="190"/>
      <c r="J18" s="190"/>
      <c r="K18" s="190"/>
      <c r="L18" s="33">
        <v>16</v>
      </c>
      <c r="M18" s="84"/>
      <c r="N18" s="200">
        <f t="shared" si="0"/>
        <v>0</v>
      </c>
      <c r="O18" s="200"/>
      <c r="P18" s="201"/>
    </row>
    <row r="20" spans="2:17" ht="15" customHeight="1" x14ac:dyDescent="0.25">
      <c r="B20" s="194" t="s">
        <v>61</v>
      </c>
      <c r="C20" s="194"/>
      <c r="D20" s="194"/>
      <c r="E20" s="194"/>
      <c r="F20" s="194"/>
      <c r="G20" s="194"/>
      <c r="H20" s="194"/>
      <c r="I20" s="194"/>
      <c r="J20" s="194"/>
      <c r="K20" s="194"/>
      <c r="L20" s="6" t="s">
        <v>80</v>
      </c>
      <c r="M20" s="6" t="s">
        <v>104</v>
      </c>
      <c r="N20" s="156" t="s">
        <v>96</v>
      </c>
      <c r="O20" s="156"/>
      <c r="P20" s="157"/>
      <c r="Q20" s="5"/>
    </row>
    <row r="21" spans="2:17" x14ac:dyDescent="0.25">
      <c r="B21" s="137" t="s">
        <v>53</v>
      </c>
      <c r="C21" s="138"/>
      <c r="D21" s="138"/>
      <c r="E21" s="138"/>
      <c r="F21" s="138"/>
      <c r="G21" s="138"/>
      <c r="H21" s="138"/>
      <c r="I21" s="138"/>
      <c r="J21" s="138"/>
      <c r="K21" s="138"/>
      <c r="L21" s="34">
        <v>32</v>
      </c>
      <c r="M21" s="80"/>
      <c r="N21" s="198">
        <f>M21*L21</f>
        <v>0</v>
      </c>
      <c r="O21" s="198"/>
      <c r="P21" s="199"/>
    </row>
    <row r="22" spans="2:17" x14ac:dyDescent="0.25">
      <c r="B22" s="140" t="s">
        <v>54</v>
      </c>
      <c r="C22" s="141"/>
      <c r="D22" s="141"/>
      <c r="E22" s="141"/>
      <c r="F22" s="141"/>
      <c r="G22" s="141"/>
      <c r="H22" s="141"/>
      <c r="I22" s="141"/>
      <c r="J22" s="141"/>
      <c r="K22" s="141"/>
      <c r="L22" s="29">
        <v>32</v>
      </c>
      <c r="M22" s="82"/>
      <c r="N22" s="192">
        <f t="shared" ref="N22:N27" si="1">M22*L22</f>
        <v>0</v>
      </c>
      <c r="O22" s="192"/>
      <c r="P22" s="193"/>
    </row>
    <row r="23" spans="2:17" x14ac:dyDescent="0.25">
      <c r="B23" s="140" t="s">
        <v>55</v>
      </c>
      <c r="C23" s="141"/>
      <c r="D23" s="141"/>
      <c r="E23" s="141"/>
      <c r="F23" s="141"/>
      <c r="G23" s="141"/>
      <c r="H23" s="141"/>
      <c r="I23" s="141"/>
      <c r="J23" s="141"/>
      <c r="K23" s="141"/>
      <c r="L23" s="29">
        <v>32</v>
      </c>
      <c r="M23" s="82"/>
      <c r="N23" s="192">
        <f t="shared" si="1"/>
        <v>0</v>
      </c>
      <c r="O23" s="192"/>
      <c r="P23" s="193"/>
    </row>
    <row r="24" spans="2:17" x14ac:dyDescent="0.25">
      <c r="B24" s="140" t="s">
        <v>56</v>
      </c>
      <c r="C24" s="141"/>
      <c r="D24" s="141"/>
      <c r="E24" s="141"/>
      <c r="F24" s="141"/>
      <c r="G24" s="141"/>
      <c r="H24" s="141"/>
      <c r="I24" s="141"/>
      <c r="J24" s="141"/>
      <c r="K24" s="141"/>
      <c r="L24" s="29">
        <v>32</v>
      </c>
      <c r="M24" s="82"/>
      <c r="N24" s="192">
        <f t="shared" si="1"/>
        <v>0</v>
      </c>
      <c r="O24" s="192"/>
      <c r="P24" s="193"/>
    </row>
    <row r="25" spans="2:17" x14ac:dyDescent="0.25">
      <c r="B25" s="140" t="s">
        <v>57</v>
      </c>
      <c r="C25" s="141"/>
      <c r="D25" s="141"/>
      <c r="E25" s="141"/>
      <c r="F25" s="141"/>
      <c r="G25" s="141"/>
      <c r="H25" s="141"/>
      <c r="I25" s="141"/>
      <c r="J25" s="141"/>
      <c r="K25" s="141"/>
      <c r="L25" s="29">
        <v>32</v>
      </c>
      <c r="M25" s="82"/>
      <c r="N25" s="192">
        <f t="shared" si="1"/>
        <v>0</v>
      </c>
      <c r="O25" s="192"/>
      <c r="P25" s="193"/>
    </row>
    <row r="26" spans="2:17" x14ac:dyDescent="0.25">
      <c r="B26" s="140" t="s">
        <v>58</v>
      </c>
      <c r="C26" s="141"/>
      <c r="D26" s="141"/>
      <c r="E26" s="141"/>
      <c r="F26" s="141"/>
      <c r="G26" s="141"/>
      <c r="H26" s="141"/>
      <c r="I26" s="141"/>
      <c r="J26" s="141"/>
      <c r="K26" s="141"/>
      <c r="L26" s="29">
        <v>32</v>
      </c>
      <c r="M26" s="82"/>
      <c r="N26" s="192">
        <f t="shared" si="1"/>
        <v>0</v>
      </c>
      <c r="O26" s="192"/>
      <c r="P26" s="193"/>
    </row>
    <row r="27" spans="2:17" x14ac:dyDescent="0.25">
      <c r="B27" s="189" t="s">
        <v>59</v>
      </c>
      <c r="C27" s="190"/>
      <c r="D27" s="190"/>
      <c r="E27" s="190"/>
      <c r="F27" s="190"/>
      <c r="G27" s="190"/>
      <c r="H27" s="190"/>
      <c r="I27" s="190"/>
      <c r="J27" s="190"/>
      <c r="K27" s="190"/>
      <c r="L27" s="33">
        <v>32</v>
      </c>
      <c r="M27" s="84"/>
      <c r="N27" s="200">
        <f t="shared" si="1"/>
        <v>0</v>
      </c>
      <c r="O27" s="200"/>
      <c r="P27" s="201"/>
    </row>
    <row r="29" spans="2:17" x14ac:dyDescent="0.25">
      <c r="B29" s="194" t="s">
        <v>116</v>
      </c>
      <c r="C29" s="194"/>
      <c r="D29" s="194"/>
      <c r="E29" s="194"/>
      <c r="F29" s="194"/>
      <c r="G29" s="194"/>
      <c r="H29" s="194"/>
      <c r="I29" s="194"/>
      <c r="J29" s="194"/>
      <c r="K29" s="194"/>
      <c r="L29" s="6" t="s">
        <v>80</v>
      </c>
      <c r="M29" s="6" t="s">
        <v>104</v>
      </c>
      <c r="N29" s="156" t="s">
        <v>96</v>
      </c>
      <c r="O29" s="156"/>
      <c r="P29" s="157"/>
    </row>
    <row r="30" spans="2:17" x14ac:dyDescent="0.25">
      <c r="B30" s="137" t="s">
        <v>117</v>
      </c>
      <c r="C30" s="138"/>
      <c r="D30" s="138"/>
      <c r="E30" s="138"/>
      <c r="F30" s="138"/>
      <c r="G30" s="138"/>
      <c r="H30" s="138"/>
      <c r="I30" s="138"/>
      <c r="J30" s="138"/>
      <c r="K30" s="139"/>
      <c r="L30" s="29">
        <v>4</v>
      </c>
      <c r="M30" s="82"/>
      <c r="N30" s="192">
        <f>L30*M30</f>
        <v>0</v>
      </c>
      <c r="O30" s="192"/>
      <c r="P30" s="193"/>
    </row>
    <row r="31" spans="2:17" x14ac:dyDescent="0.25">
      <c r="B31" s="140" t="s">
        <v>118</v>
      </c>
      <c r="C31" s="141"/>
      <c r="D31" s="141"/>
      <c r="E31" s="141"/>
      <c r="F31" s="141"/>
      <c r="G31" s="141"/>
      <c r="H31" s="141"/>
      <c r="I31" s="141"/>
      <c r="J31" s="141"/>
      <c r="K31" s="142"/>
      <c r="L31" s="29">
        <v>8</v>
      </c>
      <c r="M31" s="82"/>
      <c r="N31" s="192">
        <f t="shared" ref="N31:N33" si="2">L31*M31</f>
        <v>0</v>
      </c>
      <c r="O31" s="192"/>
      <c r="P31" s="193"/>
    </row>
    <row r="32" spans="2:17" x14ac:dyDescent="0.25">
      <c r="B32" s="140" t="s">
        <v>119</v>
      </c>
      <c r="C32" s="141"/>
      <c r="D32" s="141"/>
      <c r="E32" s="141"/>
      <c r="F32" s="141"/>
      <c r="G32" s="141"/>
      <c r="H32" s="141"/>
      <c r="I32" s="141"/>
      <c r="J32" s="141"/>
      <c r="K32" s="142"/>
      <c r="L32" s="29">
        <v>4</v>
      </c>
      <c r="M32" s="82"/>
      <c r="N32" s="192">
        <f t="shared" si="2"/>
        <v>0</v>
      </c>
      <c r="O32" s="192"/>
      <c r="P32" s="193"/>
    </row>
    <row r="33" spans="2:16" x14ac:dyDescent="0.25">
      <c r="B33" s="189" t="s">
        <v>120</v>
      </c>
      <c r="C33" s="190"/>
      <c r="D33" s="190"/>
      <c r="E33" s="190"/>
      <c r="F33" s="190"/>
      <c r="G33" s="190"/>
      <c r="H33" s="190"/>
      <c r="I33" s="190"/>
      <c r="J33" s="190"/>
      <c r="K33" s="191"/>
      <c r="L33" s="33">
        <v>8</v>
      </c>
      <c r="M33" s="84"/>
      <c r="N33" s="192">
        <f t="shared" si="2"/>
        <v>0</v>
      </c>
      <c r="O33" s="192"/>
      <c r="P33" s="193"/>
    </row>
    <row r="35" spans="2:16" ht="14.45" customHeight="1" x14ac:dyDescent="0.25">
      <c r="B35" s="195" t="s">
        <v>93</v>
      </c>
      <c r="C35" s="196"/>
      <c r="D35" s="196"/>
      <c r="E35" s="196"/>
      <c r="F35" s="196"/>
      <c r="G35" s="196"/>
      <c r="H35" s="196"/>
      <c r="I35" s="196"/>
      <c r="J35" s="196"/>
      <c r="K35" s="196"/>
      <c r="L35" s="23" t="s">
        <v>85</v>
      </c>
      <c r="M35" s="23" t="s">
        <v>105</v>
      </c>
      <c r="N35" s="156" t="s">
        <v>96</v>
      </c>
      <c r="O35" s="156"/>
      <c r="P35" s="157"/>
    </row>
    <row r="36" spans="2:16" x14ac:dyDescent="0.25">
      <c r="B36" s="38" t="s">
        <v>81</v>
      </c>
      <c r="C36" s="39"/>
      <c r="D36" s="39"/>
      <c r="E36" s="39"/>
      <c r="F36" s="39"/>
      <c r="G36" s="39"/>
      <c r="H36" s="39"/>
      <c r="I36" s="39"/>
      <c r="J36" s="39"/>
      <c r="K36" s="39"/>
      <c r="L36" s="79"/>
      <c r="M36" s="80"/>
      <c r="N36" s="172">
        <f t="shared" ref="N36:N38" si="3">M36*L36</f>
        <v>0</v>
      </c>
      <c r="O36" s="205"/>
      <c r="P36" s="206"/>
    </row>
    <row r="37" spans="2:16" x14ac:dyDescent="0.25">
      <c r="B37" s="9" t="s">
        <v>82</v>
      </c>
      <c r="C37" s="40"/>
      <c r="D37" s="40"/>
      <c r="E37" s="40"/>
      <c r="F37" s="40"/>
      <c r="G37" s="40"/>
      <c r="H37" s="40"/>
      <c r="I37" s="40"/>
      <c r="J37" s="40"/>
      <c r="K37" s="40"/>
      <c r="L37" s="81"/>
      <c r="M37" s="82"/>
      <c r="N37" s="174">
        <f t="shared" si="3"/>
        <v>0</v>
      </c>
      <c r="O37" s="207"/>
      <c r="P37" s="208"/>
    </row>
    <row r="38" spans="2:16" x14ac:dyDescent="0.25">
      <c r="B38" s="10" t="s">
        <v>83</v>
      </c>
      <c r="C38" s="11"/>
      <c r="D38" s="11"/>
      <c r="E38" s="11"/>
      <c r="F38" s="11"/>
      <c r="G38" s="11"/>
      <c r="H38" s="11"/>
      <c r="I38" s="11"/>
      <c r="J38" s="11"/>
      <c r="K38" s="11"/>
      <c r="L38" s="83"/>
      <c r="M38" s="84"/>
      <c r="N38" s="176">
        <f t="shared" si="3"/>
        <v>0</v>
      </c>
      <c r="O38" s="209"/>
      <c r="P38" s="210"/>
    </row>
    <row r="40" spans="2:16" x14ac:dyDescent="0.25">
      <c r="B40" s="18" t="s">
        <v>84</v>
      </c>
      <c r="C40" s="17"/>
      <c r="D40" s="17"/>
      <c r="E40" s="17"/>
      <c r="F40" s="17"/>
      <c r="G40" s="17"/>
      <c r="H40" s="17"/>
      <c r="I40" s="17"/>
      <c r="J40" s="17"/>
      <c r="K40" s="17"/>
      <c r="L40" s="23" t="s">
        <v>86</v>
      </c>
      <c r="M40" s="23" t="s">
        <v>115</v>
      </c>
      <c r="N40" s="156" t="s">
        <v>96</v>
      </c>
      <c r="O40" s="156"/>
      <c r="P40" s="157"/>
    </row>
    <row r="41" spans="2:16" ht="15" customHeight="1" x14ac:dyDescent="0.25">
      <c r="B41" s="137" t="s">
        <v>68</v>
      </c>
      <c r="C41" s="138"/>
      <c r="D41" s="138"/>
      <c r="E41" s="138"/>
      <c r="F41" s="138"/>
      <c r="G41" s="138"/>
      <c r="H41" s="138"/>
      <c r="I41" s="138"/>
      <c r="J41" s="138"/>
      <c r="K41" s="215"/>
      <c r="L41" s="79"/>
      <c r="M41" s="80"/>
      <c r="N41" s="211">
        <f t="shared" ref="N41:N43" si="4">M41*L41</f>
        <v>0</v>
      </c>
      <c r="O41" s="172"/>
      <c r="P41" s="173"/>
    </row>
    <row r="42" spans="2:16" ht="15" customHeight="1" x14ac:dyDescent="0.25">
      <c r="B42" s="140" t="s">
        <v>69</v>
      </c>
      <c r="C42" s="141"/>
      <c r="D42" s="141"/>
      <c r="E42" s="141"/>
      <c r="F42" s="141"/>
      <c r="G42" s="141"/>
      <c r="H42" s="141"/>
      <c r="I42" s="141"/>
      <c r="J42" s="141"/>
      <c r="K42" s="141"/>
      <c r="L42" s="81"/>
      <c r="M42" s="82"/>
      <c r="N42" s="174">
        <f t="shared" si="4"/>
        <v>0</v>
      </c>
      <c r="O42" s="207"/>
      <c r="P42" s="208"/>
    </row>
    <row r="43" spans="2:16" ht="15" customHeight="1" x14ac:dyDescent="0.25">
      <c r="B43" s="189" t="s">
        <v>70</v>
      </c>
      <c r="C43" s="190"/>
      <c r="D43" s="190"/>
      <c r="E43" s="190"/>
      <c r="F43" s="190"/>
      <c r="G43" s="190"/>
      <c r="H43" s="190"/>
      <c r="I43" s="190"/>
      <c r="J43" s="190"/>
      <c r="K43" s="190"/>
      <c r="L43" s="83"/>
      <c r="M43" s="84"/>
      <c r="N43" s="176">
        <f t="shared" si="4"/>
        <v>0</v>
      </c>
      <c r="O43" s="209"/>
      <c r="P43" s="210"/>
    </row>
    <row r="45" spans="2:16" x14ac:dyDescent="0.25">
      <c r="B45" s="18" t="s">
        <v>112</v>
      </c>
      <c r="C45" s="17"/>
      <c r="D45" s="17"/>
      <c r="E45" s="17"/>
      <c r="F45" s="17"/>
      <c r="G45" s="17"/>
      <c r="H45" s="17"/>
      <c r="I45" s="17"/>
      <c r="J45" s="17"/>
      <c r="K45" s="17"/>
      <c r="L45" s="23" t="s">
        <v>113</v>
      </c>
      <c r="M45" s="6" t="s">
        <v>97</v>
      </c>
      <c r="N45" s="156" t="s">
        <v>96</v>
      </c>
      <c r="O45" s="156"/>
      <c r="P45" s="157"/>
    </row>
    <row r="46" spans="2:16" x14ac:dyDescent="0.25">
      <c r="B46" s="137" t="s">
        <v>66</v>
      </c>
      <c r="C46" s="138"/>
      <c r="D46" s="138"/>
      <c r="E46" s="138"/>
      <c r="F46" s="138"/>
      <c r="G46" s="138"/>
      <c r="H46" s="138"/>
      <c r="I46" s="138"/>
      <c r="J46" s="138"/>
      <c r="K46" s="215"/>
      <c r="L46" s="34">
        <v>48</v>
      </c>
      <c r="M46" s="80"/>
      <c r="N46" s="172">
        <f>M46*L46</f>
        <v>0</v>
      </c>
      <c r="O46" s="205"/>
      <c r="P46" s="206"/>
    </row>
    <row r="47" spans="2:16" x14ac:dyDescent="0.25">
      <c r="B47" s="189" t="s">
        <v>67</v>
      </c>
      <c r="C47" s="190"/>
      <c r="D47" s="190"/>
      <c r="E47" s="190"/>
      <c r="F47" s="190"/>
      <c r="G47" s="190"/>
      <c r="H47" s="190"/>
      <c r="I47" s="190"/>
      <c r="J47" s="190"/>
      <c r="K47" s="216"/>
      <c r="L47" s="33">
        <v>48</v>
      </c>
      <c r="M47" s="84"/>
      <c r="N47" s="176">
        <f t="shared" ref="N47" si="5">M47*L47</f>
        <v>0</v>
      </c>
      <c r="O47" s="209"/>
      <c r="P47" s="210"/>
    </row>
    <row r="48" spans="2:16" ht="15.75" thickBot="1" x14ac:dyDescent="0.3"/>
    <row r="49" spans="12:16" ht="15.75" thickBot="1" x14ac:dyDescent="0.3">
      <c r="L49" s="15" t="s">
        <v>62</v>
      </c>
      <c r="M49" s="212">
        <f>SUM(N4:P5,N8:P9,N12:P18,N21:P27,N30:P33, N36:N38,N41:N43,N46:P47)</f>
        <v>0</v>
      </c>
      <c r="N49" s="213"/>
      <c r="O49" s="213"/>
      <c r="P49" s="214"/>
    </row>
  </sheetData>
  <sheetProtection algorithmName="SHA-512" hashValue="dvX8ngGqMKH3zSHxx3won5dzoo4S4Lkc9LETAUFO/lSgtTXsTeLmOpiPAVzcMjN81Pqd0XHFjke5P22b2aOUGA==" saltValue="xacTpgR3VR1iKyDXlj7w9w==" spinCount="100000" sheet="1" objects="1" scenarios="1"/>
  <mergeCells count="74">
    <mergeCell ref="N40:P40"/>
    <mergeCell ref="N41:P41"/>
    <mergeCell ref="N42:P42"/>
    <mergeCell ref="M49:P49"/>
    <mergeCell ref="B41:K41"/>
    <mergeCell ref="B42:K42"/>
    <mergeCell ref="B43:K43"/>
    <mergeCell ref="N43:P43"/>
    <mergeCell ref="N45:P45"/>
    <mergeCell ref="B46:K46"/>
    <mergeCell ref="N46:P46"/>
    <mergeCell ref="B47:K47"/>
    <mergeCell ref="N47:P47"/>
    <mergeCell ref="B35:K35"/>
    <mergeCell ref="N35:P35"/>
    <mergeCell ref="N36:P36"/>
    <mergeCell ref="N37:P37"/>
    <mergeCell ref="N38:P38"/>
    <mergeCell ref="N20:P20"/>
    <mergeCell ref="B26:K26"/>
    <mergeCell ref="B27:K27"/>
    <mergeCell ref="N21:P21"/>
    <mergeCell ref="N22:P22"/>
    <mergeCell ref="N23:P23"/>
    <mergeCell ref="N24:P24"/>
    <mergeCell ref="N25:P25"/>
    <mergeCell ref="N26:P26"/>
    <mergeCell ref="N27:P27"/>
    <mergeCell ref="B20:K20"/>
    <mergeCell ref="B21:K21"/>
    <mergeCell ref="B22:K22"/>
    <mergeCell ref="B23:K23"/>
    <mergeCell ref="B24:K24"/>
    <mergeCell ref="B25:K25"/>
    <mergeCell ref="B17:K17"/>
    <mergeCell ref="B18:K18"/>
    <mergeCell ref="N11:P11"/>
    <mergeCell ref="N12:P12"/>
    <mergeCell ref="N13:P13"/>
    <mergeCell ref="N14:P14"/>
    <mergeCell ref="N15:P15"/>
    <mergeCell ref="N16:P16"/>
    <mergeCell ref="N18:P18"/>
    <mergeCell ref="N17:P17"/>
    <mergeCell ref="B11:K11"/>
    <mergeCell ref="B12:K12"/>
    <mergeCell ref="B13:K13"/>
    <mergeCell ref="B14:K14"/>
    <mergeCell ref="B15:K15"/>
    <mergeCell ref="B16:K16"/>
    <mergeCell ref="B8:K8"/>
    <mergeCell ref="B9:K9"/>
    <mergeCell ref="N8:P8"/>
    <mergeCell ref="N9:P9"/>
    <mergeCell ref="N6:P6"/>
    <mergeCell ref="N7:P7"/>
    <mergeCell ref="B3:K3"/>
    <mergeCell ref="B4:K4"/>
    <mergeCell ref="B5:K5"/>
    <mergeCell ref="B7:K7"/>
    <mergeCell ref="B2:P2"/>
    <mergeCell ref="N3:P3"/>
    <mergeCell ref="N4:P4"/>
    <mergeCell ref="N5:P5"/>
    <mergeCell ref="B29:K29"/>
    <mergeCell ref="N29:P29"/>
    <mergeCell ref="B30:K30"/>
    <mergeCell ref="B31:K31"/>
    <mergeCell ref="B32:K32"/>
    <mergeCell ref="B33:K33"/>
    <mergeCell ref="N30:P30"/>
    <mergeCell ref="N31:P31"/>
    <mergeCell ref="N32:P32"/>
    <mergeCell ref="N33:P33"/>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953B0-997D-4CA0-8D8E-1A4DE66843A2}">
  <dimension ref="B1:P15"/>
  <sheetViews>
    <sheetView showGridLines="0" zoomScaleNormal="100" workbookViewId="0">
      <selection activeCell="B7" sqref="B7:K7"/>
    </sheetView>
  </sheetViews>
  <sheetFormatPr defaultRowHeight="15" x14ac:dyDescent="0.25"/>
  <cols>
    <col min="11" max="11" width="40" customWidth="1"/>
    <col min="12" max="12" width="15.140625" bestFit="1" customWidth="1"/>
    <col min="13" max="13" width="22.85546875" customWidth="1"/>
    <col min="14" max="14" width="8.7109375" customWidth="1"/>
    <col min="16" max="16" width="8.7109375" customWidth="1"/>
  </cols>
  <sheetData>
    <row r="1" spans="2:16" ht="14.25" customHeight="1" x14ac:dyDescent="0.25"/>
    <row r="2" spans="2:16" ht="15.75" x14ac:dyDescent="0.25">
      <c r="B2" s="150" t="s">
        <v>63</v>
      </c>
      <c r="C2" s="151"/>
      <c r="D2" s="151"/>
      <c r="E2" s="151"/>
      <c r="F2" s="151"/>
      <c r="G2" s="151"/>
      <c r="H2" s="151"/>
      <c r="I2" s="151"/>
      <c r="J2" s="151"/>
      <c r="K2" s="151"/>
      <c r="L2" s="151"/>
      <c r="M2" s="151"/>
      <c r="N2" s="151"/>
      <c r="O2" s="151"/>
      <c r="P2" s="152"/>
    </row>
    <row r="3" spans="2:16" ht="15.6" customHeight="1" x14ac:dyDescent="0.25">
      <c r="B3" s="195" t="s">
        <v>94</v>
      </c>
      <c r="C3" s="196"/>
      <c r="D3" s="196"/>
      <c r="E3" s="196"/>
      <c r="F3" s="196"/>
      <c r="G3" s="196"/>
      <c r="H3" s="196"/>
      <c r="I3" s="196"/>
      <c r="J3" s="196"/>
      <c r="K3" s="196"/>
      <c r="L3" s="6" t="s">
        <v>65</v>
      </c>
      <c r="M3" s="6" t="s">
        <v>64</v>
      </c>
      <c r="N3" s="156" t="s">
        <v>96</v>
      </c>
      <c r="O3" s="156"/>
      <c r="P3" s="157"/>
    </row>
    <row r="4" spans="2:16" x14ac:dyDescent="0.25">
      <c r="B4" s="221" t="s">
        <v>114</v>
      </c>
      <c r="C4" s="221"/>
      <c r="D4" s="221"/>
      <c r="E4" s="221"/>
      <c r="F4" s="221"/>
      <c r="G4" s="221"/>
      <c r="H4" s="221"/>
      <c r="I4" s="221"/>
      <c r="J4" s="221"/>
      <c r="K4" s="221"/>
      <c r="L4" s="87"/>
      <c r="M4" s="87"/>
      <c r="N4" s="220">
        <f>M4*L4</f>
        <v>0</v>
      </c>
      <c r="O4" s="220"/>
      <c r="P4" s="220"/>
    </row>
    <row r="5" spans="2:16" ht="14.45" customHeight="1" x14ac:dyDescent="0.25">
      <c r="B5" s="221" t="s">
        <v>114</v>
      </c>
      <c r="C5" s="221"/>
      <c r="D5" s="221"/>
      <c r="E5" s="221"/>
      <c r="F5" s="221"/>
      <c r="G5" s="221"/>
      <c r="H5" s="221"/>
      <c r="I5" s="221"/>
      <c r="J5" s="221"/>
      <c r="K5" s="221"/>
      <c r="L5" s="87"/>
      <c r="M5" s="87"/>
      <c r="N5" s="220">
        <f t="shared" ref="N5:N7" si="0">M5*L5</f>
        <v>0</v>
      </c>
      <c r="O5" s="220"/>
      <c r="P5" s="220"/>
    </row>
    <row r="6" spans="2:16" ht="14.45" customHeight="1" x14ac:dyDescent="0.25">
      <c r="B6" s="221" t="s">
        <v>114</v>
      </c>
      <c r="C6" s="221"/>
      <c r="D6" s="221"/>
      <c r="E6" s="221"/>
      <c r="F6" s="221"/>
      <c r="G6" s="221"/>
      <c r="H6" s="221"/>
      <c r="I6" s="221"/>
      <c r="J6" s="221"/>
      <c r="K6" s="221"/>
      <c r="L6" s="87"/>
      <c r="M6" s="87"/>
      <c r="N6" s="220">
        <f t="shared" si="0"/>
        <v>0</v>
      </c>
      <c r="O6" s="220"/>
      <c r="P6" s="220"/>
    </row>
    <row r="7" spans="2:16" ht="15" customHeight="1" x14ac:dyDescent="0.25">
      <c r="B7" s="221" t="s">
        <v>114</v>
      </c>
      <c r="C7" s="221"/>
      <c r="D7" s="221"/>
      <c r="E7" s="221"/>
      <c r="F7" s="221"/>
      <c r="G7" s="221"/>
      <c r="H7" s="221"/>
      <c r="I7" s="221"/>
      <c r="J7" s="221"/>
      <c r="K7" s="221"/>
      <c r="L7" s="87"/>
      <c r="M7" s="87"/>
      <c r="N7" s="220">
        <f t="shared" si="0"/>
        <v>0</v>
      </c>
      <c r="O7" s="220"/>
      <c r="P7" s="220"/>
    </row>
    <row r="8" spans="2:16" ht="14.45" customHeight="1" x14ac:dyDescent="0.25">
      <c r="B8" s="221" t="s">
        <v>114</v>
      </c>
      <c r="C8" s="221"/>
      <c r="D8" s="221"/>
      <c r="E8" s="221"/>
      <c r="F8" s="221"/>
      <c r="G8" s="221"/>
      <c r="H8" s="221"/>
      <c r="I8" s="221"/>
      <c r="J8" s="221"/>
      <c r="K8" s="221"/>
      <c r="L8" s="87"/>
      <c r="M8" s="87"/>
      <c r="N8" s="220">
        <f t="shared" ref="N8:N9" si="1">M8*L8</f>
        <v>0</v>
      </c>
      <c r="O8" s="220"/>
      <c r="P8" s="220"/>
    </row>
    <row r="9" spans="2:16" ht="14.45" customHeight="1" x14ac:dyDescent="0.25">
      <c r="B9" s="221" t="s">
        <v>114</v>
      </c>
      <c r="C9" s="221"/>
      <c r="D9" s="221"/>
      <c r="E9" s="221"/>
      <c r="F9" s="221"/>
      <c r="G9" s="221"/>
      <c r="H9" s="221"/>
      <c r="I9" s="221"/>
      <c r="J9" s="221"/>
      <c r="K9" s="221"/>
      <c r="L9" s="87"/>
      <c r="M9" s="87"/>
      <c r="N9" s="220">
        <f t="shared" si="1"/>
        <v>0</v>
      </c>
      <c r="O9" s="220"/>
      <c r="P9" s="220"/>
    </row>
    <row r="11" spans="2:16" x14ac:dyDescent="0.25">
      <c r="L11" s="24" t="s">
        <v>87</v>
      </c>
      <c r="M11" s="25"/>
      <c r="N11" s="217">
        <f>SUM(N4:P9)</f>
        <v>0</v>
      </c>
      <c r="O11" s="218"/>
      <c r="P11" s="219"/>
    </row>
    <row r="15" spans="2:16" x14ac:dyDescent="0.25">
      <c r="L15" s="19"/>
    </row>
  </sheetData>
  <sheetProtection algorithmName="SHA-512" hashValue="Z3Wc/dqGKvR42vu1dYAO4beaMrJk3y96n4Lm74UKDRSfCRxky63zOUXbmD3PCluJFIWwlG1dFV2SKBZvLOXY5A==" saltValue="tWuZDDtT1+lEEkIfvJoGTA==" spinCount="100000" sheet="1" objects="1" scenarios="1"/>
  <mergeCells count="16">
    <mergeCell ref="B2:P2"/>
    <mergeCell ref="B3:K3"/>
    <mergeCell ref="N3:P3"/>
    <mergeCell ref="N11:P11"/>
    <mergeCell ref="N7:P7"/>
    <mergeCell ref="B5:K5"/>
    <mergeCell ref="N4:P4"/>
    <mergeCell ref="N5:P5"/>
    <mergeCell ref="B4:K4"/>
    <mergeCell ref="B6:K6"/>
    <mergeCell ref="B7:K7"/>
    <mergeCell ref="N6:P6"/>
    <mergeCell ref="B8:K8"/>
    <mergeCell ref="N8:P8"/>
    <mergeCell ref="B9:K9"/>
    <mergeCell ref="N9:P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7" ma:contentTypeDescription="Een nieuw document maken." ma:contentTypeScope="" ma:versionID="0c305e0e10ef1ee211e7a4c66a3fa3ee">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39e68971ba7b52534f0d502239c126b7"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1FA771-D9CF-4F75-A1D4-C428E355E436}">
  <ds:schemaRefs>
    <ds:schemaRef ds:uri="http://schemas.microsoft.com/sharepoint/v3/contenttype/forms"/>
  </ds:schemaRefs>
</ds:datastoreItem>
</file>

<file path=customXml/itemProps2.xml><?xml version="1.0" encoding="utf-8"?>
<ds:datastoreItem xmlns:ds="http://schemas.openxmlformats.org/officeDocument/2006/customXml" ds:itemID="{A46CC29B-5888-461C-8C85-E5DC0A77DD2E}">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C38356E3-5C1B-4211-BC3D-BE342A5C67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Totaal overzicht + Instructie</vt:lpstr>
      <vt:lpstr>Vaste dienstverlening</vt:lpstr>
      <vt:lpstr>Optionele dienstverlening</vt:lpstr>
      <vt:lpstr>Optioneel inschrijver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Ashley Olinga</dc:creator>
  <cp:lastModifiedBy>Inge Bonné</cp:lastModifiedBy>
  <dcterms:created xsi:type="dcterms:W3CDTF">2023-10-09T07:22:56Z</dcterms:created>
  <dcterms:modified xsi:type="dcterms:W3CDTF">2023-11-13T15:56:40Z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