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77779ac0e840d6/klussen (lopend)/Purmerend uitvoeren opwaardering Park De Noord/3.1 Selectie/3. selectiedocument/"/>
    </mc:Choice>
  </mc:AlternateContent>
  <xr:revisionPtr revIDLastSave="69" documentId="8_{6AC54059-E316-4F54-A865-8C112937AA79}" xr6:coauthVersionLast="47" xr6:coauthVersionMax="47" xr10:uidLastSave="{00436A2C-ABC9-4E55-A617-D8E87E9347BB}"/>
  <bookViews>
    <workbookView xWindow="180" yWindow="345" windowWidth="19410" windowHeight="16613" xr2:uid="{B5D1E395-45B4-4601-8C25-70F8927A1814}"/>
  </bookViews>
  <sheets>
    <sheet name="materieel" sheetId="2" r:id="rId1"/>
    <sheet name="K.4 (2)" sheetId="3" state="hidden" r:id="rId2"/>
  </sheets>
  <definedNames>
    <definedName name="_xlnm.Print_Area" localSheetId="0">materieel!$A$1:$M$41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0" i="2" l="1"/>
  <c r="O17" i="2" l="1"/>
  <c r="J25" i="2"/>
  <c r="O23" i="2"/>
  <c r="O19" i="2"/>
  <c r="O18" i="2"/>
  <c r="O16" i="2"/>
  <c r="O15" i="2"/>
  <c r="L19" i="2"/>
  <c r="J19" i="2"/>
  <c r="H19" i="2"/>
  <c r="F19" i="2"/>
  <c r="D19" i="2"/>
  <c r="L18" i="2"/>
  <c r="J18" i="2"/>
  <c r="H18" i="2"/>
  <c r="F18" i="2"/>
  <c r="D18" i="2"/>
  <c r="L17" i="2"/>
  <c r="J17" i="2"/>
  <c r="H17" i="2"/>
  <c r="F17" i="2"/>
  <c r="D17" i="2"/>
  <c r="L16" i="2"/>
  <c r="J16" i="2"/>
  <c r="H16" i="2"/>
  <c r="F16" i="2"/>
  <c r="D16" i="2"/>
  <c r="L15" i="2"/>
  <c r="J15" i="2"/>
  <c r="H15" i="2"/>
  <c r="F15" i="2"/>
  <c r="D15" i="2"/>
  <c r="B26" i="2"/>
  <c r="D20" i="2"/>
  <c r="D23" i="2"/>
  <c r="D24" i="2"/>
  <c r="D25" i="2"/>
  <c r="F20" i="2"/>
  <c r="F23" i="2"/>
  <c r="F24" i="2"/>
  <c r="F25" i="2"/>
  <c r="H20" i="2"/>
  <c r="H23" i="2"/>
  <c r="H24" i="2"/>
  <c r="H25" i="2"/>
  <c r="J20" i="2"/>
  <c r="J23" i="2"/>
  <c r="J24" i="2"/>
  <c r="L20" i="2"/>
  <c r="L23" i="2"/>
  <c r="L24" i="2"/>
  <c r="L25" i="2"/>
  <c r="M15" i="2" l="1"/>
  <c r="M18" i="2"/>
  <c r="M17" i="2"/>
  <c r="M16" i="2"/>
  <c r="M19" i="2"/>
  <c r="M23" i="2"/>
  <c r="O20" i="2"/>
  <c r="O24" i="2"/>
  <c r="O25" i="2"/>
  <c r="B21" i="3" l="1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  <c r="M24" i="2" l="1"/>
  <c r="M25" i="2"/>
  <c r="M20" i="2"/>
  <c r="M26" i="2" s="1"/>
</calcChain>
</file>

<file path=xl/sharedStrings.xml><?xml version="1.0" encoding="utf-8"?>
<sst xmlns="http://schemas.openxmlformats.org/spreadsheetml/2006/main" count="90" uniqueCount="58">
  <si>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</si>
  <si>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</si>
  <si>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</si>
  <si>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</si>
  <si>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</si>
  <si>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</si>
  <si>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</si>
  <si>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CNG = Compressed Natural Gas: samengeperst aardgas (methaan)</t>
  </si>
  <si>
    <t>H2 = Waterstof</t>
  </si>
  <si>
    <t>TOTAAL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</si>
  <si>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</si>
  <si>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</si>
  <si>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</si>
  <si>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</si>
  <si>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</si>
  <si>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</si>
  <si>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</si>
  <si>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</si>
  <si>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</si>
  <si>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</si>
  <si>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</si>
  <si>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</si>
  <si>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</si>
  <si>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Handgereedschap</t>
  </si>
  <si>
    <t>VERKLARING DUURZAAM MATERIEEL</t>
  </si>
  <si>
    <t>Werktuigen</t>
  </si>
  <si>
    <t>Shovels/loaders</t>
  </si>
  <si>
    <t>Mobiele kranen</t>
  </si>
  <si>
    <t>Rupskranen</t>
  </si>
  <si>
    <t>Gereedschappen</t>
  </si>
  <si>
    <t>Trilplaten</t>
  </si>
  <si>
    <t>Betonzaag</t>
  </si>
  <si>
    <t>Score</t>
  </si>
  <si>
    <t>Totaal score</t>
  </si>
  <si>
    <t>score</t>
  </si>
  <si>
    <t xml:space="preserve">Gedaan te </t>
  </si>
  <si>
    <t xml:space="preserve">(Natte handtekening, naam en functie met blauwe pen binnen vak of digitaal onderteken)	</t>
  </si>
  <si>
    <t>Referentienummer:</t>
  </si>
  <si>
    <t>Inzake:</t>
  </si>
  <si>
    <t xml:space="preserve">Betreft: </t>
  </si>
  <si>
    <t>(aanduiding van het perceel, de samengevoegde percelen of het geheel van de percelen waar de verklaring betrekking op heeft)</t>
  </si>
  <si>
    <t>VERKLARING</t>
  </si>
  <si>
    <t xml:space="preserve">op </t>
  </si>
  <si>
    <t>Materieel</t>
  </si>
  <si>
    <t>Elektrisch = Elektrisch aangedreven, waarbij elektriciteit afkomstig is van lokale duurzame bronnen (wind/zon) of groene netspanning.</t>
  </si>
  <si>
    <t>Conventioneel / overig</t>
  </si>
  <si>
    <t>Soorten brandstof/aandrijving + score in %</t>
  </si>
  <si>
    <t>Maximale score</t>
  </si>
  <si>
    <t>Mini-en midigravers</t>
  </si>
  <si>
    <t>Knikmopsen</t>
  </si>
  <si>
    <t>Walsen (statisch of trillen)</t>
  </si>
  <si>
    <t>Totaal score duurzaam materieel in punten</t>
  </si>
  <si>
    <r>
      <t xml:space="preserve">De gegadigde </t>
    </r>
    <r>
      <rPr>
        <sz val="10"/>
        <color rgb="FF000000"/>
        <rFont val="Calibri"/>
        <family val="2"/>
        <scheme val="minor"/>
      </rPr>
      <t>(ondernemer conform UEA, deel IIa)</t>
    </r>
    <r>
      <rPr>
        <sz val="10"/>
        <color indexed="8"/>
        <rFont val="Calibri"/>
        <family val="2"/>
        <scheme val="minor"/>
      </rPr>
      <t xml:space="preserve">: </t>
    </r>
  </si>
  <si>
    <t>Het onderstaande materieel  in een vergelijkbaar referentiewerk te hebben ingezet:</t>
  </si>
  <si>
    <t>De gegadigde bevestigt deze verklaring te doen met inachtneming van de bepalingen en de gegevens, zoals deze zijn omschreven in de aanbestedingsstukken.</t>
  </si>
  <si>
    <t>verklaart zich door ondertekening van dit formulier voor</t>
  </si>
  <si>
    <t>Het uitvoeren van de opwaardering van Park De Noord</t>
  </si>
  <si>
    <t>FICA69921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</si>
</sst>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_ ;\-#,##0\ "/>
    <numFmt numFmtId="166" formatCode="&quot;€&quot;\ #,##0.00_-"/>
    <numFmt numFmtId="167" formatCode="#,##0.00_ ;\-#,##0.00\ 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Calibri"/>
      <family val="2"/>
      <scheme val="minor"/>
    </font>
    <font>
      <sz val="26"/>
      <color theme="0" tint="-0.24994659260841701"/>
      <name val="Calibri"/>
      <family val="2"/>
      <scheme val="minor"/>
    </font>
    <font>
      <sz val="26"/>
      <color indexed="8"/>
      <name val="Calibri"/>
      <family val="2"/>
      <scheme val="minor"/>
    </font>
    <font>
      <sz val="26"/>
      <color theme="0" tint="-0.249977111117893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6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>
      <alignment horizontal="right"/>
    </xf>
    <xf numFmtId="44" fontId="7" fillId="2" borderId="3" xfId="0" applyNumberFormat="1" applyFont="1" applyFill="1" applyBorder="1" applyAlignment="1">
      <alignment horizontal="right"/>
    </xf>
    <xf numFmtId="4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8" fillId="4" borderId="0" xfId="0" applyFont="1" applyFill="1" applyAlignment="1">
      <alignment vertical="top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top"/>
    </xf>
    <xf numFmtId="0" fontId="12" fillId="4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4" borderId="0" xfId="0" applyFont="1" applyFill="1"/>
    <xf numFmtId="0" fontId="14" fillId="4" borderId="0" xfId="0" applyFont="1" applyFill="1" applyAlignment="1">
      <alignment vertical="center"/>
    </xf>
    <xf numFmtId="0" fontId="14" fillId="4" borderId="0" xfId="0" applyFont="1" applyFill="1"/>
    <xf numFmtId="0" fontId="15" fillId="4" borderId="3" xfId="0" applyFont="1" applyFill="1" applyBorder="1" applyAlignment="1">
      <alignment vertical="center"/>
    </xf>
    <xf numFmtId="165" fontId="16" fillId="4" borderId="3" xfId="0" applyNumberFormat="1" applyFont="1" applyFill="1" applyBorder="1" applyAlignment="1">
      <alignment horizontal="center"/>
    </xf>
    <xf numFmtId="164" fontId="16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9" fontId="17" fillId="4" borderId="4" xfId="0" applyNumberFormat="1" applyFont="1" applyFill="1" applyBorder="1" applyAlignment="1">
      <alignment horizontal="center" vertical="center" wrapText="1"/>
    </xf>
    <xf numFmtId="0" fontId="16" fillId="4" borderId="6" xfId="0" applyFont="1" applyFill="1" applyBorder="1"/>
    <xf numFmtId="9" fontId="14" fillId="4" borderId="8" xfId="1" applyFont="1" applyFill="1" applyBorder="1" applyAlignment="1" applyProtection="1">
      <alignment horizontal="center"/>
    </xf>
    <xf numFmtId="9" fontId="14" fillId="4" borderId="7" xfId="1" applyFont="1" applyFill="1" applyBorder="1" applyAlignment="1" applyProtection="1">
      <alignment horizontal="center"/>
    </xf>
    <xf numFmtId="0" fontId="14" fillId="4" borderId="2" xfId="0" applyFont="1" applyFill="1" applyBorder="1"/>
    <xf numFmtId="9" fontId="14" fillId="4" borderId="2" xfId="1" applyFont="1" applyFill="1" applyBorder="1" applyAlignment="1" applyProtection="1">
      <alignment horizontal="center"/>
    </xf>
    <xf numFmtId="9" fontId="14" fillId="4" borderId="2" xfId="1" applyFont="1" applyFill="1" applyBorder="1" applyAlignment="1" applyProtection="1">
      <alignment horizontal="center"/>
      <protection locked="0"/>
    </xf>
    <xf numFmtId="4" fontId="14" fillId="4" borderId="2" xfId="1" applyNumberFormat="1" applyFont="1" applyFill="1" applyBorder="1" applyAlignment="1" applyProtection="1">
      <alignment horizontal="center"/>
    </xf>
    <xf numFmtId="167" fontId="14" fillId="4" borderId="2" xfId="0" applyNumberFormat="1" applyFont="1" applyFill="1" applyBorder="1" applyAlignment="1">
      <alignment horizontal="right"/>
    </xf>
    <xf numFmtId="0" fontId="14" fillId="4" borderId="0" xfId="0" applyFont="1" applyFill="1" applyAlignment="1">
      <alignment horizontal="center"/>
    </xf>
    <xf numFmtId="0" fontId="14" fillId="4" borderId="3" xfId="0" applyFont="1" applyFill="1" applyBorder="1"/>
    <xf numFmtId="9" fontId="14" fillId="4" borderId="3" xfId="1" applyFont="1" applyFill="1" applyBorder="1" applyAlignment="1" applyProtection="1">
      <alignment horizontal="center"/>
    </xf>
    <xf numFmtId="9" fontId="14" fillId="4" borderId="3" xfId="1" applyFont="1" applyFill="1" applyBorder="1" applyAlignment="1" applyProtection="1">
      <alignment horizontal="center"/>
      <protection locked="0"/>
    </xf>
    <xf numFmtId="4" fontId="14" fillId="4" borderId="3" xfId="1" applyNumberFormat="1" applyFont="1" applyFill="1" applyBorder="1" applyAlignment="1" applyProtection="1">
      <alignment horizontal="center"/>
    </xf>
    <xf numFmtId="167" fontId="14" fillId="4" borderId="3" xfId="0" applyNumberFormat="1" applyFont="1" applyFill="1" applyBorder="1" applyAlignment="1">
      <alignment horizontal="right"/>
    </xf>
    <xf numFmtId="44" fontId="14" fillId="4" borderId="0" xfId="0" applyNumberFormat="1" applyFont="1" applyFill="1" applyAlignment="1">
      <alignment horizontal="center"/>
    </xf>
    <xf numFmtId="0" fontId="14" fillId="4" borderId="10" xfId="0" applyFont="1" applyFill="1" applyBorder="1"/>
    <xf numFmtId="9" fontId="14" fillId="4" borderId="11" xfId="1" applyFont="1" applyFill="1" applyBorder="1" applyAlignment="1" applyProtection="1">
      <alignment horizontal="center"/>
    </xf>
    <xf numFmtId="4" fontId="14" fillId="4" borderId="11" xfId="1" applyNumberFormat="1" applyFont="1" applyFill="1" applyBorder="1" applyAlignment="1" applyProtection="1">
      <alignment horizontal="center"/>
    </xf>
    <xf numFmtId="167" fontId="14" fillId="4" borderId="12" xfId="0" applyNumberFormat="1" applyFont="1" applyFill="1" applyBorder="1" applyAlignment="1">
      <alignment horizontal="right"/>
    </xf>
    <xf numFmtId="0" fontId="16" fillId="4" borderId="8" xfId="0" applyFont="1" applyFill="1" applyBorder="1" applyAlignment="1">
      <alignment horizontal="center" vertical="center" wrapText="1"/>
    </xf>
    <xf numFmtId="9" fontId="18" fillId="4" borderId="8" xfId="0" applyNumberFormat="1" applyFont="1" applyFill="1" applyBorder="1" applyAlignment="1">
      <alignment horizontal="center" vertical="center" wrapText="1"/>
    </xf>
    <xf numFmtId="4" fontId="18" fillId="4" borderId="8" xfId="0" applyNumberFormat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44" fontId="16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0" xfId="0" applyFont="1" applyFill="1"/>
    <xf numFmtId="9" fontId="17" fillId="4" borderId="3" xfId="0" applyNumberFormat="1" applyFont="1" applyFill="1" applyBorder="1" applyAlignment="1">
      <alignment horizontal="center"/>
    </xf>
    <xf numFmtId="167" fontId="19" fillId="4" borderId="3" xfId="0" applyNumberFormat="1" applyFont="1" applyFill="1" applyBorder="1" applyAlignment="1">
      <alignment horizontal="right"/>
    </xf>
    <xf numFmtId="44" fontId="19" fillId="4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14" fillId="0" borderId="0" xfId="0" applyFont="1" applyAlignment="1">
      <alignment vertical="center"/>
    </xf>
    <xf numFmtId="0" fontId="20" fillId="4" borderId="0" xfId="0" quotePrefix="1" applyFont="1" applyFill="1" applyAlignment="1">
      <alignment horizontal="right" vertical="top"/>
    </xf>
    <xf numFmtId="166" fontId="8" fillId="4" borderId="0" xfId="0" applyNumberFormat="1" applyFont="1" applyFill="1" applyAlignment="1">
      <alignment horizontal="right" vertical="top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right" vertical="top"/>
    </xf>
    <xf numFmtId="0" fontId="8" fillId="4" borderId="0" xfId="0" applyFont="1" applyFill="1" applyAlignment="1" applyProtection="1">
      <alignment vertical="top"/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14" fillId="4" borderId="9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/>
    </xf>
    <xf numFmtId="0" fontId="16" fillId="4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9" fillId="4" borderId="3" xfId="0" quotePrefix="1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top"/>
    </xf>
    <xf numFmtId="0" fontId="8" fillId="4" borderId="0" xfId="0" applyFont="1" applyFill="1" applyAlignment="1" applyProtection="1">
      <alignment horizontal="left"/>
      <protection locked="0"/>
    </xf>
    <xf numFmtId="0" fontId="8" fillId="4" borderId="0" xfId="0" applyFont="1" applyFill="1" applyAlignment="1">
      <alignment horizontal="left" vertical="top"/>
    </xf>
    <xf numFmtId="0" fontId="13" fillId="0" borderId="0" xfId="0" applyFont="1" applyAlignment="1">
      <alignment horizontal="left"/>
    </xf>
    <xf numFmtId="0" fontId="12" fillId="4" borderId="0" xfId="0" applyFont="1" applyFill="1" applyAlignment="1">
      <alignment horizontal="left" vertical="top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/>
    </xf>
    <xf numFmtId="0" fontId="8" fillId="4" borderId="0" xfId="0" applyFont="1" applyFill="1" applyAlignment="1" applyProtection="1">
      <alignment horizontal="left" vertical="top" wrapText="1"/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16" fillId="4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A685"/>
      <color rgb="FF0085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2A9-3BD7-4440-8910-C08CEE9A9D0A}">
  <sheetPr codeName="Blad1">
    <pageSetUpPr fitToPage="1"/>
  </sheetPr>
  <dimension ref="A1:Z41"/>
  <sheetViews>
    <sheetView tabSelected="1" zoomScale="90" zoomScaleNormal="90" zoomScaleSheetLayoutView="75" workbookViewId="0">
      <selection activeCell="D5" sqref="D5:H5"/>
    </sheetView>
  </sheetViews>
  <sheetFormatPr defaultColWidth="9.19921875" defaultRowHeight="13.15" x14ac:dyDescent="0.4"/>
  <cols>
    <col min="1" max="1" width="25.53125" style="29" bestFit="1" customWidth="1"/>
    <col min="2" max="2" width="11.73046875" style="29" bestFit="1" customWidth="1"/>
    <col min="3" max="3" width="10.46484375" style="29" bestFit="1" customWidth="1"/>
    <col min="4" max="4" width="9.19921875" style="29" customWidth="1"/>
    <col min="5" max="5" width="11.19921875" style="29" bestFit="1" customWidth="1"/>
    <col min="6" max="6" width="9.19921875" style="29" customWidth="1"/>
    <col min="7" max="7" width="11.73046875" style="29" bestFit="1" customWidth="1"/>
    <col min="8" max="8" width="9.19921875" style="29" customWidth="1"/>
    <col min="9" max="9" width="9.796875" style="29" bestFit="1" customWidth="1"/>
    <col min="10" max="10" width="9.19921875" style="29" customWidth="1"/>
    <col min="11" max="11" width="11.53125" style="29" bestFit="1" customWidth="1"/>
    <col min="12" max="12" width="9.19921875" style="29" customWidth="1"/>
    <col min="13" max="13" width="12" style="29" bestFit="1" customWidth="1"/>
    <col min="14" max="14" width="2.53125" style="29" customWidth="1"/>
    <col min="15" max="15" width="12.796875" style="29" hidden="1" customWidth="1"/>
    <col min="16" max="16384" width="9.19921875" style="29"/>
  </cols>
  <sheetData>
    <row r="1" spans="1:15" s="21" customFormat="1" ht="18" x14ac:dyDescent="0.35">
      <c r="A1" s="82" t="s">
        <v>24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5" s="21" customFormat="1" x14ac:dyDescent="0.4">
      <c r="A2" s="70" t="s">
        <v>52</v>
      </c>
      <c r="D2" s="83"/>
      <c r="E2" s="83"/>
      <c r="F2" s="83"/>
      <c r="G2" s="83"/>
      <c r="H2" s="83"/>
    </row>
    <row r="3" spans="1:15" s="21" customFormat="1" x14ac:dyDescent="0.35">
      <c r="A3" s="28" t="s">
        <v>55</v>
      </c>
    </row>
    <row r="4" spans="1:15" s="21" customFormat="1" x14ac:dyDescent="0.35">
      <c r="A4" s="71" t="s">
        <v>37</v>
      </c>
      <c r="D4" s="84" t="s">
        <v>57</v>
      </c>
      <c r="E4" s="84"/>
      <c r="F4" s="84"/>
      <c r="G4" s="84"/>
      <c r="H4" s="84"/>
    </row>
    <row r="5" spans="1:15" s="21" customFormat="1" x14ac:dyDescent="0.35">
      <c r="A5" s="71" t="s">
        <v>38</v>
      </c>
      <c r="D5" s="85" t="s">
        <v>56</v>
      </c>
      <c r="E5" s="85"/>
      <c r="F5" s="85"/>
      <c r="G5" s="85"/>
      <c r="H5" s="85"/>
      <c r="I5" s="27"/>
    </row>
    <row r="6" spans="1:15" s="21" customFormat="1" x14ac:dyDescent="0.4">
      <c r="A6" s="71" t="s">
        <v>39</v>
      </c>
      <c r="D6" s="83"/>
      <c r="E6" s="83"/>
      <c r="F6" s="83"/>
      <c r="G6" s="83"/>
      <c r="H6" s="83"/>
    </row>
    <row r="7" spans="1:15" s="21" customFormat="1" ht="22.5" customHeight="1" x14ac:dyDescent="0.35">
      <c r="A7" s="72"/>
      <c r="D7" s="86" t="s">
        <v>40</v>
      </c>
      <c r="E7" s="86"/>
      <c r="F7" s="86"/>
      <c r="G7" s="86"/>
      <c r="H7" s="86"/>
      <c r="I7" s="73"/>
    </row>
    <row r="8" spans="1:15" s="21" customFormat="1" x14ac:dyDescent="0.4">
      <c r="A8" s="29" t="s">
        <v>53</v>
      </c>
    </row>
    <row r="10" spans="1:15" x14ac:dyDescent="0.4">
      <c r="A10" s="30" t="s">
        <v>47</v>
      </c>
      <c r="B10" s="31">
        <v>100</v>
      </c>
      <c r="C10" s="62"/>
      <c r="D10" s="32"/>
    </row>
    <row r="11" spans="1:15" x14ac:dyDescent="0.4">
      <c r="A11" s="33"/>
      <c r="C11" s="88" t="s">
        <v>46</v>
      </c>
      <c r="D11" s="88"/>
      <c r="E11" s="88"/>
      <c r="F11" s="88"/>
      <c r="G11" s="88"/>
      <c r="H11" s="88"/>
      <c r="I11" s="88"/>
      <c r="J11" s="88"/>
      <c r="K11" s="88"/>
      <c r="L11" s="88"/>
    </row>
    <row r="12" spans="1:15" ht="39.4" x14ac:dyDescent="0.4">
      <c r="A12" s="87" t="s">
        <v>43</v>
      </c>
      <c r="B12" s="79" t="s">
        <v>0</v>
      </c>
      <c r="C12" s="34" t="s">
        <v>1</v>
      </c>
      <c r="D12" s="76" t="s">
        <v>32</v>
      </c>
      <c r="E12" s="34" t="s">
        <v>5</v>
      </c>
      <c r="F12" s="76" t="s">
        <v>32</v>
      </c>
      <c r="G12" s="34" t="s">
        <v>4</v>
      </c>
      <c r="H12" s="76" t="s">
        <v>32</v>
      </c>
      <c r="I12" s="34" t="s">
        <v>6</v>
      </c>
      <c r="J12" s="76" t="s">
        <v>32</v>
      </c>
      <c r="K12" s="34" t="s">
        <v>45</v>
      </c>
      <c r="L12" s="76" t="s">
        <v>34</v>
      </c>
      <c r="M12" s="91" t="s">
        <v>33</v>
      </c>
      <c r="N12" s="35"/>
    </row>
    <row r="13" spans="1:15" x14ac:dyDescent="0.4">
      <c r="A13" s="87"/>
      <c r="B13" s="79"/>
      <c r="C13" s="36">
        <v>1</v>
      </c>
      <c r="D13" s="77"/>
      <c r="E13" s="36">
        <v>0.75</v>
      </c>
      <c r="F13" s="77"/>
      <c r="G13" s="36">
        <v>0.5</v>
      </c>
      <c r="H13" s="77"/>
      <c r="I13" s="36">
        <v>0.25</v>
      </c>
      <c r="J13" s="77"/>
      <c r="K13" s="36">
        <v>0</v>
      </c>
      <c r="L13" s="77"/>
      <c r="M13" s="92"/>
      <c r="N13" s="35"/>
    </row>
    <row r="14" spans="1:15" x14ac:dyDescent="0.4">
      <c r="A14" s="37" t="s">
        <v>25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35"/>
    </row>
    <row r="15" spans="1:15" x14ac:dyDescent="0.4">
      <c r="A15" s="40" t="s">
        <v>26</v>
      </c>
      <c r="B15" s="41">
        <v>0.1</v>
      </c>
      <c r="C15" s="42"/>
      <c r="D15" s="43">
        <f t="shared" ref="D15:D20" si="0">ROUND(C15*C$13*$B$10*$B15,0)</f>
        <v>0</v>
      </c>
      <c r="E15" s="42"/>
      <c r="F15" s="43">
        <f t="shared" ref="F15:F20" si="1">ROUND(E15*E$13*$B$10*$B15,0)</f>
        <v>0</v>
      </c>
      <c r="G15" s="42"/>
      <c r="H15" s="43">
        <f t="shared" ref="H15:H20" si="2">ROUND(G15*G$13*$B$10*$B15,0)</f>
        <v>0</v>
      </c>
      <c r="I15" s="42"/>
      <c r="J15" s="43">
        <f t="shared" ref="J15:J20" si="3">ROUND(I15*I$13*$B$10*$B15,0)</f>
        <v>0</v>
      </c>
      <c r="K15" s="42"/>
      <c r="L15" s="43">
        <f t="shared" ref="L15:L20" si="4">ROUND(K15*K$13*$B$10*$B15,0)</f>
        <v>0</v>
      </c>
      <c r="M15" s="44" t="str">
        <f t="shared" ref="M15:M20" si="5">IF(O15="geen 100%","geen 100%",SUM(D15+F15+H15+J15+L15))</f>
        <v>geen 100%</v>
      </c>
      <c r="N15" s="35"/>
      <c r="O15" s="45" t="str">
        <f t="shared" ref="O15:O19" si="6">IF(SUM(C15+E15+G15+I15+K15)&lt;&gt;100%,"geen 100%","100% ingevuld")</f>
        <v>geen 100%</v>
      </c>
    </row>
    <row r="16" spans="1:15" x14ac:dyDescent="0.4">
      <c r="A16" s="46" t="s">
        <v>27</v>
      </c>
      <c r="B16" s="47">
        <v>0.15</v>
      </c>
      <c r="C16" s="48"/>
      <c r="D16" s="49">
        <f t="shared" si="0"/>
        <v>0</v>
      </c>
      <c r="E16" s="48"/>
      <c r="F16" s="49">
        <f t="shared" si="1"/>
        <v>0</v>
      </c>
      <c r="G16" s="48"/>
      <c r="H16" s="49">
        <f t="shared" si="2"/>
        <v>0</v>
      </c>
      <c r="I16" s="48"/>
      <c r="J16" s="49">
        <f t="shared" si="3"/>
        <v>0</v>
      </c>
      <c r="K16" s="48"/>
      <c r="L16" s="49">
        <f t="shared" si="4"/>
        <v>0</v>
      </c>
      <c r="M16" s="50" t="str">
        <f t="shared" si="5"/>
        <v>geen 100%</v>
      </c>
      <c r="N16" s="35"/>
      <c r="O16" s="45" t="str">
        <f t="shared" si="6"/>
        <v>geen 100%</v>
      </c>
    </row>
    <row r="17" spans="1:15" x14ac:dyDescent="0.4">
      <c r="A17" s="46" t="s">
        <v>28</v>
      </c>
      <c r="B17" s="47">
        <v>0.25</v>
      </c>
      <c r="C17" s="48"/>
      <c r="D17" s="49">
        <f t="shared" si="0"/>
        <v>0</v>
      </c>
      <c r="E17" s="48"/>
      <c r="F17" s="49">
        <f t="shared" si="1"/>
        <v>0</v>
      </c>
      <c r="G17" s="48"/>
      <c r="H17" s="49">
        <f t="shared" si="2"/>
        <v>0</v>
      </c>
      <c r="I17" s="48"/>
      <c r="J17" s="49">
        <f t="shared" si="3"/>
        <v>0</v>
      </c>
      <c r="K17" s="48"/>
      <c r="L17" s="49">
        <f t="shared" si="4"/>
        <v>0</v>
      </c>
      <c r="M17" s="50" t="str">
        <f t="shared" si="5"/>
        <v>geen 100%</v>
      </c>
      <c r="N17" s="35"/>
      <c r="O17" s="45" t="str">
        <f>IF(SUM(C17+E17+G17+I17+K17)&lt;&gt;100%,"geen 100%","100% ingevuld")</f>
        <v>geen 100%</v>
      </c>
    </row>
    <row r="18" spans="1:15" x14ac:dyDescent="0.4">
      <c r="A18" s="46" t="s">
        <v>48</v>
      </c>
      <c r="B18" s="47">
        <v>0.15</v>
      </c>
      <c r="C18" s="48"/>
      <c r="D18" s="49">
        <f t="shared" si="0"/>
        <v>0</v>
      </c>
      <c r="E18" s="48"/>
      <c r="F18" s="49">
        <f t="shared" si="1"/>
        <v>0</v>
      </c>
      <c r="G18" s="48"/>
      <c r="H18" s="49">
        <f t="shared" si="2"/>
        <v>0</v>
      </c>
      <c r="I18" s="48"/>
      <c r="J18" s="49">
        <f t="shared" si="3"/>
        <v>0</v>
      </c>
      <c r="K18" s="48"/>
      <c r="L18" s="49">
        <f t="shared" si="4"/>
        <v>0</v>
      </c>
      <c r="M18" s="50" t="str">
        <f t="shared" si="5"/>
        <v>geen 100%</v>
      </c>
      <c r="N18" s="35"/>
      <c r="O18" s="45" t="str">
        <f t="shared" si="6"/>
        <v>geen 100%</v>
      </c>
    </row>
    <row r="19" spans="1:15" x14ac:dyDescent="0.4">
      <c r="A19" s="46" t="s">
        <v>49</v>
      </c>
      <c r="B19" s="47">
        <v>0.05</v>
      </c>
      <c r="C19" s="48"/>
      <c r="D19" s="49">
        <f t="shared" si="0"/>
        <v>0</v>
      </c>
      <c r="E19" s="48"/>
      <c r="F19" s="49">
        <f t="shared" si="1"/>
        <v>0</v>
      </c>
      <c r="G19" s="48"/>
      <c r="H19" s="49">
        <f t="shared" si="2"/>
        <v>0</v>
      </c>
      <c r="I19" s="48"/>
      <c r="J19" s="49">
        <f t="shared" si="3"/>
        <v>0</v>
      </c>
      <c r="K19" s="48"/>
      <c r="L19" s="49">
        <f t="shared" si="4"/>
        <v>0</v>
      </c>
      <c r="M19" s="50" t="str">
        <f t="shared" si="5"/>
        <v>geen 100%</v>
      </c>
      <c r="N19" s="35"/>
      <c r="O19" s="45" t="str">
        <f t="shared" si="6"/>
        <v>geen 100%</v>
      </c>
    </row>
    <row r="20" spans="1:15" x14ac:dyDescent="0.4">
      <c r="A20" s="46" t="s">
        <v>50</v>
      </c>
      <c r="B20" s="47">
        <v>0.05</v>
      </c>
      <c r="C20" s="48"/>
      <c r="D20" s="49">
        <f t="shared" si="0"/>
        <v>0</v>
      </c>
      <c r="E20" s="48"/>
      <c r="F20" s="49">
        <f t="shared" si="1"/>
        <v>0</v>
      </c>
      <c r="G20" s="48"/>
      <c r="H20" s="49">
        <f t="shared" si="2"/>
        <v>0</v>
      </c>
      <c r="I20" s="48"/>
      <c r="J20" s="49">
        <f t="shared" si="3"/>
        <v>0</v>
      </c>
      <c r="K20" s="48"/>
      <c r="L20" s="49">
        <f t="shared" si="4"/>
        <v>0</v>
      </c>
      <c r="M20" s="50" t="str">
        <f t="shared" si="5"/>
        <v>geen 100%</v>
      </c>
      <c r="N20" s="51"/>
      <c r="O20" s="45" t="str">
        <f>IF(SUM(C20+E20+G20+I20+K20)&lt;&gt;100%,"geen 100%","100% ingevuld")</f>
        <v>geen 100%</v>
      </c>
    </row>
    <row r="21" spans="1:15" x14ac:dyDescent="0.4">
      <c r="A21" s="52"/>
      <c r="B21" s="53"/>
      <c r="C21" s="53"/>
      <c r="D21" s="54"/>
      <c r="E21" s="53"/>
      <c r="F21" s="54"/>
      <c r="G21" s="53"/>
      <c r="H21" s="54"/>
      <c r="I21" s="53"/>
      <c r="J21" s="54"/>
      <c r="K21" s="53"/>
      <c r="L21" s="54"/>
      <c r="M21" s="55"/>
      <c r="N21" s="51"/>
      <c r="O21" s="45"/>
    </row>
    <row r="22" spans="1:15" s="62" customFormat="1" x14ac:dyDescent="0.4">
      <c r="A22" s="37" t="s">
        <v>29</v>
      </c>
      <c r="B22" s="56"/>
      <c r="C22" s="57"/>
      <c r="D22" s="58"/>
      <c r="E22" s="57"/>
      <c r="F22" s="58"/>
      <c r="G22" s="57"/>
      <c r="H22" s="58"/>
      <c r="I22" s="57"/>
      <c r="J22" s="58"/>
      <c r="K22" s="57"/>
      <c r="L22" s="58"/>
      <c r="M22" s="59"/>
      <c r="N22" s="60"/>
      <c r="O22" s="61"/>
    </row>
    <row r="23" spans="1:15" x14ac:dyDescent="0.4">
      <c r="A23" s="46" t="s">
        <v>30</v>
      </c>
      <c r="B23" s="47">
        <v>0.05</v>
      </c>
      <c r="C23" s="48"/>
      <c r="D23" s="49">
        <f>ROUND(C23*C$13*$B$10*$B23,0)</f>
        <v>0</v>
      </c>
      <c r="E23" s="48"/>
      <c r="F23" s="49">
        <f>ROUND(E23*E$13*$B$10*$B23,0)</f>
        <v>0</v>
      </c>
      <c r="G23" s="48"/>
      <c r="H23" s="49">
        <f>ROUND(G23*G$13*$B$10*$B23,0)</f>
        <v>0</v>
      </c>
      <c r="I23" s="48"/>
      <c r="J23" s="49">
        <f>ROUND(I23*I$13*$B$10*$B23,0)</f>
        <v>0</v>
      </c>
      <c r="K23" s="48"/>
      <c r="L23" s="49">
        <f>ROUND(K23*K$13*$B$10*$B23,0)</f>
        <v>0</v>
      </c>
      <c r="M23" s="50" t="str">
        <f t="shared" ref="M23:M25" si="7">IF(O23="geen 100%","geen 100%",SUM(D23+F23+H23+J23+L23))</f>
        <v>geen 100%</v>
      </c>
      <c r="N23" s="51"/>
      <c r="O23" s="45" t="str">
        <f t="shared" ref="O23" si="8">IF(SUM(C23+E23+G23+I23+K23)&lt;&gt;100%,"geen 100%","100% ingevuld")</f>
        <v>geen 100%</v>
      </c>
    </row>
    <row r="24" spans="1:15" x14ac:dyDescent="0.4">
      <c r="A24" s="46" t="s">
        <v>31</v>
      </c>
      <c r="B24" s="47">
        <v>0.05</v>
      </c>
      <c r="C24" s="48"/>
      <c r="D24" s="49">
        <f>ROUND(C24*C$13*$B$10*$B24,0)</f>
        <v>0</v>
      </c>
      <c r="E24" s="48"/>
      <c r="F24" s="49">
        <f>ROUND(E24*E$13*$B$10*$B24,0)</f>
        <v>0</v>
      </c>
      <c r="G24" s="48"/>
      <c r="H24" s="49">
        <f>ROUND(G24*G$13*$B$10*$B24,0)</f>
        <v>0</v>
      </c>
      <c r="I24" s="48"/>
      <c r="J24" s="49">
        <f>ROUND(I24*I$13*$B$10*$B24,0)</f>
        <v>0</v>
      </c>
      <c r="K24" s="48"/>
      <c r="L24" s="49">
        <f>ROUND(K24*K$13*$B$10*$B24,0)</f>
        <v>0</v>
      </c>
      <c r="M24" s="50" t="str">
        <f t="shared" si="7"/>
        <v>geen 100%</v>
      </c>
      <c r="N24" s="51"/>
      <c r="O24" s="45" t="str">
        <f>IF(SUM(C24+E24+G24+I24+K24)&lt;&gt;100%,"geen 100%","100% ingevuld")</f>
        <v>geen 100%</v>
      </c>
    </row>
    <row r="25" spans="1:15" x14ac:dyDescent="0.4">
      <c r="A25" s="46" t="s">
        <v>23</v>
      </c>
      <c r="B25" s="47">
        <v>0.15</v>
      </c>
      <c r="C25" s="48"/>
      <c r="D25" s="49">
        <f>ROUND(C25*C$13*$B$10*$B25,0)</f>
        <v>0</v>
      </c>
      <c r="E25" s="48"/>
      <c r="F25" s="49">
        <f>ROUND(E25*E$13*$B$10*$B25,0)</f>
        <v>0</v>
      </c>
      <c r="G25" s="48"/>
      <c r="H25" s="49">
        <f>ROUND(G25*G$13*$B$10*$B25,0)</f>
        <v>0</v>
      </c>
      <c r="I25" s="48"/>
      <c r="J25" s="49">
        <f>ROUND(I25*I$13*$B$10*$B25,0)</f>
        <v>0</v>
      </c>
      <c r="K25" s="48"/>
      <c r="L25" s="49">
        <f>ROUND(K25*K$13*$B$10*$B25,0)</f>
        <v>0</v>
      </c>
      <c r="M25" s="50" t="str">
        <f t="shared" si="7"/>
        <v>geen 100%</v>
      </c>
      <c r="N25" s="51"/>
      <c r="O25" s="45" t="str">
        <f>IF(SUM(C25+E25+G25+I25+K25)&lt;&gt;100%,"geen 100%","100% ingevuld")</f>
        <v>geen 100%</v>
      </c>
    </row>
    <row r="26" spans="1:15" ht="15.75" x14ac:dyDescent="0.5">
      <c r="A26" s="62" t="s">
        <v>9</v>
      </c>
      <c r="B26" s="63">
        <f>SUM(B14:B25)</f>
        <v>1.0000000000000002</v>
      </c>
      <c r="H26" s="93" t="s">
        <v>51</v>
      </c>
      <c r="I26" s="93"/>
      <c r="J26" s="93"/>
      <c r="K26" s="93"/>
      <c r="L26" s="93"/>
      <c r="M26" s="64">
        <f>IF(O26="geen 100%","geen 100%",SUM(M15:M25))</f>
        <v>0</v>
      </c>
      <c r="N26" s="65"/>
      <c r="O26" s="45"/>
    </row>
    <row r="27" spans="1:15" x14ac:dyDescent="0.4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8" spans="1:15" x14ac:dyDescent="0.4">
      <c r="A28" s="75" t="s">
        <v>41</v>
      </c>
      <c r="B28" s="74"/>
      <c r="C28" s="74"/>
      <c r="D28" s="74"/>
      <c r="E28" s="74"/>
      <c r="F28" s="74"/>
      <c r="G28" s="74"/>
      <c r="H28" s="74"/>
      <c r="I28" s="74"/>
      <c r="J28" s="66"/>
    </row>
    <row r="29" spans="1:15" x14ac:dyDescent="0.4">
      <c r="A29" s="78" t="s">
        <v>44</v>
      </c>
      <c r="B29" s="78"/>
      <c r="C29" s="78"/>
      <c r="D29" s="78"/>
      <c r="E29" s="78"/>
      <c r="F29" s="78"/>
      <c r="G29" s="78"/>
      <c r="H29" s="78"/>
      <c r="I29" s="78"/>
      <c r="J29" s="66"/>
    </row>
    <row r="30" spans="1:15" x14ac:dyDescent="0.4">
      <c r="A30" s="78" t="s">
        <v>8</v>
      </c>
      <c r="B30" s="78"/>
      <c r="C30" s="78"/>
      <c r="D30" s="78"/>
      <c r="E30" s="78"/>
      <c r="F30" s="78"/>
      <c r="G30" s="78"/>
      <c r="H30" s="78"/>
      <c r="I30" s="78"/>
      <c r="J30" s="66"/>
    </row>
    <row r="31" spans="1:15" x14ac:dyDescent="0.4">
      <c r="A31" s="78" t="s">
        <v>3</v>
      </c>
      <c r="B31" s="78"/>
      <c r="C31" s="78"/>
      <c r="D31" s="78"/>
      <c r="E31" s="78"/>
      <c r="F31" s="78"/>
      <c r="G31" s="78"/>
      <c r="H31" s="78"/>
      <c r="I31" s="78"/>
      <c r="J31" s="66"/>
    </row>
    <row r="32" spans="1:15" x14ac:dyDescent="0.4">
      <c r="A32" s="78" t="s">
        <v>2</v>
      </c>
      <c r="B32" s="78"/>
      <c r="C32" s="78"/>
      <c r="D32" s="78"/>
      <c r="E32" s="78"/>
      <c r="F32" s="78"/>
      <c r="G32" s="78"/>
      <c r="H32" s="78"/>
      <c r="I32" s="78"/>
      <c r="J32" s="66"/>
    </row>
    <row r="33" spans="1:26" x14ac:dyDescent="0.4">
      <c r="A33" s="78" t="s">
        <v>7</v>
      </c>
      <c r="B33" s="78"/>
      <c r="C33" s="78"/>
      <c r="D33" s="78"/>
      <c r="E33" s="78"/>
      <c r="F33" s="78"/>
      <c r="G33" s="78"/>
      <c r="H33" s="78"/>
      <c r="I33" s="78"/>
    </row>
    <row r="35" spans="1:26" s="21" customFormat="1" x14ac:dyDescent="0.35"/>
    <row r="36" spans="1:26" s="21" customFormat="1" x14ac:dyDescent="0.35">
      <c r="A36" s="67" t="s">
        <v>54</v>
      </c>
    </row>
    <row r="37" spans="1:26" s="21" customFormat="1" x14ac:dyDescent="0.35"/>
    <row r="38" spans="1:26" s="21" customFormat="1" x14ac:dyDescent="0.35">
      <c r="A38" s="68" t="s">
        <v>35</v>
      </c>
      <c r="B38" s="89"/>
      <c r="C38" s="89"/>
      <c r="D38" s="89"/>
      <c r="E38" s="69"/>
      <c r="F38" s="71" t="s">
        <v>42</v>
      </c>
      <c r="G38" s="90"/>
      <c r="H38" s="90"/>
      <c r="I38" s="90"/>
    </row>
    <row r="40" spans="1:26" s="24" customFormat="1" ht="75" customHeight="1" x14ac:dyDescent="0.35">
      <c r="A40" s="81" t="str">
        <f>D4</f>
        <v>FICA69921</v>
      </c>
      <c r="B40" s="81"/>
      <c r="C40" s="81"/>
      <c r="D40" s="81"/>
      <c r="E40" s="21"/>
      <c r="F40" s="21"/>
      <c r="G40" s="21"/>
      <c r="H40" s="21"/>
      <c r="I40" s="21"/>
      <c r="J40" s="22"/>
      <c r="K40" s="22"/>
      <c r="L40" s="21"/>
      <c r="M40" s="21"/>
      <c r="N40" s="21"/>
      <c r="O40" s="23"/>
    </row>
    <row r="41" spans="1:26" s="26" customFormat="1" x14ac:dyDescent="0.35">
      <c r="A41" s="80" t="s">
        <v>36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21"/>
      <c r="M41" s="21"/>
      <c r="N41" s="21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</sheetData>
  <sheetProtection algorithmName="SHA-512" hashValue="WuTX57RgHi8F+3QpWwP4Lk+UyEuBaMU3RN9hqWF6QYVx6RCIka+wRFirB9cJk7Zn9U3zEwSPdgYt1Jnz0Bz6ng==" saltValue="EWdYC956rOY7SScJVpNlMQ==" spinCount="100000" sheet="1" objects="1" scenarios="1"/>
  <mergeCells count="25">
    <mergeCell ref="A41:K41"/>
    <mergeCell ref="A40:D40"/>
    <mergeCell ref="A1:M1"/>
    <mergeCell ref="D2:H2"/>
    <mergeCell ref="D4:H4"/>
    <mergeCell ref="D5:H5"/>
    <mergeCell ref="D6:H6"/>
    <mergeCell ref="D7:H7"/>
    <mergeCell ref="A12:A13"/>
    <mergeCell ref="C11:L11"/>
    <mergeCell ref="B38:D38"/>
    <mergeCell ref="G38:I38"/>
    <mergeCell ref="A33:I33"/>
    <mergeCell ref="L12:L13"/>
    <mergeCell ref="M12:M13"/>
    <mergeCell ref="H26:L26"/>
    <mergeCell ref="J12:J13"/>
    <mergeCell ref="A29:I29"/>
    <mergeCell ref="A30:I30"/>
    <mergeCell ref="A31:I31"/>
    <mergeCell ref="A32:I32"/>
    <mergeCell ref="B12:B13"/>
    <mergeCell ref="D12:D13"/>
    <mergeCell ref="F12:F13"/>
    <mergeCell ref="H12:H13"/>
  </mergeCells>
  <phoneticPr fontId="4" type="noConversion"/>
  <conditionalFormatting sqref="B10 B15:B20 B23:B25">
    <cfRule type="containsBlanks" dxfId="6" priority="3">
      <formula>LEN(TRIM(B10))=0</formula>
    </cfRule>
  </conditionalFormatting>
  <conditionalFormatting sqref="B38 G38">
    <cfRule type="containsBlanks" dxfId="5" priority="2">
      <formula>LEN(TRIM(B38))=0</formula>
    </cfRule>
  </conditionalFormatting>
  <conditionalFormatting sqref="C15:C20 E15:E20 G15:G20 I15:I20 K15:K20 C23:C25 E23:E25 G23:G25 I23:I25 K23:K25">
    <cfRule type="containsBlanks" dxfId="4" priority="16">
      <formula>LEN(TRIM(C15))=0</formula>
    </cfRule>
  </conditionalFormatting>
  <conditionalFormatting sqref="D2 D6">
    <cfRule type="containsBlanks" dxfId="3" priority="1">
      <formula>LEN(TRIM(D2))=0</formula>
    </cfRule>
  </conditionalFormatting>
  <conditionalFormatting sqref="M15:M20 M23:M25">
    <cfRule type="cellIs" dxfId="2" priority="15" operator="equal">
      <formula>"geen 100%"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 codeName="Blad2">
    <pageSetUpPr fitToPage="1"/>
  </sheetPr>
  <dimension ref="A1:N24"/>
  <sheetViews>
    <sheetView workbookViewId="0">
      <selection activeCell="C6" sqref="C6"/>
    </sheetView>
  </sheetViews>
  <sheetFormatPr defaultColWidth="9.19921875" defaultRowHeight="12.75" x14ac:dyDescent="0.35"/>
  <cols>
    <col min="1" max="1" width="25" bestFit="1" customWidth="1"/>
    <col min="2" max="2" width="12.265625" bestFit="1" customWidth="1"/>
    <col min="3" max="3" width="11" bestFit="1" customWidth="1"/>
    <col min="4" max="4" width="10.796875" bestFit="1" customWidth="1"/>
    <col min="5" max="5" width="11.53125" bestFit="1" customWidth="1"/>
    <col min="6" max="6" width="10.796875" bestFit="1" customWidth="1"/>
    <col min="7" max="7" width="11.796875" customWidth="1"/>
    <col min="8" max="8" width="8" bestFit="1" customWidth="1"/>
    <col min="9" max="9" width="9.796875" bestFit="1" customWidth="1"/>
    <col min="10" max="10" width="8" bestFit="1" customWidth="1"/>
    <col min="11" max="11" width="11.53125" bestFit="1" customWidth="1"/>
    <col min="12" max="12" width="8" bestFit="1" customWidth="1"/>
    <col min="13" max="13" width="14" bestFit="1" customWidth="1"/>
    <col min="14" max="14" width="12.796875" bestFit="1" customWidth="1"/>
  </cols>
  <sheetData>
    <row r="1" spans="1:14" ht="15" x14ac:dyDescent="0.35">
      <c r="A1" s="100" t="s">
        <v>21</v>
      </c>
      <c r="B1" s="101"/>
      <c r="C1" s="7"/>
    </row>
    <row r="2" spans="1:14" ht="13.15" x14ac:dyDescent="0.4">
      <c r="A2" s="8" t="s">
        <v>15</v>
      </c>
      <c r="B2" s="16">
        <v>10000</v>
      </c>
      <c r="C2" s="6"/>
      <c r="D2" s="9"/>
    </row>
    <row r="3" spans="1:14" ht="13.15" x14ac:dyDescent="0.4">
      <c r="A3" s="10"/>
      <c r="C3" s="102" t="s">
        <v>19</v>
      </c>
      <c r="D3" s="95"/>
      <c r="E3" s="95"/>
      <c r="F3" s="95"/>
      <c r="G3" s="95"/>
      <c r="H3" s="95"/>
      <c r="I3" s="95"/>
      <c r="J3" s="95"/>
      <c r="K3" s="95"/>
      <c r="L3" s="11"/>
    </row>
    <row r="4" spans="1:14" ht="38.25" x14ac:dyDescent="0.35">
      <c r="B4" s="96" t="s">
        <v>0</v>
      </c>
      <c r="C4" s="5" t="s">
        <v>1</v>
      </c>
      <c r="D4" s="98" t="s">
        <v>16</v>
      </c>
      <c r="E4" s="5" t="s">
        <v>5</v>
      </c>
      <c r="F4" s="98" t="s">
        <v>16</v>
      </c>
      <c r="G4" s="5" t="s">
        <v>4</v>
      </c>
      <c r="H4" s="98" t="s">
        <v>16</v>
      </c>
      <c r="I4" s="5" t="s">
        <v>6</v>
      </c>
      <c r="J4" s="98" t="s">
        <v>16</v>
      </c>
      <c r="K4" s="5" t="s">
        <v>22</v>
      </c>
      <c r="L4" s="98" t="s">
        <v>16</v>
      </c>
      <c r="M4" s="96" t="s">
        <v>17</v>
      </c>
    </row>
    <row r="5" spans="1:14" x14ac:dyDescent="0.35">
      <c r="B5" s="97"/>
      <c r="C5" s="19">
        <v>1</v>
      </c>
      <c r="D5" s="99"/>
      <c r="E5" s="19">
        <v>0.75</v>
      </c>
      <c r="F5" s="99"/>
      <c r="G5" s="19">
        <v>0.5</v>
      </c>
      <c r="H5" s="99"/>
      <c r="I5" s="19">
        <v>0.25</v>
      </c>
      <c r="J5" s="99"/>
      <c r="K5" s="19">
        <v>0</v>
      </c>
      <c r="L5" s="99"/>
      <c r="M5" s="97"/>
    </row>
    <row r="6" spans="1:14" ht="13.15" x14ac:dyDescent="0.4">
      <c r="A6" s="17" t="s">
        <v>10</v>
      </c>
      <c r="B6" s="18">
        <v>0.25</v>
      </c>
      <c r="C6" s="3">
        <v>0.8</v>
      </c>
      <c r="D6" s="13">
        <f t="shared" ref="D6:F10" si="0">C6*C$5*$B$2*$B6</f>
        <v>2000</v>
      </c>
      <c r="E6" s="3">
        <v>0</v>
      </c>
      <c r="F6" s="13">
        <f t="shared" si="0"/>
        <v>0</v>
      </c>
      <c r="G6" s="3">
        <v>0</v>
      </c>
      <c r="H6" s="13">
        <f t="shared" ref="H6:H10" si="1">G6*G$5*$B$2*$B6</f>
        <v>0</v>
      </c>
      <c r="I6" s="3">
        <v>0</v>
      </c>
      <c r="J6" s="13">
        <f t="shared" ref="J6:J10" si="2">I6*I$5*$B$2*$B6</f>
        <v>0</v>
      </c>
      <c r="K6" s="3">
        <v>0.2</v>
      </c>
      <c r="L6" s="13">
        <f t="shared" ref="L6:L10" si="3">K6*K$5*$B$2*$B6</f>
        <v>0</v>
      </c>
      <c r="M6" s="14">
        <f>IF(N6="geen 100%","geen 100%",SUM(D6+F6+H6+J6+L6))</f>
        <v>2000</v>
      </c>
      <c r="N6" s="1" t="str">
        <f t="shared" ref="N6:N10" si="4">IF(SUM(C6+E6+G6+I6+K6)&lt;&gt;100%,"geen 100%","100% ingevuld")</f>
        <v>100% ingevuld</v>
      </c>
    </row>
    <row r="7" spans="1:14" ht="13.15" x14ac:dyDescent="0.4">
      <c r="A7" s="17" t="s">
        <v>11</v>
      </c>
      <c r="B7" s="18">
        <v>0.25</v>
      </c>
      <c r="C7" s="3">
        <v>0.7</v>
      </c>
      <c r="D7" s="13">
        <f t="shared" si="0"/>
        <v>1750</v>
      </c>
      <c r="E7" s="3">
        <v>0</v>
      </c>
      <c r="F7" s="13">
        <f t="shared" si="0"/>
        <v>0</v>
      </c>
      <c r="G7" s="3">
        <v>0</v>
      </c>
      <c r="H7" s="13">
        <f t="shared" si="1"/>
        <v>0</v>
      </c>
      <c r="I7" s="3">
        <v>0</v>
      </c>
      <c r="J7" s="13">
        <f t="shared" si="2"/>
        <v>0</v>
      </c>
      <c r="K7" s="3">
        <v>0.3</v>
      </c>
      <c r="L7" s="13">
        <f t="shared" si="3"/>
        <v>0</v>
      </c>
      <c r="M7" s="14">
        <f t="shared" ref="M7:M10" si="5">IF(N7="geen 100%","geen 100%",SUM(D7+F7+H7+J7+L7))</f>
        <v>1750</v>
      </c>
      <c r="N7" s="1" t="str">
        <f t="shared" si="4"/>
        <v>100% ingevuld</v>
      </c>
    </row>
    <row r="8" spans="1:14" ht="13.15" x14ac:dyDescent="0.4">
      <c r="A8" s="17" t="s">
        <v>12</v>
      </c>
      <c r="B8" s="18">
        <v>0.25</v>
      </c>
      <c r="C8" s="3">
        <v>0</v>
      </c>
      <c r="D8" s="13">
        <f t="shared" si="0"/>
        <v>0</v>
      </c>
      <c r="E8" s="3">
        <v>1</v>
      </c>
      <c r="F8" s="13">
        <f t="shared" si="0"/>
        <v>1875</v>
      </c>
      <c r="G8" s="3">
        <v>0</v>
      </c>
      <c r="H8" s="13">
        <f t="shared" si="1"/>
        <v>0</v>
      </c>
      <c r="I8" s="3">
        <v>0</v>
      </c>
      <c r="J8" s="13">
        <f t="shared" si="2"/>
        <v>0</v>
      </c>
      <c r="K8" s="3">
        <v>0</v>
      </c>
      <c r="L8" s="13">
        <f t="shared" si="3"/>
        <v>0</v>
      </c>
      <c r="M8" s="14">
        <f t="shared" si="5"/>
        <v>1875</v>
      </c>
      <c r="N8" s="1" t="str">
        <f t="shared" si="4"/>
        <v>100% ingevuld</v>
      </c>
    </row>
    <row r="9" spans="1:14" ht="13.15" x14ac:dyDescent="0.4">
      <c r="A9" s="17" t="s">
        <v>13</v>
      </c>
      <c r="B9" s="18">
        <v>0.15</v>
      </c>
      <c r="C9" s="3">
        <v>0</v>
      </c>
      <c r="D9" s="13">
        <f t="shared" si="0"/>
        <v>0</v>
      </c>
      <c r="E9" s="3">
        <v>0</v>
      </c>
      <c r="F9" s="13">
        <f t="shared" si="0"/>
        <v>0</v>
      </c>
      <c r="G9" s="3">
        <v>0</v>
      </c>
      <c r="H9" s="13">
        <f t="shared" si="1"/>
        <v>0</v>
      </c>
      <c r="I9" s="3">
        <v>0</v>
      </c>
      <c r="J9" s="13">
        <f t="shared" si="2"/>
        <v>0</v>
      </c>
      <c r="K9" s="3">
        <v>1</v>
      </c>
      <c r="L9" s="13">
        <f t="shared" si="3"/>
        <v>0</v>
      </c>
      <c r="M9" s="14">
        <f t="shared" si="5"/>
        <v>0</v>
      </c>
      <c r="N9" s="1" t="str">
        <f t="shared" si="4"/>
        <v>100% ingevuld</v>
      </c>
    </row>
    <row r="10" spans="1:14" ht="13.15" x14ac:dyDescent="0.4">
      <c r="A10" s="17" t="s">
        <v>14</v>
      </c>
      <c r="B10" s="18">
        <v>0.1</v>
      </c>
      <c r="C10" s="3">
        <v>0</v>
      </c>
      <c r="D10" s="13">
        <f t="shared" si="0"/>
        <v>0</v>
      </c>
      <c r="E10" s="3">
        <v>0</v>
      </c>
      <c r="F10" s="13">
        <f t="shared" si="0"/>
        <v>0</v>
      </c>
      <c r="G10" s="3">
        <v>0</v>
      </c>
      <c r="H10" s="13">
        <f t="shared" si="1"/>
        <v>0</v>
      </c>
      <c r="I10" s="3">
        <v>0</v>
      </c>
      <c r="J10" s="13">
        <f t="shared" si="2"/>
        <v>0</v>
      </c>
      <c r="K10" s="3">
        <v>1</v>
      </c>
      <c r="L10" s="13">
        <f t="shared" si="3"/>
        <v>0</v>
      </c>
      <c r="M10" s="14">
        <f t="shared" si="5"/>
        <v>0</v>
      </c>
      <c r="N10" s="1" t="str">
        <f t="shared" si="4"/>
        <v>100% ingevuld</v>
      </c>
    </row>
    <row r="11" spans="1:14" ht="15" x14ac:dyDescent="0.4">
      <c r="A11" s="4" t="s">
        <v>9</v>
      </c>
      <c r="B11" s="2">
        <f>SUM(B6:B10)</f>
        <v>1</v>
      </c>
      <c r="H11" s="94" t="s">
        <v>18</v>
      </c>
      <c r="I11" s="94"/>
      <c r="J11" s="94"/>
      <c r="K11" s="94"/>
      <c r="L11" s="94"/>
      <c r="M11" s="15">
        <f>IF(N11="geen 100%","geen 100%",SUM(M6:M10))</f>
        <v>5625</v>
      </c>
      <c r="N11" s="1" t="str">
        <f>IF(OR(N6="geen 100%",N7="geen 100%",N8="geen 100%",N9="geen 100%",N10="geen 100%"),"geen 100%","100% ingevuld")</f>
        <v>100% ingevuld</v>
      </c>
    </row>
    <row r="12" spans="1:14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4" ht="13.15" x14ac:dyDescent="0.4">
      <c r="A13" s="10"/>
      <c r="C13" s="95" t="s">
        <v>20</v>
      </c>
      <c r="D13" s="95"/>
      <c r="E13" s="95"/>
      <c r="F13" s="95"/>
      <c r="G13" s="95"/>
      <c r="H13" s="95"/>
      <c r="I13" s="95"/>
      <c r="J13" s="95"/>
      <c r="K13" s="95"/>
      <c r="L13" s="11"/>
    </row>
    <row r="14" spans="1:14" ht="38.25" x14ac:dyDescent="0.35">
      <c r="B14" s="96" t="s">
        <v>0</v>
      </c>
      <c r="C14" s="5" t="s">
        <v>1</v>
      </c>
      <c r="D14" s="98" t="s">
        <v>16</v>
      </c>
      <c r="E14" s="5" t="s">
        <v>5</v>
      </c>
      <c r="F14" s="98" t="s">
        <v>16</v>
      </c>
      <c r="G14" s="5" t="s">
        <v>4</v>
      </c>
      <c r="H14" s="98" t="s">
        <v>16</v>
      </c>
      <c r="I14" s="5" t="s">
        <v>6</v>
      </c>
      <c r="J14" s="98" t="s">
        <v>16</v>
      </c>
      <c r="K14" s="5" t="s">
        <v>22</v>
      </c>
      <c r="L14" s="98" t="s">
        <v>16</v>
      </c>
      <c r="M14" s="96" t="s">
        <v>17</v>
      </c>
    </row>
    <row r="15" spans="1:14" x14ac:dyDescent="0.35">
      <c r="B15" s="97"/>
      <c r="C15" s="19">
        <v>1</v>
      </c>
      <c r="D15" s="99"/>
      <c r="E15" s="19">
        <v>0.75</v>
      </c>
      <c r="F15" s="99"/>
      <c r="G15" s="19">
        <v>0.5</v>
      </c>
      <c r="H15" s="99"/>
      <c r="I15" s="19">
        <v>0.25</v>
      </c>
      <c r="J15" s="99"/>
      <c r="K15" s="19">
        <v>0</v>
      </c>
      <c r="L15" s="99"/>
      <c r="M15" s="97"/>
    </row>
    <row r="16" spans="1:14" ht="13.15" x14ac:dyDescent="0.4">
      <c r="A16" s="17" t="s">
        <v>10</v>
      </c>
      <c r="B16" s="18">
        <v>0.25</v>
      </c>
      <c r="C16" s="3">
        <v>0.5</v>
      </c>
      <c r="D16" s="13">
        <f t="shared" ref="D16:D20" si="6">C16*C$5*$B$2*$B16</f>
        <v>1250</v>
      </c>
      <c r="E16" s="3">
        <v>0</v>
      </c>
      <c r="F16" s="13">
        <f t="shared" ref="F16:F20" si="7">E16*E$5*$B$2*$B16</f>
        <v>0</v>
      </c>
      <c r="G16" s="3">
        <v>0</v>
      </c>
      <c r="H16" s="13">
        <f t="shared" ref="H16:H20" si="8">G16*G$5*$B$2*$B16</f>
        <v>0</v>
      </c>
      <c r="I16" s="3">
        <v>0</v>
      </c>
      <c r="J16" s="13">
        <f t="shared" ref="J16:J20" si="9">I16*I$5*$B$2*$B16</f>
        <v>0</v>
      </c>
      <c r="K16" s="3">
        <v>0.5</v>
      </c>
      <c r="L16" s="13">
        <f t="shared" ref="L16:L20" si="10">K16*K$5*$B$2*$B16</f>
        <v>0</v>
      </c>
      <c r="M16" s="14">
        <f>IF(N16="geen 100%","geen 100%",SUM(D16+F16+H16+J16+L16))</f>
        <v>1250</v>
      </c>
      <c r="N16" s="1" t="str">
        <f t="shared" ref="N16:N20" si="11">IF(SUM(C16+E16+G16+I16+K16)&lt;&gt;100%,"geen 100%","100% ingevuld")</f>
        <v>100% ingevuld</v>
      </c>
    </row>
    <row r="17" spans="1:14" ht="13.15" x14ac:dyDescent="0.4">
      <c r="A17" s="17" t="s">
        <v>11</v>
      </c>
      <c r="B17" s="18">
        <v>0.25</v>
      </c>
      <c r="C17" s="3">
        <v>0.4</v>
      </c>
      <c r="D17" s="13">
        <f t="shared" si="6"/>
        <v>1000</v>
      </c>
      <c r="E17" s="3">
        <v>0</v>
      </c>
      <c r="F17" s="13">
        <f t="shared" si="7"/>
        <v>0</v>
      </c>
      <c r="G17" s="3">
        <v>0</v>
      </c>
      <c r="H17" s="13">
        <f t="shared" si="8"/>
        <v>0</v>
      </c>
      <c r="I17" s="3">
        <v>0</v>
      </c>
      <c r="J17" s="13">
        <f t="shared" si="9"/>
        <v>0</v>
      </c>
      <c r="K17" s="3">
        <v>0.6</v>
      </c>
      <c r="L17" s="13">
        <f t="shared" si="10"/>
        <v>0</v>
      </c>
      <c r="M17" s="14">
        <f t="shared" ref="M17:M20" si="12">IF(N17="geen 100%","geen 100%",SUM(D17+F17+H17+J17+L17))</f>
        <v>1000</v>
      </c>
      <c r="N17" s="1" t="str">
        <f t="shared" si="11"/>
        <v>100% ingevuld</v>
      </c>
    </row>
    <row r="18" spans="1:14" ht="13.15" x14ac:dyDescent="0.4">
      <c r="A18" s="17" t="s">
        <v>12</v>
      </c>
      <c r="B18" s="18">
        <v>0.25</v>
      </c>
      <c r="C18" s="3">
        <v>0</v>
      </c>
      <c r="D18" s="13">
        <f t="shared" si="6"/>
        <v>0</v>
      </c>
      <c r="E18" s="3">
        <v>1</v>
      </c>
      <c r="F18" s="13">
        <f t="shared" si="7"/>
        <v>1875</v>
      </c>
      <c r="G18" s="3">
        <v>0</v>
      </c>
      <c r="H18" s="13">
        <f t="shared" si="8"/>
        <v>0</v>
      </c>
      <c r="I18" s="3">
        <v>0</v>
      </c>
      <c r="J18" s="13">
        <f t="shared" si="9"/>
        <v>0</v>
      </c>
      <c r="K18" s="3">
        <v>0</v>
      </c>
      <c r="L18" s="13">
        <f t="shared" si="10"/>
        <v>0</v>
      </c>
      <c r="M18" s="14">
        <f t="shared" si="12"/>
        <v>1875</v>
      </c>
      <c r="N18" s="1" t="str">
        <f t="shared" si="11"/>
        <v>100% ingevuld</v>
      </c>
    </row>
    <row r="19" spans="1:14" ht="13.15" x14ac:dyDescent="0.4">
      <c r="A19" s="17" t="s">
        <v>13</v>
      </c>
      <c r="B19" s="18">
        <v>0.15</v>
      </c>
      <c r="C19" s="3">
        <v>0</v>
      </c>
      <c r="D19" s="13">
        <f t="shared" si="6"/>
        <v>0</v>
      </c>
      <c r="E19" s="3">
        <v>0</v>
      </c>
      <c r="F19" s="13">
        <f t="shared" si="7"/>
        <v>0</v>
      </c>
      <c r="G19" s="3">
        <v>0</v>
      </c>
      <c r="H19" s="13">
        <f t="shared" si="8"/>
        <v>0</v>
      </c>
      <c r="I19" s="3">
        <v>0</v>
      </c>
      <c r="J19" s="13">
        <f t="shared" si="9"/>
        <v>0</v>
      </c>
      <c r="K19" s="3">
        <v>1</v>
      </c>
      <c r="L19" s="13">
        <f t="shared" si="10"/>
        <v>0</v>
      </c>
      <c r="M19" s="14">
        <f t="shared" si="12"/>
        <v>0</v>
      </c>
      <c r="N19" s="1" t="str">
        <f t="shared" si="11"/>
        <v>100% ingevuld</v>
      </c>
    </row>
    <row r="20" spans="1:14" ht="13.15" x14ac:dyDescent="0.4">
      <c r="A20" s="17" t="s">
        <v>14</v>
      </c>
      <c r="B20" s="18">
        <v>0.1</v>
      </c>
      <c r="C20" s="3">
        <v>0</v>
      </c>
      <c r="D20" s="13">
        <f t="shared" si="6"/>
        <v>0</v>
      </c>
      <c r="E20" s="3">
        <v>0</v>
      </c>
      <c r="F20" s="13">
        <f t="shared" si="7"/>
        <v>0</v>
      </c>
      <c r="G20" s="3">
        <v>0</v>
      </c>
      <c r="H20" s="13">
        <f t="shared" si="8"/>
        <v>0</v>
      </c>
      <c r="I20" s="3">
        <v>0</v>
      </c>
      <c r="J20" s="13">
        <f t="shared" si="9"/>
        <v>0</v>
      </c>
      <c r="K20" s="3">
        <v>1</v>
      </c>
      <c r="L20" s="13">
        <f t="shared" si="10"/>
        <v>0</v>
      </c>
      <c r="M20" s="14">
        <f t="shared" si="12"/>
        <v>0</v>
      </c>
      <c r="N20" s="1" t="str">
        <f t="shared" si="11"/>
        <v>100% ingevuld</v>
      </c>
    </row>
    <row r="21" spans="1:14" ht="15" x14ac:dyDescent="0.4">
      <c r="A21" s="4" t="s">
        <v>9</v>
      </c>
      <c r="B21" s="2">
        <f>SUM(B16:B20)</f>
        <v>1</v>
      </c>
      <c r="H21" s="94" t="s">
        <v>18</v>
      </c>
      <c r="I21" s="94"/>
      <c r="J21" s="94"/>
      <c r="K21" s="94"/>
      <c r="L21" s="94"/>
      <c r="M21" s="15">
        <f>IF(N21="geen 100%","geen 100%",SUM(M16:M20))</f>
        <v>4125</v>
      </c>
      <c r="N21" s="1" t="str">
        <f>IF(OR(N16="geen 100%",N17="geen 100%",N18="geen 100%",N19="geen 100%",N20="geen 100%"),"geen 100%","100% ingevuld")</f>
        <v>100% ingevuld</v>
      </c>
    </row>
    <row r="24" spans="1:14" x14ac:dyDescent="0.35">
      <c r="M24" s="20">
        <f>M21-M11</f>
        <v>-1500</v>
      </c>
    </row>
  </sheetData>
  <sheetProtection sheet="1" selectLockedCells="1"/>
  <mergeCells count="19">
    <mergeCell ref="A1:B1"/>
    <mergeCell ref="C3:K3"/>
    <mergeCell ref="B4:B5"/>
    <mergeCell ref="D4:D5"/>
    <mergeCell ref="F4:F5"/>
    <mergeCell ref="H4:H5"/>
    <mergeCell ref="J4:J5"/>
    <mergeCell ref="L4:L5"/>
    <mergeCell ref="J14:J15"/>
    <mergeCell ref="L14:L15"/>
    <mergeCell ref="M4:M5"/>
    <mergeCell ref="H11:L11"/>
    <mergeCell ref="M14:M15"/>
    <mergeCell ref="H21:L21"/>
    <mergeCell ref="C13:K13"/>
    <mergeCell ref="B14:B15"/>
    <mergeCell ref="D14:D15"/>
    <mergeCell ref="F14:F15"/>
    <mergeCell ref="H14:H1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materieel</vt:lpstr>
      <vt:lpstr>K.4 (2)</vt:lpstr>
      <vt:lpstr>materieel!Afdrukbereik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Philippo, Thomas</dc:creator>
  <cp:lastModifiedBy>Thomas Philippo</cp:lastModifiedBy>
  <cp:lastPrinted>2022-12-17T09:31:48Z</cp:lastPrinted>
  <dcterms:created xsi:type="dcterms:W3CDTF">2020-03-03T07:56:04Z</dcterms:created>
  <dcterms:modified xsi:type="dcterms:W3CDTF">2023-05-02T09:45:07Z</dcterms:modified>
</cp:coreProperties>
</file>