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Team Projecten\03 Projecten\2317 Raamovereenkomst betonmaterialen 2024-2027\04 Aanbesteding\01 Aanbestedingsdocumenten\"/>
    </mc:Choice>
  </mc:AlternateContent>
  <bookViews>
    <workbookView xWindow="0" yWindow="0" windowWidth="30720" windowHeight="13512" activeTab="1"/>
  </bookViews>
  <sheets>
    <sheet name="Scoretabel " sheetId="5" r:id="rId1"/>
    <sheet name="Verhouding stenen en tegels" sheetId="4" r:id="rId2"/>
    <sheet name="2317 Score TenderNed" sheetId="9" r:id="rId3"/>
  </sheets>
  <definedNames>
    <definedName name="_xlnm.Print_Area" localSheetId="0">'Scoretabel '!$A$1:$L$21</definedName>
    <definedName name="_xlnm.Print_Titles" localSheetId="0">'Scoretabel '!$1:$2</definedName>
  </definedNames>
  <calcPr calcId="162913"/>
</workbook>
</file>

<file path=xl/calcChain.xml><?xml version="1.0" encoding="utf-8"?>
<calcChain xmlns="http://schemas.openxmlformats.org/spreadsheetml/2006/main">
  <c r="L11" i="5" l="1"/>
  <c r="L8" i="5"/>
  <c r="D6" i="9" l="1"/>
  <c r="D8" i="9" s="1"/>
  <c r="E6" i="9"/>
  <c r="E8" i="9" s="1"/>
  <c r="C6" i="9"/>
  <c r="C8" i="9" s="1"/>
  <c r="D8" i="5" l="1"/>
  <c r="I129" i="4"/>
  <c r="E134" i="4" s="1"/>
  <c r="G128" i="4"/>
  <c r="F128" i="4"/>
  <c r="I128" i="4" l="1"/>
  <c r="E132" i="4" s="1"/>
  <c r="E133" i="4"/>
  <c r="E129" i="4"/>
  <c r="E131" i="4"/>
  <c r="K8" i="5"/>
  <c r="I8" i="5"/>
  <c r="G8" i="5"/>
  <c r="F145" i="4"/>
  <c r="K17" i="5" l="1"/>
  <c r="J17" i="5"/>
  <c r="I17" i="5"/>
  <c r="H17" i="5"/>
  <c r="G17" i="5"/>
  <c r="F17" i="5"/>
  <c r="D11" i="5"/>
  <c r="H224" i="4"/>
  <c r="G224" i="4"/>
  <c r="F224" i="4"/>
  <c r="H215" i="4"/>
  <c r="G215" i="4"/>
  <c r="F215" i="4"/>
  <c r="H211" i="4"/>
  <c r="G211" i="4"/>
  <c r="F211" i="4"/>
  <c r="H206" i="4"/>
  <c r="G206" i="4"/>
  <c r="F206" i="4"/>
  <c r="H153" i="4"/>
  <c r="G153" i="4"/>
  <c r="F153" i="4"/>
  <c r="H145" i="4"/>
  <c r="G145" i="4"/>
  <c r="H136" i="4"/>
  <c r="G136" i="4"/>
  <c r="F136" i="4"/>
  <c r="H122" i="4"/>
  <c r="G122" i="4"/>
  <c r="F122" i="4"/>
  <c r="I224" i="4" l="1"/>
  <c r="K11" i="5"/>
  <c r="K21" i="5" s="1"/>
  <c r="D5" i="9" s="1"/>
  <c r="D7" i="9" s="1"/>
  <c r="D9" i="9" s="1"/>
  <c r="D10" i="9" s="1"/>
  <c r="G11" i="5"/>
  <c r="I11" i="5"/>
  <c r="I153" i="4"/>
  <c r="E159" i="4" s="1"/>
  <c r="I206" i="4"/>
  <c r="E207" i="4" s="1"/>
  <c r="I145" i="4"/>
  <c r="E144" i="4" s="1"/>
  <c r="I211" i="4"/>
  <c r="E212" i="4" s="1"/>
  <c r="I215" i="4"/>
  <c r="E220" i="4" s="1"/>
  <c r="I122" i="4"/>
  <c r="E126" i="4" s="1"/>
  <c r="I136" i="4"/>
  <c r="E139" i="4" s="1"/>
  <c r="D21" i="5"/>
  <c r="E228" i="4"/>
  <c r="E227" i="4"/>
  <c r="E226" i="4"/>
  <c r="E229" i="4"/>
  <c r="E225" i="4"/>
  <c r="E154" i="4" l="1"/>
  <c r="E157" i="4"/>
  <c r="E217" i="4"/>
  <c r="E155" i="4"/>
  <c r="E218" i="4"/>
  <c r="E208" i="4"/>
  <c r="E209" i="4"/>
  <c r="G21" i="5"/>
  <c r="C5" i="9" s="1"/>
  <c r="C7" i="9" s="1"/>
  <c r="C9" i="9" s="1"/>
  <c r="C10" i="9" s="1"/>
  <c r="E137" i="4"/>
  <c r="E141" i="4"/>
  <c r="E142" i="4"/>
  <c r="E125" i="4"/>
  <c r="E219" i="4"/>
  <c r="E216" i="4"/>
  <c r="E123" i="4"/>
  <c r="I21" i="5"/>
  <c r="E5" i="9" s="1"/>
  <c r="E7" i="9" s="1"/>
  <c r="E9" i="9" s="1"/>
  <c r="E10" i="9" s="1"/>
  <c r="E230" i="4" l="1"/>
  <c r="E160" i="4"/>
  <c r="E231" i="4" l="1"/>
  <c r="I230" i="4" s="1"/>
</calcChain>
</file>

<file path=xl/sharedStrings.xml><?xml version="1.0" encoding="utf-8"?>
<sst xmlns="http://schemas.openxmlformats.org/spreadsheetml/2006/main" count="652" uniqueCount="450">
  <si>
    <t>1</t>
  </si>
  <si>
    <t>BETONBANDEN</t>
  </si>
  <si>
    <t/>
  </si>
  <si>
    <t>111</t>
  </si>
  <si>
    <t>OPSLUITBANDEN</t>
  </si>
  <si>
    <t>1111</t>
  </si>
  <si>
    <t>111110</t>
  </si>
  <si>
    <t>st</t>
  </si>
  <si>
    <t>111120</t>
  </si>
  <si>
    <t>111130</t>
  </si>
  <si>
    <t>111140</t>
  </si>
  <si>
    <t>111150</t>
  </si>
  <si>
    <t>111160</t>
  </si>
  <si>
    <t>1112</t>
  </si>
  <si>
    <t>111210</t>
  </si>
  <si>
    <t>111220</t>
  </si>
  <si>
    <t>1113</t>
  </si>
  <si>
    <t>111310</t>
  </si>
  <si>
    <t>111320</t>
  </si>
  <si>
    <t>112</t>
  </si>
  <si>
    <t>RIJWIELPADBANDEN</t>
  </si>
  <si>
    <t>1121</t>
  </si>
  <si>
    <t>112110</t>
  </si>
  <si>
    <t>112120</t>
  </si>
  <si>
    <t>112130</t>
  </si>
  <si>
    <t>112140</t>
  </si>
  <si>
    <t>112150</t>
  </si>
  <si>
    <t>112160</t>
  </si>
  <si>
    <t>113</t>
  </si>
  <si>
    <t>INRITBANDEN</t>
  </si>
  <si>
    <t>1131</t>
  </si>
  <si>
    <t>113110</t>
  </si>
  <si>
    <t>m</t>
  </si>
  <si>
    <t>113120</t>
  </si>
  <si>
    <t>1132</t>
  </si>
  <si>
    <t>113210</t>
  </si>
  <si>
    <t>113220</t>
  </si>
  <si>
    <t>113230</t>
  </si>
  <si>
    <t>113240</t>
  </si>
  <si>
    <t>114</t>
  </si>
  <si>
    <t>TROTTOIRBANDEN</t>
  </si>
  <si>
    <t>1141</t>
  </si>
  <si>
    <t>114110</t>
  </si>
  <si>
    <t>114120</t>
  </si>
  <si>
    <t>114130</t>
  </si>
  <si>
    <t>1142</t>
  </si>
  <si>
    <t>114210</t>
  </si>
  <si>
    <t>114220</t>
  </si>
  <si>
    <t>114230</t>
  </si>
  <si>
    <t>1144</t>
  </si>
  <si>
    <t>114410</t>
  </si>
  <si>
    <t>114420</t>
  </si>
  <si>
    <t>114430</t>
  </si>
  <si>
    <t>115</t>
  </si>
  <si>
    <t>BREDE TROTTOIRBANDEN</t>
  </si>
  <si>
    <t>1151</t>
  </si>
  <si>
    <t>115110</t>
  </si>
  <si>
    <t>115120</t>
  </si>
  <si>
    <t>115130</t>
  </si>
  <si>
    <t>115140</t>
  </si>
  <si>
    <t>115150</t>
  </si>
  <si>
    <t>1152</t>
  </si>
  <si>
    <t>115210</t>
  </si>
  <si>
    <t>115220</t>
  </si>
  <si>
    <t>115230</t>
  </si>
  <si>
    <t>115240</t>
  </si>
  <si>
    <t>115250</t>
  </si>
  <si>
    <t>116</t>
  </si>
  <si>
    <t>1161</t>
  </si>
  <si>
    <t>116110</t>
  </si>
  <si>
    <t>116120</t>
  </si>
  <si>
    <t>116130</t>
  </si>
  <si>
    <t>116140</t>
  </si>
  <si>
    <t>116150</t>
  </si>
  <si>
    <t>1162</t>
  </si>
  <si>
    <t>116210</t>
  </si>
  <si>
    <t>116220</t>
  </si>
  <si>
    <t>116230</t>
  </si>
  <si>
    <t>116240</t>
  </si>
  <si>
    <t>116250</t>
  </si>
  <si>
    <t>117</t>
  </si>
  <si>
    <t>GELEIDEBANDEN</t>
  </si>
  <si>
    <t>1171</t>
  </si>
  <si>
    <t>117110</t>
  </si>
  <si>
    <t>117120</t>
  </si>
  <si>
    <t>117130</t>
  </si>
  <si>
    <t>117140</t>
  </si>
  <si>
    <t>1172</t>
  </si>
  <si>
    <t>117210</t>
  </si>
  <si>
    <t>117220</t>
  </si>
  <si>
    <t>117230</t>
  </si>
  <si>
    <t>117240</t>
  </si>
  <si>
    <t>1173</t>
  </si>
  <si>
    <t>117310</t>
  </si>
  <si>
    <t>117320</t>
  </si>
  <si>
    <t>117330</t>
  </si>
  <si>
    <t>118</t>
  </si>
  <si>
    <t>STOOTBANDEN</t>
  </si>
  <si>
    <t>1181</t>
  </si>
  <si>
    <t>118110</t>
  </si>
  <si>
    <t>118120</t>
  </si>
  <si>
    <t>118130</t>
  </si>
  <si>
    <t>2</t>
  </si>
  <si>
    <t>BETONTEGELS</t>
  </si>
  <si>
    <t>21</t>
  </si>
  <si>
    <t>TROTTOIRTEGELS</t>
  </si>
  <si>
    <t>211</t>
  </si>
  <si>
    <t>TROTTOITEGELS DIK 45 MM.</t>
  </si>
  <si>
    <t>211010</t>
  </si>
  <si>
    <t>211020</t>
  </si>
  <si>
    <t>211030</t>
  </si>
  <si>
    <t>211040</t>
  </si>
  <si>
    <t>212</t>
  </si>
  <si>
    <t>TROTTOIRTEGELS DIK 50 MM.</t>
  </si>
  <si>
    <t>212010</t>
  </si>
  <si>
    <t>212020</t>
  </si>
  <si>
    <t>212030</t>
  </si>
  <si>
    <t>212040</t>
  </si>
  <si>
    <t>212050</t>
  </si>
  <si>
    <t>212060</t>
  </si>
  <si>
    <t>213</t>
  </si>
  <si>
    <t>TROTTOIRTEGELS DIK 60 MM.</t>
  </si>
  <si>
    <t>213010</t>
  </si>
  <si>
    <t>213020</t>
  </si>
  <si>
    <t>213030</t>
  </si>
  <si>
    <t>213040</t>
  </si>
  <si>
    <t>213050</t>
  </si>
  <si>
    <t>213060</t>
  </si>
  <si>
    <t>213070</t>
  </si>
  <si>
    <t>213080</t>
  </si>
  <si>
    <t>2135</t>
  </si>
  <si>
    <t>213510</t>
  </si>
  <si>
    <t>213520</t>
  </si>
  <si>
    <t>213530</t>
  </si>
  <si>
    <t>213540</t>
  </si>
  <si>
    <t>213550</t>
  </si>
  <si>
    <t>215</t>
  </si>
  <si>
    <t>TROTTOIRTEGELS DIK 80 MM.</t>
  </si>
  <si>
    <t>215010</t>
  </si>
  <si>
    <t>215020</t>
  </si>
  <si>
    <t>215030</t>
  </si>
  <si>
    <t>215040</t>
  </si>
  <si>
    <t>215050</t>
  </si>
  <si>
    <t>215060</t>
  </si>
  <si>
    <t>23</t>
  </si>
  <si>
    <t>TEKST-, CIJFER-, LETTER EN SYMBOOLTEGELS</t>
  </si>
  <si>
    <t>231</t>
  </si>
  <si>
    <t>231010</t>
  </si>
  <si>
    <t>231020</t>
  </si>
  <si>
    <t>231030</t>
  </si>
  <si>
    <t>232</t>
  </si>
  <si>
    <t>232010</t>
  </si>
  <si>
    <t>232020</t>
  </si>
  <si>
    <t>232030</t>
  </si>
  <si>
    <t>24</t>
  </si>
  <si>
    <t>VERKEERSVEILIGHEIDS TEGELS</t>
  </si>
  <si>
    <t>241</t>
  </si>
  <si>
    <t>VERKEERSTEGELS</t>
  </si>
  <si>
    <t>2411</t>
  </si>
  <si>
    <t>Verkeerstegels 300 x 300 x 60 mm.</t>
  </si>
  <si>
    <t>241110</t>
  </si>
  <si>
    <t>241120</t>
  </si>
  <si>
    <t>2412</t>
  </si>
  <si>
    <t>Verkeerstegels 500 x 500 x 95 mm.</t>
  </si>
  <si>
    <t>241210</t>
  </si>
  <si>
    <t>241220</t>
  </si>
  <si>
    <t>241230</t>
  </si>
  <si>
    <t>25</t>
  </si>
  <si>
    <t>GOOTTEGELS</t>
  </si>
  <si>
    <t>251</t>
  </si>
  <si>
    <t>GOOTTEGELS 150 X 300 X 70/55 MM. VLAK</t>
  </si>
  <si>
    <t>251010</t>
  </si>
  <si>
    <t>251020</t>
  </si>
  <si>
    <t>26</t>
  </si>
  <si>
    <t>GRASBETONTEGELS</t>
  </si>
  <si>
    <t>261</t>
  </si>
  <si>
    <t>261010</t>
  </si>
  <si>
    <t>262</t>
  </si>
  <si>
    <t>262010</t>
  </si>
  <si>
    <t>262020</t>
  </si>
  <si>
    <t>262030</t>
  </si>
  <si>
    <t>262040</t>
  </si>
  <si>
    <t>262050</t>
  </si>
  <si>
    <t>262060</t>
  </si>
  <si>
    <t>3</t>
  </si>
  <si>
    <t>BETONSTRAATSTENEN</t>
  </si>
  <si>
    <t>31</t>
  </si>
  <si>
    <t>WAALFORMAAT 200 X 50 X 80 MM.</t>
  </si>
  <si>
    <t>310010</t>
  </si>
  <si>
    <t>310020</t>
  </si>
  <si>
    <t>310030</t>
  </si>
  <si>
    <t>32</t>
  </si>
  <si>
    <t>DIKFORMAAT 210 X 70 X 80 MM.</t>
  </si>
  <si>
    <t>320010</t>
  </si>
  <si>
    <t>33</t>
  </si>
  <si>
    <t>STANDAARD KEIFORMAAT</t>
  </si>
  <si>
    <t>331</t>
  </si>
  <si>
    <t>HELE BETONSTRAATSTENEN 210 X 105 X 80 MM.</t>
  </si>
  <si>
    <t>331010</t>
  </si>
  <si>
    <t>331020</t>
  </si>
  <si>
    <t>331030</t>
  </si>
  <si>
    <t>331050</t>
  </si>
  <si>
    <t>331060</t>
  </si>
  <si>
    <t>331070</t>
  </si>
  <si>
    <t>331080</t>
  </si>
  <si>
    <t>332</t>
  </si>
  <si>
    <t>HALVE BETONSTRAATSTENEN 105 X 105 X 80 MM.</t>
  </si>
  <si>
    <t>332010</t>
  </si>
  <si>
    <t>332020</t>
  </si>
  <si>
    <t>332030</t>
  </si>
  <si>
    <t>332050</t>
  </si>
  <si>
    <t>332060</t>
  </si>
  <si>
    <t>333</t>
  </si>
  <si>
    <t>HELE BETONSTRAATSTENEN 210 X 105 X 100 MM.</t>
  </si>
  <si>
    <t>333010</t>
  </si>
  <si>
    <t>333020</t>
  </si>
  <si>
    <t>333030</t>
  </si>
  <si>
    <t>333050</t>
  </si>
  <si>
    <t>334</t>
  </si>
  <si>
    <t>BISSCHOPMUTSEN STANDAARD KEIFORMAAT</t>
  </si>
  <si>
    <t>3341</t>
  </si>
  <si>
    <t>334110</t>
  </si>
  <si>
    <t>334120</t>
  </si>
  <si>
    <t>334140</t>
  </si>
  <si>
    <t>334150</t>
  </si>
  <si>
    <t>Omschrijving</t>
  </si>
  <si>
    <t>Besteks-
postnr.</t>
  </si>
  <si>
    <t>TROTTOIRBANDEN RWS 110/220 mm.</t>
  </si>
  <si>
    <t>GRASBETONTEGELS 400 X 600 X 100 MM. Grijs</t>
  </si>
  <si>
    <t>GRASBETONTEGELS 400 X 600 X 120 MM. Grijs</t>
  </si>
  <si>
    <t>Opsluitbanden 100 x 200 mm. H/D</t>
  </si>
  <si>
    <t>Opsluitbanden 100 x 300 mm. H/D grijs</t>
  </si>
  <si>
    <t>Opsluitbanden 150 x 250 mm. H/D grijs</t>
  </si>
  <si>
    <t>Rijwielpadbanden 40/120 x 250 mm. H/D grijs</t>
  </si>
  <si>
    <t>Inritbanden behorend bij 130/150 mm. Grijs</t>
  </si>
  <si>
    <t>Inritbanden behorend bij 180/200 mm., grijs</t>
  </si>
  <si>
    <t>Trottoirbanden 130/150 x 250 mm. H/D grijs</t>
  </si>
  <si>
    <t>Trottoirbanden 180/200 x 200 mm. Visbek grijs</t>
  </si>
  <si>
    <t>Trottoirbanden 180/200 x 250 mm. Visbek grijs</t>
  </si>
  <si>
    <t>Geleidebanden 50/200 x 200 mm. Visbek grijs</t>
  </si>
  <si>
    <t>Geleidebanden 50/200 x 250 mm. Visbek grijs</t>
  </si>
  <si>
    <t>Geleidebanden 50/200 x 250 mm. Visbek zwart</t>
  </si>
  <si>
    <t>Stootbanden 200 x 180 mm., grijs</t>
  </si>
  <si>
    <t>TEKST- CIJFER- EN LETTER TEGELS, zwart</t>
  </si>
  <si>
    <t>SYMBOOLTEGELS, zwart</t>
  </si>
  <si>
    <t>Een-
heid</t>
  </si>
  <si>
    <t>Hoeveel-
heid</t>
  </si>
  <si>
    <t>Lev. grasbetontegels 400 x 600 x 120 mm., sleuven
in dwarsrichting, rechte kop / zijdelings verband</t>
  </si>
  <si>
    <t>Lev. grasbetontegels 400 x 600 x 120 mm., sleuven
in langsrichting, rechte zijkant / zijdelings verband</t>
  </si>
  <si>
    <t>Geleidelijntegels 300 x 300 x 60/65 mm.</t>
  </si>
  <si>
    <t>Lev. geleidelijntegels, 7 golven, grijs</t>
  </si>
  <si>
    <t>Lev. geleidelijntegels, 7 golven, wit</t>
  </si>
  <si>
    <t>Lev. geleidelijntegels, 4 golven, wit</t>
  </si>
  <si>
    <t>Lev. noppentegels, 30 x 30, wit</t>
  </si>
  <si>
    <t>Lev. klanktegels, 16x4 in ruit, zilver</t>
  </si>
  <si>
    <t>Bisschopsmutsen BSS standaard keiform</t>
  </si>
  <si>
    <t>Lev. hoekstukken inw./uitw. 90°, 110/220x160 mm.</t>
  </si>
  <si>
    <t>Lev. eindbanden links/rechts, 110/220 x 160 mm.</t>
  </si>
  <si>
    <t>Lev. diverse RWS-bochtbanden, 110/220 x 160 mm.</t>
  </si>
  <si>
    <t>Lev. diverse RWS-bochtbanden, 110/220 x 200 mm.</t>
  </si>
  <si>
    <t>Lev. hoekstukken inw./uitw. 90°, 110/220x200 mm.</t>
  </si>
  <si>
    <t>Lev. eindbanden links/rechts, 110/220 x 200 mm.</t>
  </si>
  <si>
    <t>Lev. verloopband, 50/200x250 -&gt; 180/200x200 mm.</t>
  </si>
  <si>
    <t>Lev. diverse geleidebochtbanden, 50/200x250 mm.</t>
  </si>
  <si>
    <t>Lev. diverse geleidebochtbanden, 50/200x200 mm.</t>
  </si>
  <si>
    <t>RWS-banden 110/220 x 200 mm. Visbek grijs</t>
  </si>
  <si>
    <t>RWS-banden 110/220 x 160 mm. Visbek grijs</t>
  </si>
  <si>
    <t>Lev. hoekblok 90° bl=500mm., 380/400x250 mm.</t>
  </si>
  <si>
    <t>Lev. rechte trottoirband, 380/400x250 mm.</t>
  </si>
  <si>
    <t>Lev. hoekblok 90°, 380/400 - 180/200x250 mm.</t>
  </si>
  <si>
    <t>Lev. hoekblok 90°, 180/200 - 380/400x250 mm.</t>
  </si>
  <si>
    <t>Lev. hoekblok 90° bl=100mm., 380/400x250 mm.</t>
  </si>
  <si>
    <t>Brede trottoirbanden 380/400x250 mm. Vb grijs</t>
  </si>
  <si>
    <t>Brede trottoirbanden 580/600x250 mm. Vb grijs</t>
  </si>
  <si>
    <t>Lev. rechte trottoirband, 580/600x250 mm.</t>
  </si>
  <si>
    <t>Lev. hoekblok 90°, 580/600 - 380/400x250 mm.</t>
  </si>
  <si>
    <t>Lev. hoekblok 90°, 380/400 - 580/600x250 mm.</t>
  </si>
  <si>
    <t>Lev. hoekblok 90° bl=200mm., 580/600x250 mm.</t>
  </si>
  <si>
    <t>Lev. hoekblok 90° bl=600mm., 580/600x250 mm.</t>
  </si>
  <si>
    <t>Lev. rechte opsluitband, 100 x 200 mm., grijs</t>
  </si>
  <si>
    <t>Lev. diverse bochtbanden, 100 x 200 mm., grijs</t>
  </si>
  <si>
    <t>Lev. diverse hulpstukken, 100 x 200 mm., grijs</t>
  </si>
  <si>
    <t>Lev. rechte opsluitband, 100 x 200 mm., zwart</t>
  </si>
  <si>
    <t>Lev. diverse bochtbanden, 100 x 200 mm., zwart</t>
  </si>
  <si>
    <t>Lev. diverse hulpstukken, 100 x 200 mm., zwart</t>
  </si>
  <si>
    <t>Lev. rechte opsluitband, 100 x 300 mm.</t>
  </si>
  <si>
    <t>Lev. diverse hulpstukken, 100 x 300 mm.</t>
  </si>
  <si>
    <t>Lev. rechte opsluitband, 150 x 250 mm.</t>
  </si>
  <si>
    <t>Lev. rechte rijwielpadband, 40/120 x 250 mm</t>
  </si>
  <si>
    <t>Lev. diverse bochtbanden, 40/120 x 250 mm.</t>
  </si>
  <si>
    <t>Lev. diverse hoekstukken, 40/120 x 250 mm.</t>
  </si>
  <si>
    <t>Lev. diverse hoekblokken, 40/120 x 250 mm.</t>
  </si>
  <si>
    <t>Lev. diverse verloopbanden, 40/120 x 250 mm</t>
  </si>
  <si>
    <t>Lev. eindverloopbanden, 40/120 x 250 mm.</t>
  </si>
  <si>
    <t>Lev. inritb. tussen- en eindstukken,
450 x 200 x 500 mm., visbek</t>
  </si>
  <si>
    <t>Lev. inritb. tussen- en eindstukken,
750 x 200 x 500 mm. Vlak</t>
  </si>
  <si>
    <t>Lev. inritb. tussen- en eindstukken,
800 x 180 x 500 mm., visbek</t>
  </si>
  <si>
    <t>Lev. inritb. tussen- en eindstukken,
650 x 250 x 500 mm., visbek</t>
  </si>
  <si>
    <t>Lev. inritb. tussen- en eindstukken,
650 x 200 x 300 mm., visbek</t>
  </si>
  <si>
    <t>Lev. inritb. tussen- en eindstukken,
500 x 160 x 500 mm., visbek</t>
  </si>
  <si>
    <t>Lev. rechte trottoirband, 130/150 x 250 mm.</t>
  </si>
  <si>
    <t>Lev. diverse bochtbanden, 130/150 x 250 mm.</t>
  </si>
  <si>
    <t>Lev. diverse hulpstukken, 130/150 x 250 mm.</t>
  </si>
  <si>
    <t>Lev. rechte trottoirband, 180/200 x 200 mm.</t>
  </si>
  <si>
    <t>Lev. diverse bochtbanden, 180/200 x 200 mm.</t>
  </si>
  <si>
    <t>Lev. diverse hulpstukken, 180/200 x 200 mm.</t>
  </si>
  <si>
    <t>Lev. rechte trottoirband, 180/200 x 250 mm.</t>
  </si>
  <si>
    <t>Lev. diverse bochtbanden, 180/200 x 250 mm.</t>
  </si>
  <si>
    <t>Lev. diverse hulpstukken, 180/200 x 250 mm.</t>
  </si>
  <si>
    <t>Lev. rechte RWS-banden, 10/220 x 160 mm.</t>
  </si>
  <si>
    <t>Lev. puntstukken, 110/220 x 160 mm.</t>
  </si>
  <si>
    <t>Lev. rechte RWS-banden, 110/220 x 200 mm.</t>
  </si>
  <si>
    <t>Lev. puntstukken, 110/220 x 200 mm.</t>
  </si>
  <si>
    <t>Lev. rechte geleidebanden, 50/200 x 200 mm.</t>
  </si>
  <si>
    <t>Lev. hoekstukken, 50/200x250 90° inw. en uitw.</t>
  </si>
  <si>
    <t>Lev. diverse verloopbanden</t>
  </si>
  <si>
    <t>Lev. rechte geleidebanden, 50/200 x 250 mm.</t>
  </si>
  <si>
    <t>Lev. rechte geleideband, 50/200 x 250 mm.</t>
  </si>
  <si>
    <t>Lev. div. stralen geleideband, 50/200 x 250 mm.</t>
  </si>
  <si>
    <t>Lev. stootbanden, 200 x 100 x 890 mm. 1x rond</t>
  </si>
  <si>
    <t>Lev. stootbanden, 200 x 180 x 940 mm. 2x rond</t>
  </si>
  <si>
    <t>Lev. stootbanden, 200 x 180 x 940 mm. 2x vlak</t>
  </si>
  <si>
    <t>Lev. betontegels, 300 x 300 x 45 mm., grijs</t>
  </si>
  <si>
    <t>Lev. betontegels, 150 x 300 x 45 mm., grijs</t>
  </si>
  <si>
    <t>Lev. betontegels, 300 x 300 x 45 mm., wit</t>
  </si>
  <si>
    <t>Lev. betontegels, 300 x 300 x 45 mm., zwart</t>
  </si>
  <si>
    <t>Lev. betontegels, 300 x 300 x 50 mm., grijs</t>
  </si>
  <si>
    <t>Lev. betontegels, 150 x 300 x 50 mm., grijs</t>
  </si>
  <si>
    <t>Lev. betontegels, 300 x 300 x 50 mm., wit</t>
  </si>
  <si>
    <t>Lev. betontegels, 300 x 300 x 50 mm., zwart</t>
  </si>
  <si>
    <t>Lev. betontegels, 500 x 500 x 50 mm., grijs</t>
  </si>
  <si>
    <t>Lev. betontegels, 500 x 500 x 50 mm., zwart</t>
  </si>
  <si>
    <t>Lev. betontegels, 300 x 300 x 60 mm., grijs</t>
  </si>
  <si>
    <t>Lev. betontegels, 150 x 300 x 60 mm., grijs</t>
  </si>
  <si>
    <t>Lev. betontegels, 300 x 300 x 60 mm., rood</t>
  </si>
  <si>
    <t>Lev. betontegels, 150 x 300 x 60 mm., rood</t>
  </si>
  <si>
    <t>Lev. betontegels, 300 x 300 x 60 mm., wit</t>
  </si>
  <si>
    <t>Lev. betontegels, 300 x 300 x 60 mm., zwart</t>
  </si>
  <si>
    <t>Lev. betontegels, 150 x 300 x 60 mm., zwart</t>
  </si>
  <si>
    <t>Lev. betontegels, 400 x 600 x 60 mm., grijs</t>
  </si>
  <si>
    <t>Lev. betontegels, 300 x 300 x 80 mm., grijs</t>
  </si>
  <si>
    <t>Lev. betontegels, 300 x 300 x 80mm., rood</t>
  </si>
  <si>
    <t>Lev. betontegels, 150 x 300 x 80mm., rood</t>
  </si>
  <si>
    <t>Lev. betontegels, 300 x 300 x 80 mm., wit</t>
  </si>
  <si>
    <t>Lev. betontegels, 150 x 300 x 80 mm., wit</t>
  </si>
  <si>
    <t>Lev. betontegels, 300 x 300 x 80 mm., zwart</t>
  </si>
  <si>
    <t>Lev. cijfer en lettertegels, 300 x 300 x 60 mm.</t>
  </si>
  <si>
    <t>Lev. cijfer en lettertegels, 210 x 210 x 80 mm.</t>
  </si>
  <si>
    <t>Lev. cijfer en lettertegels, 315 x 315 x 80 mm.</t>
  </si>
  <si>
    <t>Lev. symbooltegels, 300 x 300 x 60 mm.</t>
  </si>
  <si>
    <t>Lev. symbooltegels, 210 x 210 x 80 mm.</t>
  </si>
  <si>
    <t>Lev. symbooltegels, 315 x 315 x 80 mm.</t>
  </si>
  <si>
    <t>Lev. haaientandtegel met witte driehoek, rood</t>
  </si>
  <si>
    <t>Lev. haaientandtegel met witte driehoek, zwart</t>
  </si>
  <si>
    <t>Lev. haaientandtegel met witte driehoek,
500 x 500 x 95 mm., zwart</t>
  </si>
  <si>
    <t>Lev. haaientandtegel 500 x 500 x 90 mm., zwart</t>
  </si>
  <si>
    <t>Lev. haaientandtegel 250 x 500 x 95 mm., zwart</t>
  </si>
  <si>
    <t>Lev. goottegels, 150 x 300 x 70/55 mm., grijs</t>
  </si>
  <si>
    <t>Lev. goottegels, 150 x 300 x 70/55 mm., rood</t>
  </si>
  <si>
    <t>Lev. grasbetontegels 400 x 600 x 100 mm.,
sleuven in langsrichting, rondom zijdelings verband</t>
  </si>
  <si>
    <t>Lev. grasbetontegels 400 x 600 x 120 mm.,
sleuven in langsrichting, rondom zijdelings verband</t>
  </si>
  <si>
    <t>Lev. grasbetontegels 400 x 600 x 120 mm., 
sleuven in langsrichting, rondom vlak</t>
  </si>
  <si>
    <t>Lev. grasbetontegels 400 x 600 x 120 mm.,
sleuven in dwarsrichting, rondom vlak</t>
  </si>
  <si>
    <t>Lev. grasbetontegels 400 x 600 x 120 mm.,
bovenkant vlak, rondom vlak</t>
  </si>
  <si>
    <t>Lev. BSS wf 200 x 50 x 80 mm., geel</t>
  </si>
  <si>
    <t>Lev. BSS wf 200 x 50 x 80 mm., grijs</t>
  </si>
  <si>
    <t>Lev. BSS wf 200 x 50 x 80 mm., heide</t>
  </si>
  <si>
    <t>Lev. BSS DF 210 x 70 x 80 mm., geel</t>
  </si>
  <si>
    <t>Lev. BSS KF 210 x 105 x 80 mm., bruin</t>
  </si>
  <si>
    <t>Lev. BSS KF 210 x 105 x 80 mm., grijs</t>
  </si>
  <si>
    <t>Lev. BSS KF 210 x 105 x 80 mm., rood</t>
  </si>
  <si>
    <t>Lev. BSS KF 210 x 105 x 80 mm., zwart</t>
  </si>
  <si>
    <t>Lev. BSS KF 210 x 105 x 80 mm., wit</t>
  </si>
  <si>
    <t>Lev. BSS KF 210 x 105 x 80 mm., blauw</t>
  </si>
  <si>
    <t>Lev. BSS KF 105 x 105 x 80 mm., bruin</t>
  </si>
  <si>
    <t>Lev. BSS KF 105 x 105 x 80 mm., geel</t>
  </si>
  <si>
    <t>Lev. BSS KF 105 x 105 x 80 mm., grijs</t>
  </si>
  <si>
    <t>Lev. BSS KF 105 x 105 x 80 mm., rood</t>
  </si>
  <si>
    <t>Lev. BSS KF 105 x 105 x 80 mm., zwart</t>
  </si>
  <si>
    <t>Lev. BSS KF 210 x 105 x 100 mm., geel</t>
  </si>
  <si>
    <t>Lev. BSS KF 210 x 105 x 100 mm., grijs</t>
  </si>
  <si>
    <t>Lev. BSS KF 210 x 105 x 100 mm., rood</t>
  </si>
  <si>
    <t>Lev. BSS KF 210 x 105 x 100 mm., zwart</t>
  </si>
  <si>
    <t>Lev. BSS-mutsen KF 210/300 x 30 x 80 mm., geel</t>
  </si>
  <si>
    <t>Lev. BSS-mutsen KF 210/300 x 30 x  80 mm., grijs</t>
  </si>
  <si>
    <t>Lev. BSS-mutsen KF 210/300 x 30 x 80 mm., rood</t>
  </si>
  <si>
    <t>Lev. BSS-mutsen KF 210/300 x 30 x 80 mm., zwart</t>
  </si>
  <si>
    <t>Lev. verloopband, 150x250 -&gt; 130/150x250mm.</t>
  </si>
  <si>
    <t>Totaal m3 tegels</t>
  </si>
  <si>
    <t>Lev. BSS KF 210 x 105 x 80 mm., geel</t>
  </si>
  <si>
    <t>Totaal m3 stenen</t>
  </si>
  <si>
    <t>Totaal m3 stenen en tegels</t>
  </si>
  <si>
    <t>Maximale meer-waarde</t>
  </si>
  <si>
    <t>Formule</t>
  </si>
  <si>
    <t xml:space="preserve">Cijfer </t>
  </si>
  <si>
    <t>Waarde</t>
  </si>
  <si>
    <r>
      <t>Doel</t>
    </r>
    <r>
      <rPr>
        <sz val="14"/>
        <rFont val="Corbel"/>
        <family val="2"/>
      </rPr>
      <t xml:space="preserve">
Zo min mogelijk milieuimpact.</t>
    </r>
  </si>
  <si>
    <r>
      <rPr>
        <b/>
        <u/>
        <sz val="14"/>
        <rFont val="Corbel"/>
        <family val="2"/>
      </rPr>
      <t xml:space="preserve">Hiervoor levert u
</t>
    </r>
    <r>
      <rPr>
        <sz val="14"/>
        <rFont val="Corbel"/>
        <family val="2"/>
      </rPr>
      <t xml:space="preserve">- Model inschrijvingsformulier MKI (conform bijlage 4)
 En per MKI- waarde (zie 1a en 1b):
- LCA met MKI berekening
- Indien van toepassing:Toelichting gelijkwaardig materiaalgebruik (Indien u gebruik gaat maken van materiaal wat niet voorkomt in de NMD-bibliotheek, maar volgens u wel gelijkwaardig is qua milieueffecten (MKI-waarde) dan dient u de gelijkwaardigheid van deze materialen aan te tonen in deze toelichting. Onderbouw waar mogelijk de gelijkwaardigheid a.d.h.v. objectieve LCA-data. 
</t>
    </r>
    <r>
      <rPr>
        <u/>
        <sz val="14"/>
        <rFont val="Corbel"/>
        <family val="2"/>
      </rPr>
      <t>Maximaal 2 pagina's A4</t>
    </r>
    <r>
      <rPr>
        <sz val="14"/>
        <rFont val="Corbel"/>
        <family val="2"/>
      </rPr>
      <t xml:space="preserve"> (of het equivalent in een ander formaat), lettertype Arial, minimale lettergrootte 10pt, exclusief eventueel voorblad en inhoudsopgave. Let op geen extra bijlagen toevoegen als daarmee niet binnen het genoemde aantal pagina's wordt gebleven.
Indien er geen gelijkwaardig materiaal zal worden toegepast volstaat de volgende mededeling in het Model inschrijvingsformulier MKI: </t>
    </r>
    <r>
      <rPr>
        <i/>
        <sz val="14"/>
        <rFont val="Corbel"/>
        <family val="2"/>
      </rPr>
      <t>Nee, er is geen sprake van gelijkwaardig materiaalgebruik, al het toe te passen materiaal is opgenomen in de  berekening.</t>
    </r>
    <r>
      <rPr>
        <sz val="14"/>
        <rFont val="Corbel"/>
        <family val="2"/>
      </rPr>
      <t xml:space="preserve">
Ook indien plannen tussentijds wijzigen (en de gemeente hiermee instemt), zal de ingediende en daarmee vastgelegde MKI- waarde behaald moeten worden en moeten worden aangetoond indien de gemeente hierom vraagt.
</t>
    </r>
  </si>
  <si>
    <t xml:space="preserve"> </t>
  </si>
  <si>
    <t>1a</t>
  </si>
  <si>
    <t>MKI- waarde betonstraatstenen</t>
  </si>
  <si>
    <t>1. @Functie beoordelaar@</t>
  </si>
  <si>
    <t>2. @Functie beoordelaar@</t>
  </si>
  <si>
    <t>3. @Functie beoordelaar@</t>
  </si>
  <si>
    <t>4. @Functie beoordelaar@</t>
  </si>
  <si>
    <t>5. @Functie beoordelaar@</t>
  </si>
  <si>
    <t>Gemiddeld</t>
  </si>
  <si>
    <t>Concensus</t>
  </si>
  <si>
    <t>1b</t>
  </si>
  <si>
    <t>MKI- waarde betontegels</t>
  </si>
  <si>
    <t>AA</t>
  </si>
  <si>
    <t>BB</t>
  </si>
  <si>
    <t>CC</t>
  </si>
  <si>
    <t>DD</t>
  </si>
  <si>
    <t>EE</t>
  </si>
  <si>
    <t>FF</t>
  </si>
  <si>
    <t>Inschrijfprijs</t>
  </si>
  <si>
    <t>Meerwaarde MKI</t>
  </si>
  <si>
    <t>2317 Raamovereenkomst leverantie betonnen bestratingsmaterialen</t>
  </si>
  <si>
    <t>nvt</t>
  </si>
  <si>
    <r>
      <rPr>
        <u/>
        <sz val="14"/>
        <rFont val="Corbel"/>
        <family val="2"/>
      </rPr>
      <t xml:space="preserve">Specificatie
</t>
    </r>
    <r>
      <rPr>
        <sz val="14"/>
        <rFont val="Corbel"/>
        <family val="2"/>
      </rPr>
      <t>Betonnen straatstenen standaard keiformaat 210 x 105 x 80 mm, rood- post 331050 Inschrijfstaat</t>
    </r>
    <r>
      <rPr>
        <u/>
        <sz val="14"/>
        <rFont val="Corbel"/>
        <family val="2"/>
      </rPr>
      <t xml:space="preserve">
Rekeneenheid </t>
    </r>
    <r>
      <rPr>
        <sz val="14"/>
        <rFont val="Corbel"/>
        <family val="2"/>
      </rPr>
      <t xml:space="preserve">
Per m3.</t>
    </r>
  </si>
  <si>
    <r>
      <rPr>
        <u/>
        <sz val="14"/>
        <rFont val="Corbel"/>
        <family val="2"/>
      </rPr>
      <t xml:space="preserve">Specificatie product:
</t>
    </r>
    <r>
      <rPr>
        <sz val="14"/>
        <rFont val="Corbel"/>
        <family val="2"/>
      </rPr>
      <t xml:space="preserve">Betontegels </t>
    </r>
    <r>
      <rPr>
        <u/>
        <sz val="14"/>
        <rFont val="Corbel"/>
        <family val="2"/>
      </rPr>
      <t xml:space="preserve"> 300x300x60 mm., grijs - post 213010 Inschrijfstaat
Rekeneenheid </t>
    </r>
    <r>
      <rPr>
        <sz val="14"/>
        <rFont val="Corbel"/>
        <family val="2"/>
      </rPr>
      <t xml:space="preserve">
Per m3.</t>
    </r>
  </si>
  <si>
    <r>
      <rPr>
        <b/>
        <u/>
        <sz val="14"/>
        <rFont val="Corbel"/>
        <family val="2"/>
      </rPr>
      <t xml:space="preserve">Beoordeling </t>
    </r>
    <r>
      <rPr>
        <sz val="14"/>
        <rFont val="Corbel"/>
        <family val="2"/>
      </rPr>
      <t xml:space="preserve">
De maximale fictieve meerwaarde wordt behaald bij een aangeboden MKI-waarde van €15,- of lager. Een aangeboden MKI-waarde van €21,- of hoger behaalt geen fictieve meerwaarde (nul euro) en leidt tot uitsluiting. De meerwaarde tussen € 15,- en € 21,- wordt (linair) berekend volgens de formule (zie kolom formule).
Nb. Er wordt nooit meer dan de maximale meerwaarde toegekend.)
</t>
    </r>
  </si>
  <si>
    <r>
      <rPr>
        <u/>
        <sz val="14"/>
        <rFont val="Corbel"/>
        <family val="2"/>
      </rPr>
      <t xml:space="preserve">Beoordeling </t>
    </r>
    <r>
      <rPr>
        <sz val="14"/>
        <rFont val="Corbel"/>
        <family val="2"/>
      </rPr>
      <t xml:space="preserve">
De maximale fictieve meerwaarde wordt behaald bij een aangeboden MKI-waarde van €15,- of lager. Een aangeboden MKI-waarde van €20,50 of hoger behaalt geen fictieve meerwaarde (nul euro). De meerwaarde tussen € 15,- en € 20,50 wordt (linair) berekend volgens de formule (zie kolom formule).
Nb. Er wordt nooit meer dan de maximale meerwaarde toegekend.
</t>
    </r>
  </si>
  <si>
    <t>waarde/(21-15)*(21-MKI waarde)</t>
  </si>
  <si>
    <t>waarde/(20,5-15)*(20,5-MKI waarde)</t>
  </si>
  <si>
    <r>
      <t xml:space="preserve">Fasen LCA
</t>
    </r>
    <r>
      <rPr>
        <sz val="14"/>
        <rFont val="Corbel"/>
        <family val="2"/>
      </rPr>
      <t xml:space="preserve">Uitsluitend de volgende fasen in de LCA moeten worden meegenomen:
•	</t>
    </r>
    <r>
      <rPr>
        <b/>
        <sz val="14"/>
        <rFont val="Corbel"/>
        <family val="2"/>
      </rPr>
      <t xml:space="preserve">Productiefase: </t>
    </r>
    <r>
      <rPr>
        <sz val="14"/>
        <rFont val="Corbel"/>
        <family val="2"/>
      </rPr>
      <t xml:space="preserve">
o	Winning van grondstoffen (A1) 
o	Transport (A2) 
o	Productie (A3) 
•</t>
    </r>
    <r>
      <rPr>
        <b/>
        <sz val="14"/>
        <rFont val="Corbel"/>
        <family val="2"/>
      </rPr>
      <t xml:space="preserve">	Bouwfase: </t>
    </r>
    <r>
      <rPr>
        <sz val="14"/>
        <rFont val="Corbel"/>
        <family val="2"/>
      </rPr>
      <t xml:space="preserve">
o	Transport (A4) tot en met fictieve levering op de locatie ; Raadhuisplein 1,2914 KM,Nieuwerkerk aan den IJssel
</t>
    </r>
    <r>
      <rPr>
        <b/>
        <sz val="14"/>
        <rFont val="Corbel"/>
        <family val="2"/>
      </rPr>
      <t>•	Sloop:</t>
    </r>
    <r>
      <rPr>
        <sz val="14"/>
        <rFont val="Corbel"/>
        <family val="2"/>
      </rPr>
      <t xml:space="preserve">
o	Afvalverwerkingsprocessen (C3)
o	Stort (C4)</t>
    </r>
  </si>
  <si>
    <r>
      <t xml:space="preserve">Toelichting 
</t>
    </r>
    <r>
      <rPr>
        <sz val="14"/>
        <rFont val="Corbel"/>
        <family val="2"/>
      </rPr>
      <t>Duurzaamheid is een speerpunt voor de gemeente. De milieukostenindicator (MKI) wordt hiervoor ingezet. MKI is een indicator die de milieu-impact van een product uitdrukt in euro’s. Het wordt tot een gewogen score van de milieubelasting van een product of bouwwerk uitgedrukt om in een financiële waarde te komen. De zogenaamde schaduwprijs voor milieukwaliteit. U dient hiervoor een recente Environmental Product Declaration (EPD) op te stellen, waarin u de MKI rapporteert en onderbouwt met een milieugerichte levenscyclusanalyse (LCA). In het kader van circulariteit vermeldt u in het EPD expliciet de hoeveelheid toegepast primair en secundair materiaal en indien van toepassing het materiaal dat beschikbaar is voor hergebruik. Naarmate de MKI lager is wordt de inschrijving hoger gewaardeerd. Alle technische productspecificaties en functionele eisen aan de opdracht blijven onverminderd van kracht.
De methodische eisen (ISO 15804) voor het opstellen van de LCA zijn beschreven in de vigerende Bepalingsmethode Milieuprestatie Bouwwerken van de Stichting Nationale Milieudatabase. Vanwege eenduidigheid, transparantie en vergelijkbaarheid, moet deze getoetst zijn door een onafhankelijke, gekwalificeerde derde partij aan de hand van het Toetsingsprotocol. De toetsing heeft als doel te beoordelen of de aangeleverde milieudata is opgesteld conform de Bepalingsmethode. De laatste versies van beide documenten, inclusief de procedure gelijkwaardigheid, zijn te raadplegen via www.milieudatabase.nl. Op deze website vindt u ook een lijst met erkende LCA-deskundigen en verificatiebureaus.</t>
    </r>
  </si>
  <si>
    <t>Scoretabel
(Fictieve) Meerwaarde MKI</t>
  </si>
  <si>
    <t>BB gedeeld door de maximale korting meerwaarde MKI (= € 735,000,-)</t>
  </si>
  <si>
    <t>Korting Meerwaarde MKI</t>
  </si>
  <si>
    <t>Laagste inschrijfprijs gedeeld door AA</t>
  </si>
  <si>
    <t>Totale Score voor Tenderned
is 60% van FF plus 40% van EE</t>
  </si>
  <si>
    <t>Inschrijvers</t>
  </si>
  <si>
    <t>B</t>
  </si>
  <si>
    <t>C</t>
  </si>
  <si>
    <t>A</t>
  </si>
  <si>
    <t>Score Meerwaarde MKI voor Tenderned
is DD maal 100</t>
  </si>
  <si>
    <t>Score prijs voor Tenderned
is CC maal 100</t>
  </si>
  <si>
    <t>Score</t>
  </si>
  <si>
    <r>
      <rPr>
        <b/>
        <u/>
        <sz val="14"/>
        <rFont val="Corbel"/>
        <family val="2"/>
      </rPr>
      <t xml:space="preserve">Datakwaliteit </t>
    </r>
    <r>
      <rPr>
        <sz val="14"/>
        <rFont val="Corbel"/>
        <family val="2"/>
      </rPr>
      <t xml:space="preserve">
•	Gebruikte gegevens moeten een typerend beeld geven van de actuele situatie; 
•	Afwijkingen van deze processen dienen expliciet onderbouwd te worden in het LCA-rapport. Bij twijfel over de representativiteit van gegevens moeten gegevens voor het slechtste scenario worden gebruikt; 
•	Het rapport moet zijn opgesteld in de Nederlandse taal; 
•	De opdrachtgever krijgt desgevraagd inzage in de gebruikte milieudata en het bijbehorende LCA-dossier en zal daarbij de uiterste zorgvuldigheid betrachten in geval van vertrouwelijke bedrijfsgegevens; 
•	Conform de bepalingsmethode moeten C3 – C4 apart worden gerapporteerd in de EPD.
•	De contractant dient gedurende de looptijd van het contract aan te tonen dat producten vervaardigd worden conform het milieuprofiel. Dit zal 6 maanden na aanvang van de Raamovereenkomst voor de eerste keer getoetst worden en 
vervolgens om de 12 maanden. De Opdrachtnemer is zelf en op eigen kosten verantwoordelijk voor het tijdig laten uitvoeren van de toets en het aanleveren van een onafhankelijk uitgevoerd auditverslag. Het tijdig uitvoeren en aan Opdrachtgever rapporteren zullen door de opdrachtgever als kritische prestatie indicatoren voor indexatie en/of verlengingsopties worden gebruikt. 
•	Na gunning is de toegezegde MKI de maximaal toegestane milieubelasting gedurende de duur van de Raamovereenkomst, inbegrepen eventuele verlengingen  van de Raamovereenkomst. Indien de toegezegde MKI niet gehaald is of afwijkt van de werkelijke situatie zal een boete worden opgelegd van € 5.000,-. Deze boete is direct opeisbaar en kan verrekend worden met openstaande facturen.  Over reeds geleverde materialen kan daarnaast een boete worden opgelegd van 1,5 keer de meerwaarde x hoeveelheid geleverde materialen/hoeveelheid materialen inschrijfstaat.
•  De MKI- waarde voor fasen A1 tm A3 kan worden aangetoond met de BRL K11002.</t>
    </r>
  </si>
  <si>
    <t>Versie: d.d. 22-11-2023</t>
  </si>
  <si>
    <t>Inschrijver A.</t>
  </si>
  <si>
    <t xml:space="preserve">Inschrijver B. </t>
  </si>
  <si>
    <t>Inschrijver C.</t>
  </si>
  <si>
    <t>Stenen afgerond is :</t>
  </si>
  <si>
    <t>Tegels afgerond is:</t>
  </si>
  <si>
    <t>60% van 68% stenen is:</t>
  </si>
  <si>
    <t>60% van 32% tegels is:</t>
  </si>
  <si>
    <t>Dit is een rekenvoorbeeld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</si>
</sst>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quot;\ #,##0.00"/>
    <numFmt numFmtId="165" formatCode="#,##0.000"/>
    <numFmt numFmtId="166" formatCode="&quot;€&quot;\ #,##0"/>
    <numFmt numFmtId="167" formatCode="0.0"/>
    <numFmt numFmtId="168" formatCode="&quot;€&quot;\ #,##0.0"/>
    <numFmt numFmtId="169" formatCode="&quot;€&quot;\ #,##0.00_-"/>
  </numFmts>
  <fonts count="48"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i/>
      <sz val="10"/>
      <color theme="1"/>
      <name val="Calibri"/>
      <family val="2"/>
      <scheme val="minor"/>
    </font>
    <font>
      <b/>
      <i/>
      <sz val="11"/>
      <color theme="1"/>
      <name val="Calibri"/>
      <family val="2"/>
      <scheme val="minor"/>
    </font>
    <font>
      <sz val="10"/>
      <name val="Arial"/>
      <family val="2"/>
    </font>
    <font>
      <sz val="12"/>
      <color indexed="9"/>
      <name val="Corbel"/>
      <family val="2"/>
    </font>
    <font>
      <sz val="12"/>
      <name val="Corbel"/>
      <family val="2"/>
    </font>
    <font>
      <sz val="24"/>
      <color indexed="9"/>
      <name val="Corbel"/>
      <family val="2"/>
    </font>
    <font>
      <sz val="9"/>
      <color indexed="9"/>
      <name val="Corbel"/>
      <family val="2"/>
    </font>
    <font>
      <b/>
      <sz val="14"/>
      <name val="Corbel"/>
      <family val="2"/>
    </font>
    <font>
      <b/>
      <sz val="14"/>
      <color theme="0"/>
      <name val="Corbel"/>
      <family val="2"/>
    </font>
    <font>
      <b/>
      <sz val="10"/>
      <name val="Corbel"/>
      <family val="2"/>
    </font>
    <font>
      <sz val="10"/>
      <name val="Corbel"/>
      <family val="2"/>
    </font>
    <font>
      <b/>
      <sz val="30"/>
      <color indexed="9"/>
      <name val="Corbel"/>
      <family val="2"/>
    </font>
    <font>
      <sz val="30"/>
      <name val="Corbel"/>
      <family val="2"/>
    </font>
    <font>
      <b/>
      <sz val="16"/>
      <color indexed="9"/>
      <name val="Corbel"/>
      <family val="2"/>
    </font>
    <font>
      <b/>
      <sz val="18"/>
      <color indexed="9"/>
      <name val="Corbel"/>
      <family val="2"/>
    </font>
    <font>
      <b/>
      <sz val="20"/>
      <color theme="0"/>
      <name val="Corbel"/>
      <family val="2"/>
    </font>
    <font>
      <b/>
      <sz val="17"/>
      <color theme="0"/>
      <name val="Corbel"/>
      <family val="2"/>
    </font>
    <font>
      <b/>
      <sz val="24"/>
      <name val="Corbel"/>
      <family val="2"/>
    </font>
    <font>
      <sz val="14"/>
      <name val="Corbel"/>
      <family val="2"/>
    </font>
    <font>
      <b/>
      <u/>
      <sz val="14"/>
      <name val="Corbel"/>
      <family val="2"/>
    </font>
    <font>
      <b/>
      <sz val="24"/>
      <color indexed="9"/>
      <name val="Corbel"/>
      <family val="2"/>
    </font>
    <font>
      <b/>
      <sz val="24"/>
      <color theme="0"/>
      <name val="Corbel"/>
      <family val="2"/>
    </font>
    <font>
      <b/>
      <sz val="22"/>
      <name val="Corbel"/>
      <family val="2"/>
    </font>
    <font>
      <b/>
      <sz val="22"/>
      <color theme="0"/>
      <name val="Corbel"/>
      <family val="2"/>
    </font>
    <font>
      <u/>
      <sz val="14"/>
      <name val="Corbel"/>
      <family val="2"/>
    </font>
    <font>
      <i/>
      <sz val="14"/>
      <name val="Corbel"/>
      <family val="2"/>
    </font>
    <font>
      <sz val="24"/>
      <name val="Corbel"/>
      <family val="2"/>
    </font>
    <font>
      <b/>
      <sz val="28"/>
      <color indexed="9"/>
      <name val="Corbel"/>
      <family val="2"/>
    </font>
    <font>
      <b/>
      <u/>
      <sz val="24"/>
      <name val="Corbel"/>
      <family val="2"/>
    </font>
    <font>
      <b/>
      <u/>
      <sz val="18"/>
      <name val="Corbel"/>
      <family val="2"/>
    </font>
    <font>
      <sz val="24"/>
      <color rgb="FF004175"/>
      <name val="Corbel"/>
      <family val="2"/>
    </font>
    <font>
      <sz val="18"/>
      <color indexed="9"/>
      <name val="Corbel"/>
      <family val="2"/>
    </font>
    <font>
      <sz val="25"/>
      <color indexed="9"/>
      <name val="Corbel"/>
      <family val="2"/>
    </font>
    <font>
      <b/>
      <sz val="26"/>
      <color theme="0"/>
      <name val="Corbel"/>
      <family val="2"/>
    </font>
    <font>
      <b/>
      <sz val="10"/>
      <color indexed="9"/>
      <name val="Corbel"/>
      <family val="2"/>
    </font>
    <font>
      <sz val="10"/>
      <color indexed="9"/>
      <name val="Corbel"/>
      <family val="2"/>
    </font>
    <font>
      <b/>
      <sz val="12"/>
      <color indexed="9"/>
      <name val="Corbel"/>
      <family val="2"/>
    </font>
    <font>
      <sz val="12"/>
      <color theme="1"/>
      <name val="Calibri"/>
      <family val="2"/>
      <scheme val="minor"/>
    </font>
    <font>
      <sz val="14"/>
      <color theme="1"/>
      <name val="Calibri"/>
      <family val="2"/>
      <scheme val="minor"/>
    </font>
    <font>
      <b/>
      <sz val="14"/>
      <color theme="1"/>
      <name val="Calibri"/>
      <family val="2"/>
      <scheme val="minor"/>
    </font>
    <font>
      <b/>
      <sz val="18"/>
      <name val="Corbel"/>
      <family val="2"/>
    </font>
    <font>
      <b/>
      <i/>
      <sz val="36"/>
      <color rgb="FFFF000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indexed="48"/>
        <bgColor indexed="64"/>
      </patternFill>
    </fill>
    <fill>
      <patternFill patternType="solid">
        <fgColor indexed="11"/>
        <bgColor indexed="64"/>
      </patternFill>
    </fill>
    <fill>
      <patternFill patternType="solid">
        <fgColor theme="4"/>
        <bgColor indexed="64"/>
      </patternFill>
    </fill>
    <fill>
      <patternFill patternType="solid">
        <fgColor theme="0"/>
        <bgColor indexed="64"/>
      </patternFill>
    </fill>
    <fill>
      <patternFill patternType="solid">
        <fgColor rgb="FF00B050"/>
        <bgColor indexed="64"/>
      </patternFill>
    </fill>
    <fill>
      <patternFill patternType="solid">
        <fgColor rgb="FF0070C0"/>
        <bgColor indexed="64"/>
      </patternFill>
    </fill>
    <fill>
      <patternFill patternType="solid">
        <fgColor theme="0" tint="-0.249977111117893"/>
        <bgColor indexed="64"/>
      </patternFill>
    </fill>
    <fill>
      <patternFill patternType="solid">
        <fgColor indexed="40"/>
        <bgColor indexed="64"/>
      </patternFill>
    </fill>
    <fill>
      <patternFill patternType="solid">
        <fgColor rgb="FF00B0F0"/>
        <bgColor indexed="64"/>
      </patternFill>
    </fill>
  </fills>
  <borders count="3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style="double">
        <color auto="1"/>
      </left>
      <right/>
      <top/>
      <bottom style="thin">
        <color auto="1"/>
      </bottom>
      <diagonal/>
    </border>
    <border>
      <left/>
      <right/>
      <top/>
      <bottom style="thin">
        <color auto="1"/>
      </bottom>
      <diagonal/>
    </border>
    <border>
      <left/>
      <right style="double">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s>
  <cellStyleXfs count="2">
    <xf numFmtId="0" fontId="0" fillId="0" borderId="0"/>
    <xf numFmtId="0" fontId="8" fillId="0" borderId="0"/>
  </cellStyleXfs>
  <cellXfs count="174">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3" fontId="0" fillId="0" borderId="0" xfId="0" applyNumberFormat="1" applyAlignment="1">
      <alignment horizontal="right" vertical="center" indent="1"/>
    </xf>
    <xf numFmtId="0" fontId="2" fillId="0" borderId="0" xfId="0" applyFont="1" applyAlignment="1">
      <alignment vertical="center"/>
    </xf>
    <xf numFmtId="0" fontId="3" fillId="0" borderId="0" xfId="0" applyFont="1" applyAlignment="1">
      <alignment horizontal="center" vertical="center"/>
    </xf>
    <xf numFmtId="3" fontId="3" fillId="0" borderId="0" xfId="0" applyNumberFormat="1" applyFont="1" applyAlignment="1">
      <alignment horizontal="right" vertical="center" indent="1"/>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xf>
    <xf numFmtId="0" fontId="1" fillId="2" borderId="1" xfId="0" applyFont="1" applyFill="1" applyBorder="1" applyAlignment="1">
      <alignment vertical="center" wrapText="1"/>
    </xf>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3" fillId="2" borderId="4"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0" fontId="5" fillId="2" borderId="0"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center" wrapText="1"/>
    </xf>
    <xf numFmtId="0" fontId="6" fillId="2" borderId="0" xfId="0" applyFont="1" applyFill="1" applyBorder="1" applyAlignment="1">
      <alignment horizontal="center"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7" xfId="0" applyFont="1" applyFill="1" applyBorder="1" applyAlignment="1">
      <alignment horizontal="center" vertical="center"/>
    </xf>
    <xf numFmtId="0" fontId="4" fillId="2" borderId="7" xfId="0" applyFont="1" applyFill="1" applyBorder="1" applyAlignment="1">
      <alignment vertical="center"/>
    </xf>
    <xf numFmtId="0" fontId="4" fillId="2" borderId="7" xfId="0" applyFont="1" applyFill="1" applyBorder="1" applyAlignment="1">
      <alignment horizontal="center" vertical="center"/>
    </xf>
    <xf numFmtId="0" fontId="3" fillId="2" borderId="9" xfId="0" applyFont="1" applyFill="1" applyBorder="1" applyAlignment="1">
      <alignment vertical="center"/>
    </xf>
    <xf numFmtId="0" fontId="4" fillId="2" borderId="10" xfId="0" applyFont="1" applyFill="1" applyBorder="1" applyAlignment="1">
      <alignment vertical="center"/>
    </xf>
    <xf numFmtId="0" fontId="4" fillId="2" borderId="10" xfId="0" applyFont="1" applyFill="1" applyBorder="1" applyAlignment="1">
      <alignment horizontal="center" vertical="center"/>
    </xf>
    <xf numFmtId="0" fontId="3" fillId="2" borderId="12" xfId="0" applyFont="1" applyFill="1" applyBorder="1" applyAlignment="1">
      <alignment vertical="center"/>
    </xf>
    <xf numFmtId="0" fontId="4" fillId="2" borderId="13" xfId="0" applyFont="1" applyFill="1" applyBorder="1" applyAlignment="1">
      <alignment vertical="center"/>
    </xf>
    <xf numFmtId="0" fontId="4" fillId="2" borderId="13" xfId="0" applyFont="1" applyFill="1" applyBorder="1" applyAlignment="1">
      <alignment horizontal="center" vertical="center"/>
    </xf>
    <xf numFmtId="0" fontId="3" fillId="2" borderId="13" xfId="0" applyFont="1" applyFill="1" applyBorder="1" applyAlignment="1">
      <alignment horizontal="center" vertical="center"/>
    </xf>
    <xf numFmtId="0" fontId="7" fillId="0" borderId="0" xfId="0" applyFont="1" applyAlignment="1">
      <alignment vertical="center"/>
    </xf>
    <xf numFmtId="165" fontId="0" fillId="0" borderId="0" xfId="0" applyNumberFormat="1" applyAlignment="1">
      <alignment vertical="center"/>
    </xf>
    <xf numFmtId="165" fontId="1" fillId="0" borderId="0" xfId="0" applyNumberFormat="1" applyFont="1" applyAlignment="1">
      <alignment vertical="center"/>
    </xf>
    <xf numFmtId="165" fontId="7" fillId="0" borderId="0" xfId="0" applyNumberFormat="1" applyFont="1" applyAlignment="1">
      <alignment vertical="center"/>
    </xf>
    <xf numFmtId="165" fontId="2" fillId="0" borderId="0" xfId="0" applyNumberFormat="1" applyFont="1" applyAlignment="1">
      <alignment vertical="center"/>
    </xf>
    <xf numFmtId="10" fontId="0" fillId="0" borderId="0" xfId="0" applyNumberFormat="1" applyAlignment="1">
      <alignment vertical="center"/>
    </xf>
    <xf numFmtId="9" fontId="0" fillId="0" borderId="0" xfId="0" applyNumberFormat="1" applyFont="1" applyAlignment="1">
      <alignment vertical="center"/>
    </xf>
    <xf numFmtId="10" fontId="0" fillId="0" borderId="0" xfId="0" applyNumberFormat="1" applyFont="1" applyAlignment="1">
      <alignment vertical="center"/>
    </xf>
    <xf numFmtId="0" fontId="11" fillId="3" borderId="18" xfId="1" applyFont="1" applyFill="1" applyBorder="1" applyAlignment="1">
      <alignment textRotation="90" wrapText="1"/>
    </xf>
    <xf numFmtId="0" fontId="12" fillId="3" borderId="18" xfId="1" applyFont="1" applyFill="1" applyBorder="1" applyAlignment="1">
      <alignment textRotation="90" wrapText="1"/>
    </xf>
    <xf numFmtId="10" fontId="15" fillId="6" borderId="18" xfId="1" applyNumberFormat="1" applyFont="1" applyFill="1" applyBorder="1" applyAlignment="1"/>
    <xf numFmtId="0" fontId="16" fillId="0" borderId="18" xfId="1" applyFont="1" applyBorder="1" applyAlignment="1"/>
    <xf numFmtId="0" fontId="19" fillId="3" borderId="18" xfId="1" applyFont="1" applyFill="1" applyBorder="1" applyAlignment="1">
      <alignment horizontal="center" textRotation="90" wrapText="1"/>
    </xf>
    <xf numFmtId="0" fontId="20" fillId="3" borderId="18" xfId="1" applyFont="1" applyFill="1" applyBorder="1" applyAlignment="1">
      <alignment horizontal="center" textRotation="90" wrapText="1"/>
    </xf>
    <xf numFmtId="2" fontId="21" fillId="7" borderId="19" xfId="1" applyNumberFormat="1" applyFont="1" applyFill="1" applyBorder="1" applyAlignment="1">
      <alignment horizontal="center" textRotation="90" wrapText="1"/>
    </xf>
    <xf numFmtId="2" fontId="22" fillId="7" borderId="19" xfId="1" applyNumberFormat="1" applyFont="1" applyFill="1" applyBorder="1" applyAlignment="1">
      <alignment horizontal="center" textRotation="90" wrapText="1"/>
    </xf>
    <xf numFmtId="2" fontId="21" fillId="8" borderId="19" xfId="1" applyNumberFormat="1" applyFont="1" applyFill="1" applyBorder="1" applyAlignment="1">
      <alignment horizontal="center" textRotation="90" wrapText="1"/>
    </xf>
    <xf numFmtId="2" fontId="22" fillId="8" borderId="19" xfId="1" applyNumberFormat="1" applyFont="1" applyFill="1" applyBorder="1" applyAlignment="1">
      <alignment horizontal="center" textRotation="90" wrapText="1"/>
    </xf>
    <xf numFmtId="0" fontId="16" fillId="0" borderId="18" xfId="1" applyFont="1" applyFill="1" applyBorder="1" applyAlignment="1">
      <alignment vertical="top"/>
    </xf>
    <xf numFmtId="10" fontId="15" fillId="0" borderId="18" xfId="1" applyNumberFormat="1" applyFont="1" applyBorder="1" applyAlignment="1">
      <alignment horizontal="center" vertical="center"/>
    </xf>
    <xf numFmtId="0" fontId="20" fillId="10" borderId="18" xfId="1" applyFont="1" applyFill="1" applyBorder="1" applyAlignment="1">
      <alignment horizontal="center" vertical="center" wrapText="1"/>
    </xf>
    <xf numFmtId="167" fontId="15" fillId="9" borderId="19" xfId="1" applyNumberFormat="1" applyFont="1" applyFill="1" applyBorder="1" applyAlignment="1">
      <alignment horizontal="center" vertical="center" textRotation="90"/>
    </xf>
    <xf numFmtId="164" fontId="15" fillId="9" borderId="20" xfId="1" applyNumberFormat="1" applyFont="1" applyFill="1" applyBorder="1" applyAlignment="1">
      <alignment horizontal="center" vertical="center" textRotation="90"/>
    </xf>
    <xf numFmtId="0" fontId="15" fillId="0" borderId="18" xfId="1" applyFont="1" applyBorder="1"/>
    <xf numFmtId="167" fontId="15" fillId="9" borderId="22" xfId="1" applyNumberFormat="1" applyFont="1" applyFill="1" applyBorder="1" applyAlignment="1">
      <alignment horizontal="center" vertical="center" textRotation="90"/>
    </xf>
    <xf numFmtId="0" fontId="26" fillId="10" borderId="19" xfId="1" applyFont="1" applyFill="1" applyBorder="1" applyAlignment="1">
      <alignment horizontal="center" vertical="center" wrapText="1"/>
    </xf>
    <xf numFmtId="0" fontId="15" fillId="0" borderId="19" xfId="1" applyFont="1" applyBorder="1"/>
    <xf numFmtId="0" fontId="25" fillId="0" borderId="18" xfId="1" applyFont="1" applyBorder="1" applyAlignment="1">
      <alignment horizontal="left" vertical="top" wrapText="1"/>
    </xf>
    <xf numFmtId="1" fontId="28" fillId="4" borderId="22" xfId="1" applyNumberFormat="1" applyFont="1" applyFill="1" applyBorder="1" applyAlignment="1">
      <alignment horizontal="center" vertical="center" wrapText="1"/>
    </xf>
    <xf numFmtId="166" fontId="28" fillId="4" borderId="22" xfId="1" applyNumberFormat="1" applyFont="1" applyFill="1" applyBorder="1" applyAlignment="1">
      <alignment horizontal="center" vertical="center" textRotation="90" wrapText="1"/>
    </xf>
    <xf numFmtId="1" fontId="29" fillId="11" borderId="22" xfId="1" applyNumberFormat="1" applyFont="1" applyFill="1" applyBorder="1" applyAlignment="1">
      <alignment horizontal="center" vertical="center" wrapText="1"/>
    </xf>
    <xf numFmtId="166" fontId="29" fillId="11" borderId="22" xfId="1" applyNumberFormat="1" applyFont="1" applyFill="1" applyBorder="1" applyAlignment="1">
      <alignment horizontal="center" vertical="center" textRotation="90" wrapText="1"/>
    </xf>
    <xf numFmtId="0" fontId="26" fillId="10" borderId="21" xfId="1" applyFont="1" applyFill="1" applyBorder="1" applyAlignment="1">
      <alignment horizontal="center" vertical="center" wrapText="1"/>
    </xf>
    <xf numFmtId="0" fontId="15" fillId="0" borderId="21" xfId="1" applyFont="1" applyBorder="1"/>
    <xf numFmtId="0" fontId="25" fillId="0" borderId="21" xfId="1" applyFont="1" applyBorder="1" applyAlignment="1">
      <alignment horizontal="left" vertical="top" wrapText="1"/>
    </xf>
    <xf numFmtId="0" fontId="25" fillId="0" borderId="21" xfId="1" applyFont="1" applyBorder="1" applyAlignment="1">
      <alignment vertical="top" wrapText="1"/>
    </xf>
    <xf numFmtId="0" fontId="24" fillId="0" borderId="21" xfId="1" applyFont="1" applyBorder="1" applyAlignment="1">
      <alignment vertical="top" wrapText="1"/>
    </xf>
    <xf numFmtId="0" fontId="24" fillId="0" borderId="18" xfId="1" applyFont="1" applyBorder="1" applyAlignment="1">
      <alignment horizontal="center" vertical="top"/>
    </xf>
    <xf numFmtId="0" fontId="24" fillId="0" borderId="18" xfId="1" applyFont="1" applyBorder="1" applyAlignment="1">
      <alignment horizontal="left" vertical="top" wrapText="1"/>
    </xf>
    <xf numFmtId="164" fontId="15" fillId="9" borderId="23" xfId="1" applyNumberFormat="1" applyFont="1" applyFill="1" applyBorder="1" applyAlignment="1">
      <alignment horizontal="center" vertical="center" textRotation="90"/>
    </xf>
    <xf numFmtId="1" fontId="28" fillId="4" borderId="19" xfId="1" applyNumberFormat="1" applyFont="1" applyFill="1" applyBorder="1" applyAlignment="1">
      <alignment horizontal="center" vertical="center" wrapText="1"/>
    </xf>
    <xf numFmtId="166" fontId="28" fillId="4" borderId="19" xfId="1" applyNumberFormat="1" applyFont="1" applyFill="1" applyBorder="1" applyAlignment="1">
      <alignment horizontal="center" vertical="center" textRotation="90" wrapText="1"/>
    </xf>
    <xf numFmtId="1" fontId="29" fillId="11" borderId="19" xfId="1" applyNumberFormat="1" applyFont="1" applyFill="1" applyBorder="1" applyAlignment="1">
      <alignment horizontal="center" vertical="center" wrapText="1"/>
    </xf>
    <xf numFmtId="166" fontId="29" fillId="11" borderId="19" xfId="1" applyNumberFormat="1" applyFont="1" applyFill="1" applyBorder="1" applyAlignment="1">
      <alignment horizontal="center" vertical="center" textRotation="90" wrapText="1"/>
    </xf>
    <xf numFmtId="0" fontId="33" fillId="10" borderId="18" xfId="1" applyFont="1" applyFill="1" applyBorder="1" applyAlignment="1">
      <alignment horizontal="center" vertical="center" wrapText="1"/>
    </xf>
    <xf numFmtId="166" fontId="23" fillId="6" borderId="18" xfId="1" applyNumberFormat="1" applyFont="1" applyFill="1" applyBorder="1" applyAlignment="1">
      <alignment horizontal="center" vertical="center" textRotation="90"/>
    </xf>
    <xf numFmtId="166" fontId="28" fillId="4" borderId="18" xfId="1" applyNumberFormat="1" applyFont="1" applyFill="1" applyBorder="1" applyAlignment="1">
      <alignment horizontal="center" vertical="center" textRotation="90" wrapText="1"/>
    </xf>
    <xf numFmtId="166" fontId="29" fillId="11" borderId="18" xfId="1" applyNumberFormat="1" applyFont="1" applyFill="1" applyBorder="1" applyAlignment="1">
      <alignment horizontal="center" vertical="center" textRotation="90" wrapText="1"/>
    </xf>
    <xf numFmtId="0" fontId="26" fillId="10" borderId="18" xfId="1" applyFont="1" applyFill="1" applyBorder="1" applyAlignment="1">
      <alignment horizontal="center" vertical="center" wrapText="1"/>
    </xf>
    <xf numFmtId="0" fontId="36" fillId="0" borderId="18" xfId="1" applyFont="1" applyBorder="1" applyAlignment="1">
      <alignment horizontal="left" vertical="center" readingOrder="1"/>
    </xf>
    <xf numFmtId="164" fontId="23" fillId="9" borderId="22" xfId="1" applyNumberFormat="1" applyFont="1" applyFill="1" applyBorder="1" applyAlignment="1">
      <alignment horizontal="center" vertical="center" textRotation="90"/>
    </xf>
    <xf numFmtId="1" fontId="28" fillId="4" borderId="21" xfId="1" applyNumberFormat="1" applyFont="1" applyFill="1" applyBorder="1" applyAlignment="1">
      <alignment horizontal="center" vertical="center" wrapText="1"/>
    </xf>
    <xf numFmtId="1" fontId="29" fillId="11" borderId="21" xfId="1" applyNumberFormat="1" applyFont="1" applyFill="1" applyBorder="1" applyAlignment="1">
      <alignment horizontal="center" vertical="center" wrapText="1"/>
    </xf>
    <xf numFmtId="0" fontId="34" fillId="0" borderId="18" xfId="1" applyFont="1" applyFill="1" applyBorder="1" applyAlignment="1">
      <alignment horizontal="left" vertical="center" wrapText="1"/>
    </xf>
    <xf numFmtId="0" fontId="23" fillId="0" borderId="18" xfId="1" applyFont="1" applyFill="1" applyBorder="1" applyAlignment="1">
      <alignment horizontal="right" vertical="center" wrapText="1"/>
    </xf>
    <xf numFmtId="2" fontId="28" fillId="4" borderId="21" xfId="1" applyNumberFormat="1" applyFont="1" applyFill="1" applyBorder="1" applyAlignment="1">
      <alignment horizontal="center" vertical="center" wrapText="1"/>
    </xf>
    <xf numFmtId="2" fontId="29" fillId="11" borderId="21" xfId="1" applyNumberFormat="1" applyFont="1" applyFill="1" applyBorder="1" applyAlignment="1">
      <alignment horizontal="center" vertical="center" wrapText="1"/>
    </xf>
    <xf numFmtId="166" fontId="28" fillId="4" borderId="21" xfId="1" applyNumberFormat="1" applyFont="1" applyFill="1" applyBorder="1" applyAlignment="1">
      <alignment horizontal="center" vertical="center" textRotation="90" wrapText="1"/>
    </xf>
    <xf numFmtId="166" fontId="29" fillId="11" borderId="21" xfId="1" applyNumberFormat="1" applyFont="1" applyFill="1" applyBorder="1" applyAlignment="1">
      <alignment horizontal="center" vertical="center" textRotation="90" wrapText="1"/>
    </xf>
    <xf numFmtId="0" fontId="24" fillId="0" borderId="19" xfId="1" applyFont="1" applyBorder="1" applyAlignment="1">
      <alignment horizontal="left" vertical="top" wrapText="1"/>
    </xf>
    <xf numFmtId="0" fontId="13" fillId="0" borderId="18" xfId="1" applyFont="1" applyBorder="1" applyAlignment="1">
      <alignment horizontal="left" vertical="center" wrapText="1"/>
    </xf>
    <xf numFmtId="168" fontId="13" fillId="6" borderId="18" xfId="1" applyNumberFormat="1" applyFont="1" applyFill="1" applyBorder="1" applyAlignment="1">
      <alignment horizontal="center" vertical="center" textRotation="90" wrapText="1"/>
    </xf>
    <xf numFmtId="0" fontId="37" fillId="11" borderId="18" xfId="1" applyFont="1" applyFill="1" applyBorder="1" applyAlignment="1">
      <alignment vertical="top" wrapText="1"/>
    </xf>
    <xf numFmtId="0" fontId="38" fillId="11" borderId="18" xfId="1" applyFont="1" applyFill="1" applyBorder="1" applyAlignment="1">
      <alignment vertical="top" wrapText="1"/>
    </xf>
    <xf numFmtId="164" fontId="39" fillId="11" borderId="18" xfId="1" applyNumberFormat="1" applyFont="1" applyFill="1" applyBorder="1" applyAlignment="1">
      <alignment horizontal="left" vertical="center" wrapText="1"/>
    </xf>
    <xf numFmtId="166" fontId="27" fillId="11" borderId="18" xfId="1" applyNumberFormat="1" applyFont="1" applyFill="1" applyBorder="1" applyAlignment="1">
      <alignment horizontal="center" vertical="center" textRotation="90" wrapText="1"/>
    </xf>
    <xf numFmtId="2" fontId="40" fillId="11" borderId="18" xfId="1" applyNumberFormat="1" applyFont="1" applyFill="1" applyBorder="1" applyAlignment="1">
      <alignment horizontal="center" vertical="center" textRotation="90"/>
    </xf>
    <xf numFmtId="2" fontId="28" fillId="4" borderId="18" xfId="1" applyNumberFormat="1" applyFont="1" applyFill="1" applyBorder="1" applyAlignment="1">
      <alignment horizontal="center" vertical="center" wrapText="1"/>
    </xf>
    <xf numFmtId="2" fontId="29" fillId="11" borderId="18" xfId="1" applyNumberFormat="1" applyFont="1" applyFill="1" applyBorder="1" applyAlignment="1">
      <alignment horizontal="center" vertical="center" textRotation="90" wrapText="1"/>
    </xf>
    <xf numFmtId="0" fontId="41" fillId="0" borderId="18" xfId="1" applyFont="1" applyFill="1" applyBorder="1" applyAlignment="1">
      <alignment vertical="top"/>
    </xf>
    <xf numFmtId="0" fontId="16" fillId="0" borderId="18" xfId="1" applyFont="1" applyBorder="1" applyAlignment="1">
      <alignment vertical="top"/>
    </xf>
    <xf numFmtId="164" fontId="32" fillId="0" borderId="18" xfId="1" applyNumberFormat="1" applyFont="1" applyBorder="1" applyAlignment="1">
      <alignment vertical="top" textRotation="90"/>
    </xf>
    <xf numFmtId="0" fontId="16" fillId="0" borderId="18" xfId="1" applyFont="1" applyBorder="1" applyAlignment="1">
      <alignment horizontal="center" vertical="center" textRotation="90"/>
    </xf>
    <xf numFmtId="2" fontId="16" fillId="0" borderId="18" xfId="1" applyNumberFormat="1" applyFont="1" applyBorder="1" applyAlignment="1">
      <alignment vertical="top" textRotation="90"/>
    </xf>
    <xf numFmtId="1" fontId="16" fillId="0" borderId="18" xfId="1" applyNumberFormat="1" applyFont="1" applyBorder="1" applyAlignment="1">
      <alignment vertical="top" textRotation="90"/>
    </xf>
    <xf numFmtId="164" fontId="16" fillId="0" borderId="18" xfId="1" applyNumberFormat="1" applyFont="1" applyBorder="1" applyAlignment="1">
      <alignment horizontal="center" vertical="center" textRotation="90"/>
    </xf>
    <xf numFmtId="2" fontId="41" fillId="4" borderId="18" xfId="1" applyNumberFormat="1" applyFont="1" applyFill="1" applyBorder="1" applyAlignment="1">
      <alignment vertical="top" textRotation="90"/>
    </xf>
    <xf numFmtId="1" fontId="41" fillId="4" borderId="18" xfId="1" applyNumberFormat="1" applyFont="1" applyFill="1" applyBorder="1" applyAlignment="1">
      <alignment vertical="top" textRotation="90"/>
    </xf>
    <xf numFmtId="0" fontId="42" fillId="0" borderId="18" xfId="1" applyFont="1" applyFill="1" applyBorder="1" applyAlignment="1">
      <alignment horizontal="center" vertical="top"/>
    </xf>
    <xf numFmtId="0" fontId="16" fillId="0" borderId="18" xfId="1" applyFont="1" applyFill="1" applyBorder="1" applyAlignment="1">
      <alignment horizontal="center" vertical="top"/>
    </xf>
    <xf numFmtId="164" fontId="23" fillId="0" borderId="18" xfId="1" applyNumberFormat="1" applyFont="1" applyBorder="1" applyAlignment="1">
      <alignment horizontal="center" vertical="top" textRotation="90"/>
    </xf>
    <xf numFmtId="2" fontId="15" fillId="0" borderId="18" xfId="1" applyNumberFormat="1" applyFont="1" applyBorder="1" applyAlignment="1">
      <alignment horizontal="center" vertical="center" textRotation="90"/>
    </xf>
    <xf numFmtId="169" fontId="0" fillId="0" borderId="0" xfId="0" applyNumberFormat="1"/>
    <xf numFmtId="169" fontId="0" fillId="0" borderId="0" xfId="0" applyNumberFormat="1" applyAlignment="1">
      <alignment horizontal="center"/>
    </xf>
    <xf numFmtId="0" fontId="0" fillId="0" borderId="0" xfId="0" applyAlignment="1">
      <alignment horizontal="center"/>
    </xf>
    <xf numFmtId="165" fontId="0" fillId="0" borderId="0" xfId="0" applyNumberFormat="1" applyAlignment="1">
      <alignment horizontal="center" vertical="center"/>
    </xf>
    <xf numFmtId="3" fontId="0" fillId="0" borderId="0" xfId="0" applyNumberFormat="1"/>
    <xf numFmtId="0" fontId="0" fillId="0" borderId="0" xfId="0" applyBorder="1" applyAlignment="1">
      <alignment vertical="center"/>
    </xf>
    <xf numFmtId="4" fontId="43" fillId="0" borderId="0" xfId="0" applyNumberFormat="1" applyFont="1" applyAlignment="1">
      <alignment horizontal="right" vertical="center" indent="2"/>
    </xf>
    <xf numFmtId="0" fontId="44" fillId="0" borderId="0" xfId="0" applyFont="1" applyAlignment="1">
      <alignment horizontal="center" vertical="center"/>
    </xf>
    <xf numFmtId="0" fontId="44" fillId="0" borderId="0" xfId="0" applyFont="1" applyAlignment="1">
      <alignment vertical="center"/>
    </xf>
    <xf numFmtId="3" fontId="44" fillId="0" borderId="0" xfId="0" applyNumberFormat="1" applyFont="1" applyAlignment="1">
      <alignment vertical="center"/>
    </xf>
    <xf numFmtId="4" fontId="45" fillId="0" borderId="27" xfId="0" applyNumberFormat="1" applyFont="1" applyBorder="1" applyAlignment="1">
      <alignment horizontal="right" vertical="center" indent="1"/>
    </xf>
    <xf numFmtId="4" fontId="45" fillId="0" borderId="28" xfId="0" applyNumberFormat="1" applyFont="1" applyBorder="1" applyAlignment="1">
      <alignment horizontal="right" vertical="center" indent="1"/>
    </xf>
    <xf numFmtId="0" fontId="0" fillId="0" borderId="24" xfId="0" applyFont="1" applyBorder="1" applyAlignment="1">
      <alignment horizontal="center" vertical="center"/>
    </xf>
    <xf numFmtId="0" fontId="1" fillId="0" borderId="18" xfId="0" applyFont="1" applyBorder="1" applyAlignment="1">
      <alignment horizontal="left" vertical="center" indent="1"/>
    </xf>
    <xf numFmtId="169" fontId="1" fillId="0" borderId="18" xfId="0" applyNumberFormat="1" applyFont="1" applyBorder="1" applyAlignment="1">
      <alignment horizontal="center" vertical="center"/>
    </xf>
    <xf numFmtId="169" fontId="1" fillId="0" borderId="25" xfId="0" applyNumberFormat="1" applyFont="1" applyBorder="1" applyAlignment="1">
      <alignment horizontal="center" vertical="center"/>
    </xf>
    <xf numFmtId="0" fontId="1" fillId="0" borderId="24" xfId="0" applyFont="1" applyBorder="1" applyAlignment="1">
      <alignment horizontal="center" vertical="center"/>
    </xf>
    <xf numFmtId="0" fontId="0" fillId="0" borderId="18" xfId="0" applyFont="1" applyBorder="1" applyAlignment="1">
      <alignment horizontal="left" vertical="center" indent="1"/>
    </xf>
    <xf numFmtId="164" fontId="0" fillId="0" borderId="18" xfId="0" applyNumberFormat="1" applyFont="1" applyBorder="1" applyAlignment="1">
      <alignment horizontal="right" vertical="center" indent="1"/>
    </xf>
    <xf numFmtId="164" fontId="0" fillId="0" borderId="25" xfId="0" applyNumberFormat="1" applyFont="1" applyBorder="1" applyAlignment="1">
      <alignment horizontal="right" vertical="center" indent="1"/>
    </xf>
    <xf numFmtId="169" fontId="0" fillId="0" borderId="18" xfId="0" applyNumberFormat="1" applyFont="1" applyBorder="1" applyAlignment="1">
      <alignment horizontal="left" vertical="center" wrapText="1" indent="1"/>
    </xf>
    <xf numFmtId="4" fontId="0" fillId="0" borderId="18" xfId="0" applyNumberFormat="1" applyFont="1" applyBorder="1" applyAlignment="1">
      <alignment horizontal="right" vertical="center" indent="1"/>
    </xf>
    <xf numFmtId="4" fontId="0" fillId="0" borderId="25" xfId="0" applyNumberFormat="1" applyFont="1" applyBorder="1" applyAlignment="1">
      <alignment horizontal="right" vertical="center" indent="1"/>
    </xf>
    <xf numFmtId="0" fontId="0" fillId="0" borderId="18" xfId="0" applyFont="1" applyBorder="1" applyAlignment="1">
      <alignment horizontal="left" vertical="center" wrapText="1" indent="1"/>
    </xf>
    <xf numFmtId="165" fontId="0" fillId="0" borderId="18" xfId="0" applyNumberFormat="1" applyFont="1" applyBorder="1" applyAlignment="1">
      <alignment horizontal="right" vertical="center" indent="1"/>
    </xf>
    <xf numFmtId="165" fontId="0" fillId="0" borderId="25" xfId="0" applyNumberFormat="1" applyFont="1" applyBorder="1" applyAlignment="1">
      <alignment horizontal="right" vertical="center" indent="1"/>
    </xf>
    <xf numFmtId="0" fontId="1" fillId="0" borderId="26" xfId="0" applyFont="1" applyBorder="1" applyAlignment="1">
      <alignment horizontal="center" vertical="center"/>
    </xf>
    <xf numFmtId="0" fontId="0" fillId="0" borderId="27" xfId="0" applyFont="1" applyBorder="1" applyAlignment="1">
      <alignment horizontal="left" vertical="center" wrapText="1" indent="1"/>
    </xf>
    <xf numFmtId="10" fontId="46" fillId="0" borderId="18" xfId="1" applyNumberFormat="1" applyFont="1" applyBorder="1" applyAlignment="1">
      <alignment horizontal="center" vertical="center"/>
    </xf>
    <xf numFmtId="10" fontId="1" fillId="0" borderId="0" xfId="0" applyNumberFormat="1" applyFont="1" applyAlignment="1">
      <alignment vertical="center"/>
    </xf>
    <xf numFmtId="3" fontId="1" fillId="2" borderId="3" xfId="0" applyNumberFormat="1" applyFont="1" applyFill="1" applyBorder="1" applyAlignment="1">
      <alignment horizontal="center" vertical="center" wrapText="1"/>
    </xf>
    <xf numFmtId="3" fontId="4" fillId="2" borderId="8" xfId="0" applyNumberFormat="1" applyFont="1" applyFill="1" applyBorder="1" applyAlignment="1">
      <alignment horizontal="right" vertical="center" indent="1"/>
    </xf>
    <xf numFmtId="3" fontId="4" fillId="2" borderId="11" xfId="0" applyNumberFormat="1" applyFont="1" applyFill="1" applyBorder="1" applyAlignment="1">
      <alignment horizontal="right" vertical="center" indent="1"/>
    </xf>
    <xf numFmtId="3" fontId="4" fillId="2" borderId="5" xfId="0" applyNumberFormat="1" applyFont="1" applyFill="1" applyBorder="1" applyAlignment="1">
      <alignment horizontal="right" vertical="center" indent="1"/>
    </xf>
    <xf numFmtId="3" fontId="3" fillId="2" borderId="5" xfId="0" applyNumberFormat="1" applyFont="1" applyFill="1" applyBorder="1" applyAlignment="1">
      <alignment horizontal="right" vertical="center" indent="1"/>
    </xf>
    <xf numFmtId="3" fontId="4" fillId="2" borderId="14" xfId="0" applyNumberFormat="1" applyFont="1" applyFill="1" applyBorder="1" applyAlignment="1">
      <alignment horizontal="right" vertical="center" indent="1"/>
    </xf>
    <xf numFmtId="3" fontId="3" fillId="2" borderId="14" xfId="0" applyNumberFormat="1" applyFont="1" applyFill="1" applyBorder="1" applyAlignment="1">
      <alignment horizontal="right" vertical="center" indent="1"/>
    </xf>
    <xf numFmtId="3" fontId="6" fillId="2" borderId="5" xfId="0" applyNumberFormat="1" applyFont="1" applyFill="1" applyBorder="1" applyAlignment="1">
      <alignment horizontal="right" vertical="center" indent="1"/>
    </xf>
    <xf numFmtId="3" fontId="3" fillId="2" borderId="8" xfId="0" applyNumberFormat="1" applyFont="1" applyFill="1" applyBorder="1" applyAlignment="1">
      <alignment horizontal="right" vertical="center" indent="1"/>
    </xf>
    <xf numFmtId="2" fontId="13" fillId="4" borderId="15" xfId="1" applyNumberFormat="1" applyFont="1" applyFill="1" applyBorder="1" applyAlignment="1">
      <alignment horizontal="center" wrapText="1"/>
    </xf>
    <xf numFmtId="2" fontId="13" fillId="4" borderId="16" xfId="1" applyNumberFormat="1" applyFont="1" applyFill="1" applyBorder="1" applyAlignment="1">
      <alignment horizontal="center" wrapText="1"/>
    </xf>
    <xf numFmtId="0" fontId="17" fillId="3" borderId="15" xfId="1" applyFont="1" applyFill="1" applyBorder="1" applyAlignment="1">
      <alignment vertical="top" wrapText="1"/>
    </xf>
    <xf numFmtId="0" fontId="18" fillId="0" borderId="16" xfId="1" applyFont="1" applyBorder="1" applyAlignment="1">
      <alignment vertical="top" wrapText="1"/>
    </xf>
    <xf numFmtId="0" fontId="18" fillId="0" borderId="17" xfId="1" applyFont="1" applyBorder="1" applyAlignment="1">
      <alignment vertical="top" wrapText="1"/>
    </xf>
    <xf numFmtId="0" fontId="34" fillId="0" borderId="15" xfId="1" applyFont="1" applyBorder="1" applyAlignment="1">
      <alignment horizontal="left" vertical="center" wrapText="1"/>
    </xf>
    <xf numFmtId="0" fontId="35" fillId="0" borderId="17" xfId="1" applyFont="1" applyBorder="1" applyAlignment="1">
      <alignment horizontal="left" vertical="center" wrapText="1"/>
    </xf>
    <xf numFmtId="0" fontId="9" fillId="3" borderId="15" xfId="1" applyFont="1" applyFill="1" applyBorder="1" applyAlignment="1">
      <alignment horizontal="left" wrapText="1"/>
    </xf>
    <xf numFmtId="0" fontId="10" fillId="0" borderId="16" xfId="1" applyFont="1" applyBorder="1" applyAlignment="1">
      <alignment horizontal="left" wrapText="1"/>
    </xf>
    <xf numFmtId="0" fontId="10" fillId="0" borderId="17" xfId="1" applyFont="1" applyBorder="1" applyAlignment="1">
      <alignment horizontal="left" wrapText="1"/>
    </xf>
    <xf numFmtId="2" fontId="14" fillId="5" borderId="16" xfId="1" applyNumberFormat="1" applyFont="1" applyFill="1" applyBorder="1" applyAlignment="1">
      <alignment horizontal="center" wrapText="1"/>
    </xf>
    <xf numFmtId="2" fontId="14" fillId="5" borderId="17" xfId="1" applyNumberFormat="1" applyFont="1" applyFill="1" applyBorder="1" applyAlignment="1">
      <alignment horizontal="center" wrapText="1"/>
    </xf>
    <xf numFmtId="165" fontId="1" fillId="0" borderId="0" xfId="0" applyNumberFormat="1" applyFont="1" applyBorder="1" applyAlignment="1">
      <alignment vertical="center"/>
    </xf>
    <xf numFmtId="0" fontId="1" fillId="0" borderId="0" xfId="0" applyFont="1" applyAlignment="1">
      <alignment vertical="center"/>
    </xf>
    <xf numFmtId="0" fontId="45" fillId="0" borderId="29" xfId="0" applyFont="1" applyBorder="1" applyAlignment="1">
      <alignment horizontal="center" vertical="center"/>
    </xf>
    <xf numFmtId="0" fontId="45" fillId="0" borderId="30" xfId="0" applyFont="1" applyBorder="1" applyAlignment="1">
      <alignment horizontal="center" vertical="center"/>
    </xf>
    <xf numFmtId="0" fontId="45" fillId="0" borderId="31" xfId="0" applyFont="1" applyBorder="1" applyAlignment="1">
      <alignment horizontal="center" vertical="center"/>
    </xf>
    <xf numFmtId="169" fontId="47" fillId="0" borderId="0" xfId="0" applyNumberFormat="1" applyFont="1" applyAlignment="1"/>
    <xf numFmtId="0" fontId="0" fillId="0" borderId="0" xfId="0" applyAlignment="1"/>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6"/>
  <sheetViews>
    <sheetView zoomScale="60" zoomScaleNormal="60" workbookViewId="0">
      <pane ySplit="2" topLeftCell="A8" activePane="bottomLeft" state="frozen"/>
      <selection pane="bottomLeft" activeCell="F19" sqref="F19"/>
    </sheetView>
  </sheetViews>
  <sheetFormatPr defaultColWidth="9.109375" defaultRowHeight="15.6" x14ac:dyDescent="0.3"/>
  <cols>
    <col min="1" max="1" width="17.88671875" style="112" customWidth="1"/>
    <col min="2" max="2" width="3.44140625" style="113" customWidth="1"/>
    <col min="3" max="3" width="142.44140625" style="104" customWidth="1"/>
    <col min="4" max="4" width="12.44140625" style="114" customWidth="1"/>
    <col min="5" max="5" width="14.33203125" style="115" customWidth="1"/>
    <col min="6" max="6" width="15.88671875" style="110" customWidth="1"/>
    <col min="7" max="7" width="15.44140625" style="111" customWidth="1"/>
    <col min="8" max="8" width="14.33203125" style="110" customWidth="1"/>
    <col min="9" max="9" width="14.5546875" style="111" customWidth="1"/>
    <col min="10" max="10" width="12.6640625" style="110" customWidth="1"/>
    <col min="11" max="11" width="15.109375" style="111" customWidth="1"/>
    <col min="12" max="12" width="17.109375" style="53" customWidth="1"/>
    <col min="13" max="16384" width="9.109375" style="104"/>
  </cols>
  <sheetData>
    <row r="1" spans="1:12" s="45" customFormat="1" ht="21" customHeight="1" x14ac:dyDescent="0.35">
      <c r="A1" s="162" t="s">
        <v>441</v>
      </c>
      <c r="B1" s="163"/>
      <c r="C1" s="164"/>
      <c r="D1" s="42"/>
      <c r="E1" s="43"/>
      <c r="F1" s="155" t="s">
        <v>442</v>
      </c>
      <c r="G1" s="156"/>
      <c r="H1" s="165" t="s">
        <v>443</v>
      </c>
      <c r="I1" s="166"/>
      <c r="J1" s="155" t="s">
        <v>444</v>
      </c>
      <c r="K1" s="156"/>
      <c r="L1" s="44"/>
    </row>
    <row r="2" spans="1:12" s="52" customFormat="1" ht="87.6" customHeight="1" x14ac:dyDescent="0.3">
      <c r="A2" s="157" t="s">
        <v>428</v>
      </c>
      <c r="B2" s="158"/>
      <c r="C2" s="159"/>
      <c r="D2" s="46" t="s">
        <v>392</v>
      </c>
      <c r="E2" s="47" t="s">
        <v>393</v>
      </c>
      <c r="F2" s="48" t="s">
        <v>394</v>
      </c>
      <c r="G2" s="49" t="s">
        <v>395</v>
      </c>
      <c r="H2" s="50" t="s">
        <v>394</v>
      </c>
      <c r="I2" s="51" t="s">
        <v>395</v>
      </c>
      <c r="J2" s="48" t="s">
        <v>394</v>
      </c>
      <c r="K2" s="49" t="s">
        <v>395</v>
      </c>
    </row>
    <row r="3" spans="1:12" s="57" customFormat="1" ht="52.5" customHeight="1" x14ac:dyDescent="0.3">
      <c r="A3" s="59"/>
      <c r="B3" s="60"/>
      <c r="C3" s="61" t="s">
        <v>396</v>
      </c>
      <c r="D3" s="56"/>
      <c r="E3" s="58"/>
      <c r="F3" s="62"/>
      <c r="G3" s="63"/>
      <c r="H3" s="64"/>
      <c r="I3" s="65"/>
      <c r="J3" s="62"/>
      <c r="K3" s="63"/>
      <c r="L3" s="53"/>
    </row>
    <row r="4" spans="1:12" s="57" customFormat="1" ht="268.8" customHeight="1" x14ac:dyDescent="0.3">
      <c r="A4" s="66"/>
      <c r="B4" s="67"/>
      <c r="C4" s="68" t="s">
        <v>427</v>
      </c>
      <c r="D4" s="56"/>
      <c r="E4" s="58"/>
      <c r="F4" s="62"/>
      <c r="G4" s="63"/>
      <c r="H4" s="64"/>
      <c r="I4" s="65"/>
      <c r="J4" s="62"/>
      <c r="K4" s="63"/>
      <c r="L4" s="53"/>
    </row>
    <row r="5" spans="1:12" s="57" customFormat="1" ht="207" customHeight="1" x14ac:dyDescent="0.3">
      <c r="A5" s="59"/>
      <c r="B5" s="60"/>
      <c r="C5" s="69" t="s">
        <v>426</v>
      </c>
      <c r="D5" s="56"/>
      <c r="E5" s="58"/>
      <c r="F5" s="62"/>
      <c r="G5" s="63"/>
      <c r="H5" s="64"/>
      <c r="I5" s="65"/>
      <c r="J5" s="62"/>
      <c r="K5" s="63"/>
      <c r="L5" s="53"/>
    </row>
    <row r="6" spans="1:12" s="57" customFormat="1" ht="348" customHeight="1" x14ac:dyDescent="0.3">
      <c r="A6" s="59"/>
      <c r="B6" s="60"/>
      <c r="C6" s="70" t="s">
        <v>440</v>
      </c>
      <c r="D6" s="56"/>
      <c r="E6" s="58"/>
      <c r="F6" s="62"/>
      <c r="G6" s="63"/>
      <c r="H6" s="64"/>
      <c r="I6" s="65"/>
      <c r="J6" s="62"/>
      <c r="K6" s="63"/>
      <c r="L6" s="53"/>
    </row>
    <row r="7" spans="1:12" s="57" customFormat="1" ht="279.60000000000002" customHeight="1" x14ac:dyDescent="0.3">
      <c r="A7" s="54"/>
      <c r="B7" s="71"/>
      <c r="C7" s="72" t="s">
        <v>397</v>
      </c>
      <c r="D7" s="73"/>
      <c r="E7" s="55" t="s">
        <v>398</v>
      </c>
      <c r="F7" s="74"/>
      <c r="G7" s="75"/>
      <c r="H7" s="76"/>
      <c r="I7" s="77"/>
      <c r="J7" s="74"/>
      <c r="K7" s="75"/>
      <c r="L7" s="53"/>
    </row>
    <row r="8" spans="1:12" s="57" customFormat="1" ht="130.5" customHeight="1" x14ac:dyDescent="0.3">
      <c r="A8" s="78" t="s">
        <v>399</v>
      </c>
      <c r="B8" s="160" t="s">
        <v>400</v>
      </c>
      <c r="C8" s="161"/>
      <c r="D8" s="79">
        <f>L8*1225000</f>
        <v>499799.99999999994</v>
      </c>
      <c r="E8" s="95" t="s">
        <v>424</v>
      </c>
      <c r="F8" s="80">
        <v>16</v>
      </c>
      <c r="G8" s="80">
        <f>D8/(21-15)*(21-F8)</f>
        <v>416499.99999999994</v>
      </c>
      <c r="H8" s="81">
        <v>20</v>
      </c>
      <c r="I8" s="81">
        <f>D8/(21-15)*(21-H8)</f>
        <v>83299.999999999985</v>
      </c>
      <c r="J8" s="80">
        <v>19</v>
      </c>
      <c r="K8" s="80">
        <f>D8/(21-15)*(21-J8)</f>
        <v>166599.99999999997</v>
      </c>
      <c r="L8" s="144">
        <f>'Verhouding stenen en tegels'!H236</f>
        <v>0.40799999999999997</v>
      </c>
    </row>
    <row r="9" spans="1:12" s="57" customFormat="1" ht="102" customHeight="1" x14ac:dyDescent="0.3">
      <c r="A9" s="82"/>
      <c r="B9" s="87"/>
      <c r="C9" s="93" t="s">
        <v>420</v>
      </c>
      <c r="D9" s="58"/>
      <c r="E9" s="58"/>
      <c r="F9" s="85"/>
      <c r="G9" s="91"/>
      <c r="H9" s="86"/>
      <c r="I9" s="92"/>
      <c r="J9" s="85"/>
      <c r="K9" s="91"/>
      <c r="L9" s="144"/>
    </row>
    <row r="10" spans="1:12" s="57" customFormat="1" ht="123.75" customHeight="1" x14ac:dyDescent="0.3">
      <c r="A10" s="54"/>
      <c r="B10" s="94"/>
      <c r="C10" s="93" t="s">
        <v>422</v>
      </c>
      <c r="D10" s="58"/>
      <c r="E10" s="58"/>
      <c r="F10" s="74"/>
      <c r="G10" s="75"/>
      <c r="H10" s="76"/>
      <c r="I10" s="77"/>
      <c r="J10" s="74"/>
      <c r="K10" s="75"/>
      <c r="L10" s="144"/>
    </row>
    <row r="11" spans="1:12" s="57" customFormat="1" ht="130.5" customHeight="1" x14ac:dyDescent="0.3">
      <c r="A11" s="78" t="s">
        <v>408</v>
      </c>
      <c r="B11" s="160" t="s">
        <v>409</v>
      </c>
      <c r="C11" s="161"/>
      <c r="D11" s="79">
        <f>L11*1225000</f>
        <v>235200</v>
      </c>
      <c r="E11" s="95" t="s">
        <v>425</v>
      </c>
      <c r="F11" s="80">
        <v>15</v>
      </c>
      <c r="G11" s="80">
        <f>D11/(20.5-15)*(20.5-F11)</f>
        <v>235199.99999999997</v>
      </c>
      <c r="H11" s="81">
        <v>20</v>
      </c>
      <c r="I11" s="81">
        <f>D11/(20.5-15)*(20.5-H11)</f>
        <v>21381.81818181818</v>
      </c>
      <c r="J11" s="80">
        <v>16</v>
      </c>
      <c r="K11" s="80">
        <f>D11/(20.5-15)*(20.5-J11)</f>
        <v>192436.36363636362</v>
      </c>
      <c r="L11" s="144">
        <f>'Verhouding stenen en tegels'!H237</f>
        <v>0.192</v>
      </c>
    </row>
    <row r="12" spans="1:12" s="57" customFormat="1" ht="30.75" hidden="1" customHeight="1" x14ac:dyDescent="0.3">
      <c r="A12" s="82"/>
      <c r="B12" s="83">
        <v>1</v>
      </c>
      <c r="C12" s="83" t="s">
        <v>401</v>
      </c>
      <c r="D12" s="84"/>
      <c r="E12" s="58"/>
      <c r="F12" s="85">
        <v>9</v>
      </c>
      <c r="G12" s="85"/>
      <c r="H12" s="86">
        <v>7</v>
      </c>
      <c r="I12" s="86"/>
      <c r="J12" s="85">
        <v>9</v>
      </c>
      <c r="K12" s="85"/>
      <c r="L12" s="144"/>
    </row>
    <row r="13" spans="1:12" s="57" customFormat="1" ht="30.75" hidden="1" customHeight="1" x14ac:dyDescent="0.3">
      <c r="A13" s="82"/>
      <c r="B13" s="87"/>
      <c r="C13" s="83" t="s">
        <v>402</v>
      </c>
      <c r="D13" s="84"/>
      <c r="E13" s="58"/>
      <c r="F13" s="85">
        <v>8</v>
      </c>
      <c r="G13" s="85"/>
      <c r="H13" s="86">
        <v>6</v>
      </c>
      <c r="I13" s="86"/>
      <c r="J13" s="85">
        <v>7</v>
      </c>
      <c r="K13" s="85"/>
      <c r="L13" s="144"/>
    </row>
    <row r="14" spans="1:12" s="57" customFormat="1" ht="30.75" hidden="1" customHeight="1" x14ac:dyDescent="0.3">
      <c r="A14" s="82"/>
      <c r="B14" s="87"/>
      <c r="C14" s="83" t="s">
        <v>403</v>
      </c>
      <c r="D14" s="84"/>
      <c r="E14" s="58"/>
      <c r="F14" s="85">
        <v>7</v>
      </c>
      <c r="G14" s="85"/>
      <c r="H14" s="86">
        <v>6</v>
      </c>
      <c r="I14" s="86"/>
      <c r="J14" s="85">
        <v>9</v>
      </c>
      <c r="K14" s="85"/>
      <c r="L14" s="144"/>
    </row>
    <row r="15" spans="1:12" s="57" customFormat="1" ht="30.75" hidden="1" customHeight="1" x14ac:dyDescent="0.3">
      <c r="A15" s="82"/>
      <c r="B15" s="87"/>
      <c r="C15" s="83" t="s">
        <v>404</v>
      </c>
      <c r="D15" s="84"/>
      <c r="E15" s="58"/>
      <c r="F15" s="85">
        <v>9</v>
      </c>
      <c r="G15" s="85"/>
      <c r="H15" s="86">
        <v>6</v>
      </c>
      <c r="I15" s="86"/>
      <c r="J15" s="85">
        <v>9</v>
      </c>
      <c r="K15" s="85"/>
      <c r="L15" s="144"/>
    </row>
    <row r="16" spans="1:12" s="57" customFormat="1" ht="30.75" hidden="1" customHeight="1" x14ac:dyDescent="0.3">
      <c r="A16" s="82"/>
      <c r="B16" s="87"/>
      <c r="C16" s="83" t="s">
        <v>405</v>
      </c>
      <c r="D16" s="84"/>
      <c r="E16" s="58"/>
      <c r="F16" s="85">
        <v>8</v>
      </c>
      <c r="G16" s="85"/>
      <c r="H16" s="86">
        <v>6</v>
      </c>
      <c r="I16" s="86"/>
      <c r="J16" s="85">
        <v>8</v>
      </c>
      <c r="K16" s="85"/>
      <c r="L16" s="144"/>
    </row>
    <row r="17" spans="1:12" s="57" customFormat="1" ht="30.75" hidden="1" customHeight="1" x14ac:dyDescent="0.3">
      <c r="A17" s="82"/>
      <c r="B17" s="87"/>
      <c r="C17" s="88" t="s">
        <v>406</v>
      </c>
      <c r="D17" s="84"/>
      <c r="E17" s="58"/>
      <c r="F17" s="89">
        <f>SUM(F12:F16)/5</f>
        <v>8.1999999999999993</v>
      </c>
      <c r="G17" s="89">
        <f t="shared" ref="G17:K17" si="0">SUM(G12:G16)/5</f>
        <v>0</v>
      </c>
      <c r="H17" s="90">
        <f t="shared" si="0"/>
        <v>6.2</v>
      </c>
      <c r="I17" s="90">
        <f t="shared" si="0"/>
        <v>0</v>
      </c>
      <c r="J17" s="89">
        <f t="shared" si="0"/>
        <v>8.4</v>
      </c>
      <c r="K17" s="89">
        <f t="shared" si="0"/>
        <v>0</v>
      </c>
      <c r="L17" s="144"/>
    </row>
    <row r="18" spans="1:12" s="57" customFormat="1" ht="30.75" hidden="1" customHeight="1" x14ac:dyDescent="0.3">
      <c r="A18" s="82"/>
      <c r="B18" s="87"/>
      <c r="C18" s="88" t="s">
        <v>407</v>
      </c>
      <c r="D18" s="84"/>
      <c r="E18" s="58"/>
      <c r="F18" s="85">
        <v>9</v>
      </c>
      <c r="G18" s="91"/>
      <c r="H18" s="86">
        <v>6</v>
      </c>
      <c r="I18" s="92"/>
      <c r="J18" s="85">
        <v>9</v>
      </c>
      <c r="K18" s="91"/>
      <c r="L18" s="144"/>
    </row>
    <row r="19" spans="1:12" s="57" customFormat="1" ht="109.5" customHeight="1" x14ac:dyDescent="0.3">
      <c r="A19" s="82"/>
      <c r="B19" s="87"/>
      <c r="C19" s="93" t="s">
        <v>421</v>
      </c>
      <c r="D19" s="58"/>
      <c r="E19" s="58"/>
      <c r="F19" s="85"/>
      <c r="G19" s="91"/>
      <c r="H19" s="86"/>
      <c r="I19" s="92"/>
      <c r="J19" s="85"/>
      <c r="K19" s="91"/>
      <c r="L19" s="144"/>
    </row>
    <row r="20" spans="1:12" s="57" customFormat="1" ht="102.6" customHeight="1" x14ac:dyDescent="0.3">
      <c r="A20" s="54"/>
      <c r="B20" s="94"/>
      <c r="C20" s="93" t="s">
        <v>423</v>
      </c>
      <c r="D20" s="58"/>
      <c r="E20" s="58"/>
      <c r="F20" s="74"/>
      <c r="G20" s="75"/>
      <c r="H20" s="76"/>
      <c r="I20" s="77"/>
      <c r="J20" s="74"/>
      <c r="K20" s="75"/>
      <c r="L20" s="144"/>
    </row>
    <row r="21" spans="1:12" s="103" customFormat="1" ht="182.25" customHeight="1" x14ac:dyDescent="0.3">
      <c r="A21" s="96"/>
      <c r="B21" s="97"/>
      <c r="C21" s="98" t="s">
        <v>417</v>
      </c>
      <c r="D21" s="99">
        <f>SUM(D2:D20)</f>
        <v>735000</v>
      </c>
      <c r="E21" s="100"/>
      <c r="F21" s="101"/>
      <c r="G21" s="80">
        <f>SUM(G2:G20)</f>
        <v>651699.99999999988</v>
      </c>
      <c r="H21" s="102"/>
      <c r="I21" s="81">
        <f>SUM(I2:I20)</f>
        <v>104681.81818181816</v>
      </c>
      <c r="J21" s="101"/>
      <c r="K21" s="80">
        <f>SUM(K2:K20)</f>
        <v>359036.36363636359</v>
      </c>
      <c r="L21" s="144">
        <v>0.6</v>
      </c>
    </row>
    <row r="22" spans="1:12" ht="13.8" x14ac:dyDescent="0.3">
      <c r="A22" s="104"/>
      <c r="B22" s="104"/>
      <c r="D22" s="105"/>
      <c r="E22" s="109"/>
      <c r="F22" s="107"/>
      <c r="G22" s="108"/>
      <c r="H22" s="107"/>
      <c r="I22" s="108"/>
      <c r="J22" s="107"/>
      <c r="K22" s="108"/>
    </row>
    <row r="23" spans="1:12" ht="13.8" x14ac:dyDescent="0.3">
      <c r="A23" s="104"/>
      <c r="B23" s="104"/>
      <c r="D23" s="105"/>
      <c r="E23" s="106"/>
      <c r="F23" s="107"/>
      <c r="G23" s="108"/>
      <c r="H23" s="107"/>
      <c r="I23" s="108"/>
      <c r="J23" s="107"/>
      <c r="K23" s="108"/>
    </row>
    <row r="24" spans="1:12" ht="13.8" x14ac:dyDescent="0.3">
      <c r="A24" s="104"/>
      <c r="B24" s="104"/>
      <c r="D24" s="105"/>
      <c r="E24" s="106"/>
      <c r="F24" s="107"/>
      <c r="G24" s="108"/>
      <c r="H24" s="107"/>
      <c r="I24" s="108"/>
      <c r="J24" s="107"/>
      <c r="K24" s="108"/>
    </row>
    <row r="25" spans="1:12" ht="13.8" x14ac:dyDescent="0.3">
      <c r="A25" s="104"/>
      <c r="B25" s="104"/>
      <c r="D25" s="105"/>
      <c r="E25" s="106"/>
      <c r="F25" s="107"/>
      <c r="G25" s="108"/>
      <c r="H25" s="107"/>
      <c r="I25" s="108"/>
      <c r="J25" s="107"/>
      <c r="K25" s="108"/>
    </row>
    <row r="26" spans="1:12" ht="13.8" x14ac:dyDescent="0.3">
      <c r="A26" s="104"/>
      <c r="B26" s="104"/>
      <c r="D26" s="105"/>
      <c r="E26" s="106"/>
      <c r="F26" s="107"/>
      <c r="G26" s="108"/>
      <c r="H26" s="107"/>
      <c r="I26" s="108"/>
      <c r="J26" s="107"/>
      <c r="K26" s="108"/>
    </row>
    <row r="27" spans="1:12" ht="13.8" x14ac:dyDescent="0.3">
      <c r="A27" s="104"/>
      <c r="B27" s="104"/>
      <c r="D27" s="105"/>
      <c r="E27" s="106"/>
      <c r="F27" s="107"/>
      <c r="G27" s="108"/>
      <c r="H27" s="107"/>
      <c r="I27" s="108"/>
      <c r="J27" s="107"/>
      <c r="K27" s="108"/>
    </row>
    <row r="28" spans="1:12" ht="13.8" x14ac:dyDescent="0.3">
      <c r="A28" s="104"/>
      <c r="B28" s="104"/>
      <c r="D28" s="105"/>
      <c r="E28" s="106"/>
      <c r="F28" s="107"/>
      <c r="G28" s="108"/>
      <c r="H28" s="107"/>
      <c r="I28" s="108"/>
      <c r="J28" s="107"/>
      <c r="K28" s="108"/>
    </row>
    <row r="29" spans="1:12" ht="13.8" x14ac:dyDescent="0.3">
      <c r="A29" s="104"/>
      <c r="B29" s="104"/>
      <c r="D29" s="105"/>
      <c r="E29" s="106"/>
      <c r="F29" s="107"/>
      <c r="G29" s="108"/>
      <c r="H29" s="107"/>
      <c r="I29" s="108"/>
      <c r="J29" s="107"/>
      <c r="K29" s="108"/>
    </row>
    <row r="30" spans="1:12" ht="13.8" x14ac:dyDescent="0.3">
      <c r="A30" s="104"/>
      <c r="B30" s="104"/>
      <c r="D30" s="105"/>
      <c r="E30" s="106"/>
      <c r="F30" s="107"/>
      <c r="G30" s="108"/>
      <c r="H30" s="107"/>
      <c r="I30" s="108"/>
      <c r="J30" s="107"/>
      <c r="K30" s="108"/>
    </row>
    <row r="31" spans="1:12" ht="13.8" x14ac:dyDescent="0.3">
      <c r="A31" s="104"/>
      <c r="B31" s="104"/>
      <c r="D31" s="105"/>
      <c r="E31" s="106"/>
      <c r="F31" s="107"/>
      <c r="G31" s="108"/>
      <c r="H31" s="107"/>
      <c r="I31" s="108"/>
      <c r="J31" s="107"/>
      <c r="K31" s="108"/>
    </row>
    <row r="32" spans="1:12" ht="13.8" x14ac:dyDescent="0.3">
      <c r="A32" s="104"/>
      <c r="B32" s="104"/>
      <c r="D32" s="105"/>
      <c r="E32" s="106"/>
      <c r="F32" s="107"/>
      <c r="G32" s="108"/>
      <c r="H32" s="107"/>
      <c r="I32" s="108"/>
      <c r="J32" s="107"/>
      <c r="K32" s="108"/>
    </row>
    <row r="33" spans="1:11" ht="13.8" x14ac:dyDescent="0.3">
      <c r="A33" s="104"/>
      <c r="B33" s="104"/>
      <c r="D33" s="105"/>
      <c r="E33" s="106"/>
      <c r="F33" s="107"/>
      <c r="G33" s="108"/>
      <c r="H33" s="107"/>
      <c r="I33" s="108"/>
      <c r="J33" s="107"/>
      <c r="K33" s="108"/>
    </row>
    <row r="34" spans="1:11" ht="13.8" x14ac:dyDescent="0.3">
      <c r="A34" s="104"/>
      <c r="B34" s="104"/>
      <c r="D34" s="105"/>
      <c r="E34" s="106"/>
      <c r="F34" s="107"/>
      <c r="G34" s="108"/>
      <c r="H34" s="107"/>
      <c r="I34" s="108"/>
      <c r="J34" s="107"/>
      <c r="K34" s="108"/>
    </row>
    <row r="35" spans="1:11" ht="13.8" x14ac:dyDescent="0.3">
      <c r="A35" s="104"/>
      <c r="B35" s="104"/>
      <c r="D35" s="105"/>
      <c r="E35" s="106"/>
      <c r="F35" s="107"/>
      <c r="G35" s="108"/>
      <c r="H35" s="107"/>
      <c r="I35" s="108"/>
      <c r="J35" s="107"/>
      <c r="K35" s="108"/>
    </row>
    <row r="36" spans="1:11" ht="13.8" x14ac:dyDescent="0.3">
      <c r="A36" s="104"/>
      <c r="B36" s="104"/>
      <c r="D36" s="105"/>
      <c r="E36" s="106"/>
      <c r="F36" s="107"/>
      <c r="G36" s="108"/>
      <c r="H36" s="107"/>
      <c r="I36" s="108"/>
      <c r="J36" s="107"/>
      <c r="K36" s="108"/>
    </row>
    <row r="37" spans="1:11" ht="13.8" x14ac:dyDescent="0.3">
      <c r="A37" s="104"/>
      <c r="B37" s="104"/>
      <c r="D37" s="105"/>
      <c r="E37" s="106"/>
      <c r="F37" s="107"/>
      <c r="G37" s="108"/>
      <c r="H37" s="107"/>
      <c r="I37" s="108"/>
      <c r="J37" s="107"/>
      <c r="K37" s="108"/>
    </row>
    <row r="38" spans="1:11" ht="13.8" x14ac:dyDescent="0.3">
      <c r="A38" s="104"/>
      <c r="B38" s="104"/>
      <c r="D38" s="105"/>
      <c r="E38" s="106"/>
      <c r="F38" s="107"/>
      <c r="G38" s="108"/>
      <c r="H38" s="107"/>
      <c r="I38" s="108"/>
      <c r="J38" s="107"/>
      <c r="K38" s="108"/>
    </row>
    <row r="39" spans="1:11" ht="13.8" x14ac:dyDescent="0.3">
      <c r="A39" s="104"/>
      <c r="B39" s="104"/>
      <c r="D39" s="105"/>
      <c r="E39" s="106"/>
      <c r="F39" s="107"/>
      <c r="G39" s="108"/>
      <c r="H39" s="107"/>
      <c r="I39" s="108"/>
      <c r="J39" s="107"/>
      <c r="K39" s="108"/>
    </row>
    <row r="40" spans="1:11" ht="13.8" x14ac:dyDescent="0.3">
      <c r="A40" s="104"/>
      <c r="B40" s="104"/>
      <c r="D40" s="105"/>
      <c r="E40" s="106"/>
      <c r="F40" s="107"/>
      <c r="G40" s="108"/>
      <c r="H40" s="107"/>
      <c r="I40" s="108"/>
      <c r="J40" s="107"/>
      <c r="K40" s="108"/>
    </row>
    <row r="41" spans="1:11" ht="13.8" x14ac:dyDescent="0.3">
      <c r="A41" s="104"/>
      <c r="B41" s="104"/>
      <c r="D41" s="105"/>
      <c r="E41" s="106"/>
      <c r="F41" s="107"/>
      <c r="G41" s="108"/>
      <c r="H41" s="107"/>
      <c r="I41" s="108"/>
      <c r="J41" s="107"/>
      <c r="K41" s="108"/>
    </row>
    <row r="42" spans="1:11" ht="13.8" x14ac:dyDescent="0.3">
      <c r="A42" s="104"/>
      <c r="B42" s="104"/>
      <c r="D42" s="105"/>
      <c r="E42" s="106"/>
      <c r="F42" s="107"/>
      <c r="G42" s="108"/>
      <c r="H42" s="107"/>
      <c r="I42" s="108"/>
      <c r="J42" s="107"/>
      <c r="K42" s="108"/>
    </row>
    <row r="43" spans="1:11" ht="13.8" x14ac:dyDescent="0.3">
      <c r="A43" s="104"/>
      <c r="B43" s="104"/>
      <c r="D43" s="105"/>
      <c r="E43" s="106"/>
      <c r="F43" s="107"/>
      <c r="G43" s="108"/>
      <c r="H43" s="107"/>
      <c r="I43" s="108"/>
      <c r="J43" s="107"/>
      <c r="K43" s="108"/>
    </row>
    <row r="44" spans="1:11" ht="13.8" x14ac:dyDescent="0.3">
      <c r="A44" s="104"/>
      <c r="B44" s="104"/>
      <c r="D44" s="105"/>
      <c r="E44" s="106"/>
      <c r="F44" s="107"/>
      <c r="G44" s="108"/>
      <c r="H44" s="107"/>
      <c r="I44" s="108"/>
      <c r="J44" s="107"/>
      <c r="K44" s="108"/>
    </row>
    <row r="45" spans="1:11" ht="13.8" x14ac:dyDescent="0.3">
      <c r="A45" s="104"/>
      <c r="B45" s="104"/>
      <c r="D45" s="105"/>
      <c r="E45" s="106"/>
      <c r="F45" s="107"/>
      <c r="G45" s="108"/>
      <c r="H45" s="107"/>
      <c r="I45" s="108"/>
      <c r="J45" s="107"/>
      <c r="K45" s="108"/>
    </row>
    <row r="46" spans="1:11" ht="13.8" x14ac:dyDescent="0.3">
      <c r="A46" s="104"/>
      <c r="B46" s="104"/>
      <c r="D46" s="105"/>
      <c r="E46" s="106"/>
      <c r="F46" s="107"/>
      <c r="G46" s="108"/>
      <c r="H46" s="107"/>
      <c r="I46" s="108"/>
      <c r="J46" s="107"/>
      <c r="K46" s="108"/>
    </row>
    <row r="47" spans="1:11" ht="13.8" x14ac:dyDescent="0.3">
      <c r="A47" s="104"/>
      <c r="B47" s="104"/>
      <c r="D47" s="105"/>
      <c r="E47" s="106"/>
      <c r="F47" s="107"/>
      <c r="G47" s="108"/>
      <c r="H47" s="107"/>
      <c r="I47" s="108"/>
      <c r="J47" s="107"/>
      <c r="K47" s="108"/>
    </row>
    <row r="48" spans="1:11" ht="13.8" x14ac:dyDescent="0.3">
      <c r="A48" s="104"/>
      <c r="B48" s="104"/>
      <c r="D48" s="105"/>
      <c r="E48" s="106"/>
      <c r="F48" s="107"/>
      <c r="G48" s="108"/>
      <c r="H48" s="107"/>
      <c r="I48" s="108"/>
      <c r="J48" s="107"/>
      <c r="K48" s="108"/>
    </row>
    <row r="49" spans="1:11" ht="13.8" x14ac:dyDescent="0.3">
      <c r="A49" s="104"/>
      <c r="B49" s="104"/>
      <c r="D49" s="105"/>
      <c r="E49" s="106"/>
      <c r="F49" s="107"/>
      <c r="G49" s="108"/>
      <c r="H49" s="107"/>
      <c r="I49" s="108"/>
      <c r="J49" s="107"/>
      <c r="K49" s="108"/>
    </row>
    <row r="50" spans="1:11" ht="13.8" x14ac:dyDescent="0.3">
      <c r="A50" s="104"/>
      <c r="B50" s="104"/>
      <c r="D50" s="105"/>
      <c r="E50" s="106"/>
      <c r="F50" s="107"/>
      <c r="G50" s="108"/>
      <c r="H50" s="107"/>
      <c r="I50" s="108"/>
      <c r="J50" s="107"/>
      <c r="K50" s="108"/>
    </row>
    <row r="51" spans="1:11" ht="13.8" x14ac:dyDescent="0.3">
      <c r="A51" s="104"/>
      <c r="B51" s="104"/>
      <c r="D51" s="105"/>
      <c r="E51" s="106"/>
      <c r="F51" s="107"/>
      <c r="G51" s="108"/>
      <c r="H51" s="107"/>
      <c r="I51" s="108"/>
      <c r="J51" s="107"/>
      <c r="K51" s="108"/>
    </row>
    <row r="52" spans="1:11" ht="13.8" x14ac:dyDescent="0.3">
      <c r="A52" s="104"/>
      <c r="B52" s="104"/>
      <c r="D52" s="105"/>
      <c r="E52" s="106"/>
      <c r="F52" s="107"/>
      <c r="G52" s="108"/>
      <c r="H52" s="107"/>
      <c r="I52" s="108"/>
      <c r="J52" s="107"/>
      <c r="K52" s="108"/>
    </row>
    <row r="53" spans="1:11" ht="13.8" x14ac:dyDescent="0.3">
      <c r="A53" s="104"/>
      <c r="B53" s="104"/>
      <c r="D53" s="105"/>
      <c r="E53" s="106"/>
      <c r="F53" s="107"/>
      <c r="G53" s="108"/>
      <c r="H53" s="107"/>
      <c r="I53" s="108"/>
      <c r="J53" s="107"/>
      <c r="K53" s="108"/>
    </row>
    <row r="54" spans="1:11" ht="13.8" x14ac:dyDescent="0.3">
      <c r="A54" s="104"/>
      <c r="B54" s="104"/>
      <c r="D54" s="105"/>
      <c r="E54" s="106"/>
      <c r="F54" s="107"/>
      <c r="G54" s="108"/>
      <c r="H54" s="107"/>
      <c r="I54" s="108"/>
      <c r="J54" s="107"/>
      <c r="K54" s="108"/>
    </row>
    <row r="55" spans="1:11" ht="13.8" x14ac:dyDescent="0.3">
      <c r="A55" s="104"/>
      <c r="B55" s="104"/>
      <c r="D55" s="105"/>
      <c r="E55" s="106"/>
      <c r="F55" s="107"/>
      <c r="G55" s="108"/>
      <c r="H55" s="107"/>
      <c r="I55" s="108"/>
      <c r="J55" s="107"/>
      <c r="K55" s="108"/>
    </row>
    <row r="56" spans="1:11" ht="13.8" x14ac:dyDescent="0.3">
      <c r="A56" s="104"/>
      <c r="B56" s="104"/>
      <c r="D56" s="105"/>
      <c r="E56" s="106"/>
      <c r="F56" s="107"/>
      <c r="G56" s="108"/>
      <c r="H56" s="107"/>
      <c r="I56" s="108"/>
      <c r="J56" s="107"/>
      <c r="K56" s="108"/>
    </row>
    <row r="57" spans="1:11" ht="13.8" x14ac:dyDescent="0.3">
      <c r="A57" s="104"/>
      <c r="B57" s="104"/>
      <c r="D57" s="105"/>
      <c r="E57" s="106"/>
      <c r="F57" s="107"/>
      <c r="G57" s="108"/>
      <c r="H57" s="107"/>
      <c r="I57" s="108"/>
      <c r="J57" s="107"/>
      <c r="K57" s="108"/>
    </row>
    <row r="58" spans="1:11" ht="13.8" x14ac:dyDescent="0.3">
      <c r="A58" s="104"/>
      <c r="B58" s="104"/>
      <c r="D58" s="105"/>
      <c r="E58" s="106"/>
      <c r="F58" s="107"/>
      <c r="G58" s="108"/>
      <c r="H58" s="107"/>
      <c r="I58" s="108"/>
      <c r="J58" s="107"/>
      <c r="K58" s="108"/>
    </row>
    <row r="59" spans="1:11" ht="13.8" x14ac:dyDescent="0.3">
      <c r="A59" s="104"/>
      <c r="B59" s="104"/>
      <c r="D59" s="105"/>
      <c r="E59" s="106"/>
      <c r="F59" s="107"/>
      <c r="G59" s="108"/>
      <c r="H59" s="107"/>
      <c r="I59" s="108"/>
      <c r="J59" s="107"/>
      <c r="K59" s="108"/>
    </row>
    <row r="60" spans="1:11" ht="13.8" x14ac:dyDescent="0.3">
      <c r="A60" s="104"/>
      <c r="B60" s="104"/>
      <c r="D60" s="105"/>
      <c r="E60" s="106"/>
      <c r="F60" s="107"/>
      <c r="G60" s="108"/>
      <c r="H60" s="107"/>
      <c r="I60" s="108"/>
      <c r="J60" s="107"/>
      <c r="K60" s="108"/>
    </row>
    <row r="61" spans="1:11" ht="13.8" x14ac:dyDescent="0.3">
      <c r="A61" s="104"/>
      <c r="B61" s="104"/>
      <c r="D61" s="105"/>
      <c r="E61" s="106"/>
      <c r="F61" s="107"/>
      <c r="G61" s="108"/>
      <c r="H61" s="107"/>
      <c r="I61" s="108"/>
      <c r="J61" s="107"/>
      <c r="K61" s="108"/>
    </row>
    <row r="62" spans="1:11" ht="13.8" x14ac:dyDescent="0.3">
      <c r="A62" s="104"/>
      <c r="B62" s="104"/>
      <c r="D62" s="105"/>
      <c r="E62" s="106"/>
      <c r="F62" s="107"/>
      <c r="G62" s="108"/>
      <c r="H62" s="107"/>
      <c r="I62" s="108"/>
      <c r="J62" s="107"/>
      <c r="K62" s="108"/>
    </row>
    <row r="63" spans="1:11" ht="13.8" x14ac:dyDescent="0.3">
      <c r="A63" s="104"/>
      <c r="B63" s="104"/>
      <c r="D63" s="105"/>
      <c r="E63" s="106"/>
      <c r="F63" s="107"/>
      <c r="G63" s="108"/>
      <c r="H63" s="107"/>
      <c r="I63" s="108"/>
      <c r="J63" s="107"/>
      <c r="K63" s="108"/>
    </row>
    <row r="64" spans="1:11" ht="13.8" x14ac:dyDescent="0.3">
      <c r="A64" s="104"/>
      <c r="B64" s="104"/>
      <c r="D64" s="105"/>
      <c r="E64" s="106"/>
      <c r="F64" s="107"/>
      <c r="G64" s="108"/>
      <c r="H64" s="107"/>
      <c r="I64" s="108"/>
      <c r="J64" s="107"/>
      <c r="K64" s="108"/>
    </row>
    <row r="65" spans="1:11" ht="13.8" x14ac:dyDescent="0.3">
      <c r="A65" s="104"/>
      <c r="B65" s="104"/>
      <c r="D65" s="105"/>
      <c r="E65" s="106"/>
      <c r="F65" s="107"/>
      <c r="G65" s="108"/>
      <c r="H65" s="107"/>
      <c r="I65" s="108"/>
      <c r="J65" s="107"/>
      <c r="K65" s="108"/>
    </row>
    <row r="66" spans="1:11" ht="13.8" x14ac:dyDescent="0.3">
      <c r="A66" s="104"/>
      <c r="B66" s="104"/>
      <c r="D66" s="105"/>
      <c r="E66" s="106"/>
      <c r="F66" s="107"/>
      <c r="G66" s="108"/>
      <c r="H66" s="107"/>
      <c r="I66" s="108"/>
      <c r="J66" s="107"/>
      <c r="K66" s="108"/>
    </row>
    <row r="67" spans="1:11" ht="13.8" x14ac:dyDescent="0.3">
      <c r="A67" s="104"/>
      <c r="B67" s="104"/>
      <c r="D67" s="105"/>
      <c r="E67" s="106"/>
      <c r="F67" s="107"/>
      <c r="G67" s="108"/>
      <c r="H67" s="107"/>
      <c r="I67" s="108"/>
      <c r="J67" s="107"/>
      <c r="K67" s="108"/>
    </row>
    <row r="68" spans="1:11" ht="13.8" x14ac:dyDescent="0.3">
      <c r="A68" s="104"/>
      <c r="B68" s="104"/>
      <c r="D68" s="105"/>
      <c r="E68" s="106"/>
      <c r="F68" s="107"/>
      <c r="G68" s="108"/>
      <c r="H68" s="107"/>
      <c r="I68" s="108"/>
      <c r="J68" s="107"/>
      <c r="K68" s="108"/>
    </row>
    <row r="69" spans="1:11" ht="13.8" x14ac:dyDescent="0.3">
      <c r="A69" s="104"/>
      <c r="B69" s="104"/>
      <c r="D69" s="105"/>
      <c r="E69" s="106"/>
      <c r="F69" s="107"/>
      <c r="G69" s="108"/>
      <c r="H69" s="107"/>
      <c r="I69" s="108"/>
      <c r="J69" s="107"/>
      <c r="K69" s="108"/>
    </row>
    <row r="70" spans="1:11" ht="13.8" x14ac:dyDescent="0.3">
      <c r="A70" s="104"/>
      <c r="B70" s="104"/>
      <c r="D70" s="105"/>
      <c r="E70" s="106"/>
      <c r="F70" s="107"/>
      <c r="G70" s="108"/>
      <c r="H70" s="107"/>
      <c r="I70" s="108"/>
      <c r="J70" s="107"/>
      <c r="K70" s="108"/>
    </row>
    <row r="71" spans="1:11" ht="13.8" x14ac:dyDescent="0.3">
      <c r="A71" s="104"/>
      <c r="B71" s="104"/>
      <c r="D71" s="105"/>
      <c r="E71" s="106"/>
      <c r="F71" s="107"/>
      <c r="G71" s="108"/>
      <c r="H71" s="107"/>
      <c r="I71" s="108"/>
      <c r="J71" s="107"/>
      <c r="K71" s="108"/>
    </row>
    <row r="72" spans="1:11" ht="13.8" x14ac:dyDescent="0.3">
      <c r="A72" s="104"/>
      <c r="B72" s="104"/>
      <c r="D72" s="105"/>
      <c r="E72" s="106"/>
      <c r="F72" s="107"/>
      <c r="G72" s="108"/>
      <c r="H72" s="107"/>
      <c r="I72" s="108"/>
      <c r="J72" s="107"/>
      <c r="K72" s="108"/>
    </row>
    <row r="73" spans="1:11" ht="13.8" x14ac:dyDescent="0.3">
      <c r="A73" s="104"/>
      <c r="B73" s="104"/>
      <c r="D73" s="105"/>
      <c r="E73" s="106"/>
      <c r="F73" s="107"/>
      <c r="G73" s="108"/>
      <c r="H73" s="107"/>
      <c r="I73" s="108"/>
      <c r="J73" s="107"/>
      <c r="K73" s="108"/>
    </row>
    <row r="74" spans="1:11" ht="13.8" x14ac:dyDescent="0.3">
      <c r="A74" s="104"/>
      <c r="B74" s="104"/>
      <c r="D74" s="105"/>
      <c r="E74" s="106"/>
      <c r="F74" s="107"/>
      <c r="G74" s="108"/>
      <c r="H74" s="107"/>
      <c r="I74" s="108"/>
      <c r="J74" s="107"/>
      <c r="K74" s="108"/>
    </row>
    <row r="75" spans="1:11" ht="13.8" x14ac:dyDescent="0.3">
      <c r="A75" s="104"/>
      <c r="B75" s="104"/>
      <c r="D75" s="105"/>
      <c r="E75" s="106"/>
      <c r="F75" s="107"/>
      <c r="G75" s="108"/>
      <c r="H75" s="107"/>
      <c r="I75" s="108"/>
      <c r="J75" s="107"/>
      <c r="K75" s="108"/>
    </row>
    <row r="76" spans="1:11" ht="13.8" x14ac:dyDescent="0.3">
      <c r="A76" s="104"/>
      <c r="B76" s="104"/>
      <c r="D76" s="105"/>
      <c r="E76" s="106"/>
      <c r="F76" s="107"/>
      <c r="G76" s="108"/>
      <c r="H76" s="107"/>
      <c r="I76" s="108"/>
      <c r="J76" s="107"/>
      <c r="K76" s="108"/>
    </row>
    <row r="77" spans="1:11" ht="13.8" x14ac:dyDescent="0.3">
      <c r="A77" s="104"/>
      <c r="B77" s="104"/>
      <c r="D77" s="105"/>
      <c r="E77" s="106"/>
      <c r="F77" s="107"/>
      <c r="G77" s="108"/>
      <c r="H77" s="107"/>
      <c r="I77" s="108"/>
      <c r="J77" s="107"/>
      <c r="K77" s="108"/>
    </row>
    <row r="78" spans="1:11" ht="13.8" x14ac:dyDescent="0.3">
      <c r="A78" s="104"/>
      <c r="B78" s="104"/>
      <c r="D78" s="105"/>
      <c r="E78" s="106"/>
      <c r="F78" s="107"/>
      <c r="G78" s="108"/>
      <c r="H78" s="107"/>
      <c r="I78" s="108"/>
      <c r="J78" s="107"/>
      <c r="K78" s="108"/>
    </row>
    <row r="79" spans="1:11" ht="13.8" x14ac:dyDescent="0.3">
      <c r="A79" s="104"/>
      <c r="B79" s="104"/>
      <c r="D79" s="105"/>
      <c r="E79" s="106"/>
      <c r="F79" s="107"/>
      <c r="G79" s="108"/>
      <c r="H79" s="107"/>
      <c r="I79" s="108"/>
      <c r="J79" s="107"/>
      <c r="K79" s="108"/>
    </row>
    <row r="80" spans="1:11" ht="13.8" x14ac:dyDescent="0.3">
      <c r="A80" s="104"/>
      <c r="B80" s="104"/>
      <c r="D80" s="105"/>
      <c r="E80" s="106"/>
      <c r="F80" s="107"/>
      <c r="G80" s="108"/>
      <c r="H80" s="107"/>
      <c r="I80" s="108"/>
      <c r="J80" s="107"/>
      <c r="K80" s="108"/>
    </row>
    <row r="81" spans="1:11" ht="13.8" x14ac:dyDescent="0.3">
      <c r="A81" s="104"/>
      <c r="B81" s="104"/>
      <c r="D81" s="105"/>
      <c r="E81" s="106"/>
      <c r="F81" s="107"/>
      <c r="G81" s="108"/>
      <c r="H81" s="107"/>
      <c r="I81" s="108"/>
      <c r="J81" s="107"/>
      <c r="K81" s="108"/>
    </row>
    <row r="82" spans="1:11" ht="13.8" x14ac:dyDescent="0.3">
      <c r="A82" s="104"/>
      <c r="B82" s="104"/>
      <c r="D82" s="105"/>
      <c r="E82" s="106"/>
      <c r="F82" s="107"/>
      <c r="G82" s="108"/>
      <c r="H82" s="107"/>
      <c r="I82" s="108"/>
      <c r="J82" s="107"/>
      <c r="K82" s="108"/>
    </row>
    <row r="83" spans="1:11" ht="13.8" x14ac:dyDescent="0.3">
      <c r="A83" s="104"/>
      <c r="B83" s="104"/>
      <c r="D83" s="105"/>
      <c r="E83" s="106"/>
      <c r="F83" s="107"/>
      <c r="G83" s="108"/>
      <c r="H83" s="107"/>
      <c r="I83" s="108"/>
      <c r="J83" s="107"/>
      <c r="K83" s="108"/>
    </row>
    <row r="84" spans="1:11" ht="13.8" x14ac:dyDescent="0.3">
      <c r="A84" s="104"/>
      <c r="B84" s="104"/>
      <c r="D84" s="105"/>
      <c r="E84" s="106"/>
      <c r="F84" s="107"/>
      <c r="G84" s="108"/>
      <c r="H84" s="107"/>
      <c r="I84" s="108"/>
      <c r="J84" s="107"/>
      <c r="K84" s="108"/>
    </row>
    <row r="85" spans="1:11" ht="13.8" x14ac:dyDescent="0.3">
      <c r="A85" s="104"/>
      <c r="B85" s="104"/>
      <c r="D85" s="105"/>
      <c r="E85" s="106"/>
      <c r="F85" s="107"/>
      <c r="G85" s="108"/>
      <c r="H85" s="107"/>
      <c r="I85" s="108"/>
      <c r="J85" s="107"/>
      <c r="K85" s="108"/>
    </row>
    <row r="86" spans="1:11" ht="13.8" x14ac:dyDescent="0.3">
      <c r="A86" s="104"/>
      <c r="B86" s="104"/>
      <c r="D86" s="105"/>
      <c r="E86" s="106"/>
      <c r="F86" s="107"/>
      <c r="G86" s="108"/>
      <c r="H86" s="107"/>
      <c r="I86" s="108"/>
      <c r="J86" s="107"/>
      <c r="K86" s="108"/>
    </row>
    <row r="87" spans="1:11" ht="13.8" x14ac:dyDescent="0.3">
      <c r="A87" s="104"/>
      <c r="B87" s="104"/>
      <c r="D87" s="105"/>
      <c r="E87" s="106"/>
      <c r="F87" s="107"/>
      <c r="G87" s="108"/>
      <c r="H87" s="107"/>
      <c r="I87" s="108"/>
      <c r="J87" s="107"/>
      <c r="K87" s="108"/>
    </row>
    <row r="88" spans="1:11" ht="13.8" x14ac:dyDescent="0.3">
      <c r="A88" s="104"/>
      <c r="B88" s="104"/>
      <c r="D88" s="105"/>
      <c r="E88" s="106"/>
      <c r="F88" s="107"/>
      <c r="G88" s="108"/>
      <c r="H88" s="107"/>
      <c r="I88" s="108"/>
      <c r="J88" s="107"/>
      <c r="K88" s="108"/>
    </row>
    <row r="89" spans="1:11" ht="13.8" x14ac:dyDescent="0.3">
      <c r="A89" s="104"/>
      <c r="B89" s="104"/>
      <c r="D89" s="105"/>
      <c r="E89" s="106"/>
      <c r="F89" s="107"/>
      <c r="G89" s="108"/>
      <c r="H89" s="107"/>
      <c r="I89" s="108"/>
      <c r="J89" s="107"/>
      <c r="K89" s="108"/>
    </row>
    <row r="90" spans="1:11" ht="13.8" x14ac:dyDescent="0.3">
      <c r="A90" s="104"/>
      <c r="B90" s="104"/>
      <c r="D90" s="105"/>
      <c r="E90" s="106"/>
      <c r="F90" s="107"/>
      <c r="G90" s="108"/>
      <c r="H90" s="107"/>
      <c r="I90" s="108"/>
      <c r="J90" s="107"/>
      <c r="K90" s="108"/>
    </row>
    <row r="91" spans="1:11" ht="13.8" x14ac:dyDescent="0.3">
      <c r="A91" s="104"/>
      <c r="B91" s="104"/>
      <c r="D91" s="105"/>
      <c r="E91" s="106"/>
      <c r="F91" s="107"/>
      <c r="G91" s="108"/>
      <c r="H91" s="107"/>
      <c r="I91" s="108"/>
      <c r="J91" s="107"/>
      <c r="K91" s="108"/>
    </row>
    <row r="92" spans="1:11" ht="13.8" x14ac:dyDescent="0.3">
      <c r="A92" s="104"/>
      <c r="B92" s="104"/>
      <c r="D92" s="105"/>
      <c r="E92" s="106"/>
      <c r="F92" s="107"/>
      <c r="G92" s="108"/>
      <c r="H92" s="107"/>
      <c r="I92" s="108"/>
      <c r="J92" s="107"/>
      <c r="K92" s="108"/>
    </row>
    <row r="93" spans="1:11" ht="13.8" x14ac:dyDescent="0.3">
      <c r="A93" s="104"/>
      <c r="B93" s="104"/>
      <c r="D93" s="105"/>
      <c r="E93" s="106"/>
      <c r="F93" s="107"/>
      <c r="G93" s="108"/>
      <c r="H93" s="107"/>
      <c r="I93" s="108"/>
      <c r="J93" s="107"/>
      <c r="K93" s="108"/>
    </row>
    <row r="94" spans="1:11" ht="13.8" x14ac:dyDescent="0.3">
      <c r="A94" s="104"/>
      <c r="B94" s="104"/>
      <c r="D94" s="105"/>
      <c r="E94" s="106"/>
      <c r="F94" s="107"/>
      <c r="G94" s="108"/>
      <c r="H94" s="107"/>
      <c r="I94" s="108"/>
      <c r="J94" s="107"/>
      <c r="K94" s="108"/>
    </row>
    <row r="95" spans="1:11" ht="13.8" x14ac:dyDescent="0.3">
      <c r="A95" s="104"/>
      <c r="B95" s="104"/>
      <c r="D95" s="105"/>
      <c r="E95" s="106"/>
      <c r="F95" s="107"/>
      <c r="G95" s="108"/>
      <c r="H95" s="107"/>
      <c r="I95" s="108"/>
      <c r="J95" s="107"/>
      <c r="K95" s="108"/>
    </row>
    <row r="96" spans="1:11" ht="13.8" x14ac:dyDescent="0.3">
      <c r="A96" s="104"/>
      <c r="B96" s="104"/>
      <c r="D96" s="105"/>
      <c r="E96" s="106"/>
      <c r="F96" s="107"/>
      <c r="G96" s="108"/>
      <c r="H96" s="107"/>
      <c r="I96" s="108"/>
      <c r="J96" s="107"/>
      <c r="K96" s="108"/>
    </row>
    <row r="97" spans="1:11" ht="13.8" x14ac:dyDescent="0.3">
      <c r="A97" s="104"/>
      <c r="B97" s="104"/>
      <c r="D97" s="105"/>
      <c r="E97" s="106"/>
      <c r="F97" s="107"/>
      <c r="G97" s="108"/>
      <c r="H97" s="107"/>
      <c r="I97" s="108"/>
      <c r="J97" s="107"/>
      <c r="K97" s="108"/>
    </row>
    <row r="98" spans="1:11" ht="13.8" x14ac:dyDescent="0.3">
      <c r="A98" s="104"/>
      <c r="B98" s="104"/>
      <c r="D98" s="105"/>
      <c r="E98" s="106"/>
      <c r="F98" s="107"/>
      <c r="G98" s="108"/>
      <c r="H98" s="107"/>
      <c r="I98" s="108"/>
      <c r="J98" s="107"/>
      <c r="K98" s="108"/>
    </row>
    <row r="99" spans="1:11" ht="13.8" x14ac:dyDescent="0.3">
      <c r="A99" s="104"/>
      <c r="B99" s="104"/>
      <c r="D99" s="105"/>
      <c r="E99" s="106"/>
      <c r="F99" s="107"/>
      <c r="G99" s="108"/>
      <c r="H99" s="107"/>
      <c r="I99" s="108"/>
      <c r="J99" s="107"/>
      <c r="K99" s="108"/>
    </row>
    <row r="100" spans="1:11" ht="13.8" x14ac:dyDescent="0.3">
      <c r="A100" s="104"/>
      <c r="B100" s="104"/>
      <c r="D100" s="105"/>
      <c r="E100" s="106"/>
      <c r="F100" s="107"/>
      <c r="G100" s="108"/>
      <c r="H100" s="107"/>
      <c r="I100" s="108"/>
      <c r="J100" s="107"/>
      <c r="K100" s="108"/>
    </row>
    <row r="101" spans="1:11" ht="13.8" x14ac:dyDescent="0.3">
      <c r="A101" s="104"/>
      <c r="B101" s="104"/>
      <c r="D101" s="105"/>
      <c r="E101" s="106"/>
      <c r="F101" s="107"/>
      <c r="G101" s="108"/>
      <c r="H101" s="107"/>
      <c r="I101" s="108"/>
      <c r="J101" s="107"/>
      <c r="K101" s="108"/>
    </row>
    <row r="102" spans="1:11" ht="13.8" x14ac:dyDescent="0.3">
      <c r="A102" s="104"/>
      <c r="B102" s="104"/>
      <c r="D102" s="105"/>
      <c r="E102" s="106"/>
      <c r="F102" s="107"/>
      <c r="G102" s="108"/>
      <c r="H102" s="107"/>
      <c r="I102" s="108"/>
      <c r="J102" s="107"/>
      <c r="K102" s="108"/>
    </row>
    <row r="103" spans="1:11" ht="13.8" x14ac:dyDescent="0.3">
      <c r="A103" s="104"/>
      <c r="B103" s="104"/>
      <c r="D103" s="105"/>
      <c r="E103" s="106"/>
      <c r="F103" s="107"/>
      <c r="G103" s="108"/>
      <c r="H103" s="107"/>
      <c r="I103" s="108"/>
      <c r="J103" s="107"/>
      <c r="K103" s="108"/>
    </row>
    <row r="104" spans="1:11" ht="13.8" x14ac:dyDescent="0.3">
      <c r="A104" s="104"/>
      <c r="B104" s="104"/>
      <c r="D104" s="105"/>
      <c r="E104" s="106"/>
      <c r="F104" s="107"/>
      <c r="G104" s="108"/>
      <c r="H104" s="107"/>
      <c r="I104" s="108"/>
      <c r="J104" s="107"/>
      <c r="K104" s="108"/>
    </row>
    <row r="105" spans="1:11" ht="13.8" x14ac:dyDescent="0.3">
      <c r="A105" s="104"/>
      <c r="B105" s="104"/>
      <c r="D105" s="105"/>
      <c r="E105" s="106"/>
      <c r="F105" s="107"/>
      <c r="G105" s="108"/>
      <c r="H105" s="107"/>
      <c r="I105" s="108"/>
      <c r="J105" s="107"/>
      <c r="K105" s="108"/>
    </row>
    <row r="106" spans="1:11" ht="13.8" x14ac:dyDescent="0.3">
      <c r="A106" s="104"/>
      <c r="B106" s="104"/>
      <c r="D106" s="105"/>
      <c r="E106" s="106"/>
      <c r="F106" s="107"/>
      <c r="G106" s="108"/>
      <c r="H106" s="107"/>
      <c r="I106" s="108"/>
      <c r="J106" s="107"/>
      <c r="K106" s="108"/>
    </row>
    <row r="107" spans="1:11" ht="13.8" x14ac:dyDescent="0.3">
      <c r="A107" s="104"/>
      <c r="B107" s="104"/>
      <c r="D107" s="105"/>
      <c r="E107" s="106"/>
      <c r="F107" s="107"/>
      <c r="G107" s="108"/>
      <c r="H107" s="107"/>
      <c r="I107" s="108"/>
      <c r="J107" s="107"/>
      <c r="K107" s="108"/>
    </row>
    <row r="108" spans="1:11" ht="13.8" x14ac:dyDescent="0.3">
      <c r="A108" s="104"/>
      <c r="B108" s="104"/>
      <c r="D108" s="105"/>
      <c r="E108" s="106"/>
      <c r="F108" s="107"/>
      <c r="G108" s="108"/>
      <c r="H108" s="107"/>
      <c r="I108" s="108"/>
      <c r="J108" s="107"/>
      <c r="K108" s="108"/>
    </row>
    <row r="109" spans="1:11" ht="13.8" x14ac:dyDescent="0.3">
      <c r="A109" s="104"/>
      <c r="B109" s="104"/>
      <c r="D109" s="105"/>
      <c r="E109" s="106"/>
      <c r="F109" s="107"/>
      <c r="G109" s="108"/>
      <c r="H109" s="107"/>
      <c r="I109" s="108"/>
      <c r="J109" s="107"/>
      <c r="K109" s="108"/>
    </row>
    <row r="110" spans="1:11" ht="13.8" x14ac:dyDescent="0.3">
      <c r="A110" s="104"/>
      <c r="B110" s="104"/>
      <c r="D110" s="105"/>
      <c r="E110" s="106"/>
      <c r="F110" s="107"/>
      <c r="G110" s="108"/>
      <c r="H110" s="107"/>
      <c r="I110" s="108"/>
      <c r="J110" s="107"/>
      <c r="K110" s="108"/>
    </row>
    <row r="111" spans="1:11" ht="13.8" x14ac:dyDescent="0.3">
      <c r="A111" s="104"/>
      <c r="B111" s="104"/>
      <c r="D111" s="105"/>
      <c r="E111" s="106"/>
      <c r="F111" s="107"/>
      <c r="G111" s="108"/>
      <c r="H111" s="107"/>
      <c r="I111" s="108"/>
      <c r="J111" s="107"/>
      <c r="K111" s="108"/>
    </row>
    <row r="112" spans="1:11" ht="13.8" x14ac:dyDescent="0.3">
      <c r="A112" s="104"/>
      <c r="B112" s="104"/>
      <c r="D112" s="105"/>
      <c r="E112" s="106"/>
      <c r="F112" s="107"/>
      <c r="G112" s="108"/>
      <c r="H112" s="107"/>
      <c r="I112" s="108"/>
      <c r="J112" s="107"/>
      <c r="K112" s="108"/>
    </row>
    <row r="113" spans="1:11" ht="13.8" x14ac:dyDescent="0.3">
      <c r="A113" s="104"/>
      <c r="B113" s="104"/>
      <c r="D113" s="105"/>
      <c r="E113" s="106"/>
      <c r="F113" s="107"/>
      <c r="G113" s="108"/>
      <c r="H113" s="107"/>
      <c r="I113" s="108"/>
      <c r="J113" s="107"/>
      <c r="K113" s="108"/>
    </row>
    <row r="114" spans="1:11" ht="13.8" x14ac:dyDescent="0.3">
      <c r="A114" s="104"/>
      <c r="B114" s="104"/>
      <c r="D114" s="105"/>
      <c r="E114" s="106"/>
      <c r="F114" s="107"/>
      <c r="G114" s="108"/>
      <c r="H114" s="107"/>
      <c r="I114" s="108"/>
      <c r="J114" s="107"/>
      <c r="K114" s="108"/>
    </row>
    <row r="115" spans="1:11" ht="13.8" x14ac:dyDescent="0.3">
      <c r="A115" s="104"/>
      <c r="B115" s="104"/>
      <c r="D115" s="105"/>
      <c r="E115" s="106"/>
      <c r="F115" s="107"/>
      <c r="G115" s="108"/>
      <c r="H115" s="107"/>
      <c r="I115" s="108"/>
      <c r="J115" s="107"/>
      <c r="K115" s="108"/>
    </row>
    <row r="116" spans="1:11" ht="13.8" x14ac:dyDescent="0.3">
      <c r="A116" s="104"/>
      <c r="B116" s="104"/>
      <c r="D116" s="105"/>
      <c r="E116" s="106"/>
      <c r="F116" s="107"/>
      <c r="G116" s="108"/>
      <c r="H116" s="107"/>
      <c r="I116" s="108"/>
      <c r="J116" s="107"/>
      <c r="K116" s="108"/>
    </row>
    <row r="117" spans="1:11" ht="13.8" x14ac:dyDescent="0.3">
      <c r="A117" s="104"/>
      <c r="B117" s="104"/>
      <c r="D117" s="105"/>
      <c r="E117" s="106"/>
      <c r="F117" s="107"/>
      <c r="G117" s="108"/>
      <c r="H117" s="107"/>
      <c r="I117" s="108"/>
      <c r="J117" s="107"/>
      <c r="K117" s="108"/>
    </row>
    <row r="118" spans="1:11" ht="13.8" x14ac:dyDescent="0.3">
      <c r="A118" s="104"/>
      <c r="B118" s="104"/>
      <c r="D118" s="105"/>
      <c r="E118" s="106"/>
      <c r="F118" s="107"/>
      <c r="G118" s="108"/>
      <c r="H118" s="107"/>
      <c r="I118" s="108"/>
      <c r="J118" s="107"/>
      <c r="K118" s="108"/>
    </row>
    <row r="119" spans="1:11" ht="13.8" x14ac:dyDescent="0.3">
      <c r="A119" s="104"/>
      <c r="B119" s="104"/>
      <c r="D119" s="105"/>
      <c r="E119" s="106"/>
      <c r="F119" s="107"/>
      <c r="G119" s="108"/>
      <c r="H119" s="107"/>
      <c r="I119" s="108"/>
      <c r="J119" s="107"/>
      <c r="K119" s="108"/>
    </row>
    <row r="120" spans="1:11" ht="13.8" x14ac:dyDescent="0.3">
      <c r="A120" s="104"/>
      <c r="B120" s="104"/>
      <c r="D120" s="105"/>
      <c r="E120" s="106"/>
      <c r="F120" s="107"/>
      <c r="G120" s="108"/>
      <c r="H120" s="107"/>
      <c r="I120" s="108"/>
      <c r="J120" s="107"/>
      <c r="K120" s="108"/>
    </row>
    <row r="121" spans="1:11" ht="13.8" x14ac:dyDescent="0.3">
      <c r="A121" s="104"/>
      <c r="B121" s="104"/>
      <c r="D121" s="105"/>
      <c r="E121" s="106"/>
      <c r="F121" s="107"/>
      <c r="G121" s="108"/>
      <c r="H121" s="107"/>
      <c r="I121" s="108"/>
      <c r="J121" s="107"/>
      <c r="K121" s="108"/>
    </row>
    <row r="122" spans="1:11" ht="13.8" x14ac:dyDescent="0.3">
      <c r="A122" s="104"/>
      <c r="B122" s="104"/>
      <c r="D122" s="105"/>
      <c r="E122" s="106"/>
      <c r="F122" s="107"/>
      <c r="G122" s="108"/>
      <c r="H122" s="107"/>
      <c r="I122" s="108"/>
      <c r="J122" s="107"/>
      <c r="K122" s="108"/>
    </row>
    <row r="123" spans="1:11" ht="13.8" x14ac:dyDescent="0.3">
      <c r="A123" s="104"/>
      <c r="B123" s="104"/>
      <c r="D123" s="105"/>
      <c r="E123" s="106"/>
      <c r="F123" s="107"/>
      <c r="G123" s="108"/>
      <c r="H123" s="107"/>
      <c r="I123" s="108"/>
      <c r="J123" s="107"/>
      <c r="K123" s="108"/>
    </row>
    <row r="124" spans="1:11" ht="13.8" x14ac:dyDescent="0.3">
      <c r="A124" s="104"/>
      <c r="B124" s="104"/>
      <c r="D124" s="105"/>
      <c r="E124" s="106"/>
      <c r="F124" s="107"/>
      <c r="G124" s="108"/>
      <c r="H124" s="107"/>
      <c r="I124" s="108"/>
      <c r="J124" s="107"/>
      <c r="K124" s="108"/>
    </row>
    <row r="125" spans="1:11" ht="13.8" x14ac:dyDescent="0.3">
      <c r="A125" s="104"/>
      <c r="B125" s="104"/>
      <c r="D125" s="105"/>
      <c r="E125" s="106"/>
      <c r="F125" s="107"/>
      <c r="G125" s="108"/>
      <c r="H125" s="107"/>
      <c r="I125" s="108"/>
      <c r="J125" s="107"/>
      <c r="K125" s="108"/>
    </row>
    <row r="126" spans="1:11" ht="13.8" x14ac:dyDescent="0.3">
      <c r="A126" s="104"/>
      <c r="B126" s="104"/>
      <c r="D126" s="105"/>
      <c r="E126" s="106"/>
      <c r="F126" s="107"/>
      <c r="G126" s="108"/>
      <c r="H126" s="107"/>
      <c r="I126" s="108"/>
      <c r="J126" s="107"/>
      <c r="K126" s="108"/>
    </row>
    <row r="127" spans="1:11" ht="13.8" x14ac:dyDescent="0.3">
      <c r="A127" s="104"/>
      <c r="B127" s="104"/>
      <c r="D127" s="105"/>
      <c r="E127" s="106"/>
      <c r="F127" s="107"/>
      <c r="G127" s="108"/>
      <c r="H127" s="107"/>
      <c r="I127" s="108"/>
      <c r="J127" s="107"/>
      <c r="K127" s="108"/>
    </row>
    <row r="128" spans="1:11" ht="13.8" x14ac:dyDescent="0.3">
      <c r="A128" s="104"/>
      <c r="B128" s="104"/>
      <c r="D128" s="105"/>
      <c r="E128" s="106"/>
      <c r="F128" s="107"/>
      <c r="G128" s="108"/>
      <c r="H128" s="107"/>
      <c r="I128" s="108"/>
      <c r="J128" s="107"/>
      <c r="K128" s="108"/>
    </row>
    <row r="129" spans="1:11" ht="13.8" x14ac:dyDescent="0.3">
      <c r="A129" s="104"/>
      <c r="B129" s="104"/>
      <c r="D129" s="105"/>
      <c r="E129" s="106"/>
      <c r="F129" s="107"/>
      <c r="G129" s="108"/>
      <c r="H129" s="107"/>
      <c r="I129" s="108"/>
      <c r="J129" s="107"/>
      <c r="K129" s="108"/>
    </row>
    <row r="130" spans="1:11" ht="13.8" x14ac:dyDescent="0.3">
      <c r="A130" s="104"/>
      <c r="B130" s="104"/>
      <c r="D130" s="105"/>
      <c r="E130" s="106"/>
      <c r="F130" s="107"/>
      <c r="G130" s="108"/>
      <c r="H130" s="107"/>
      <c r="I130" s="108"/>
      <c r="J130" s="107"/>
      <c r="K130" s="108"/>
    </row>
    <row r="131" spans="1:11" ht="13.8" x14ac:dyDescent="0.3">
      <c r="A131" s="104"/>
      <c r="B131" s="104"/>
      <c r="D131" s="105"/>
      <c r="E131" s="106"/>
      <c r="F131" s="107"/>
      <c r="G131" s="108"/>
      <c r="H131" s="107"/>
      <c r="I131" s="108"/>
      <c r="J131" s="107"/>
      <c r="K131" s="108"/>
    </row>
    <row r="132" spans="1:11" ht="13.8" x14ac:dyDescent="0.3">
      <c r="A132" s="104"/>
      <c r="B132" s="104"/>
      <c r="D132" s="105"/>
      <c r="E132" s="106"/>
      <c r="F132" s="107"/>
      <c r="G132" s="108"/>
      <c r="H132" s="107"/>
      <c r="I132" s="108"/>
      <c r="J132" s="107"/>
      <c r="K132" s="108"/>
    </row>
    <row r="133" spans="1:11" ht="13.8" x14ac:dyDescent="0.3">
      <c r="A133" s="104"/>
      <c r="B133" s="104"/>
      <c r="D133" s="105"/>
      <c r="E133" s="106"/>
      <c r="F133" s="107"/>
      <c r="G133" s="108"/>
      <c r="H133" s="107"/>
      <c r="I133" s="108"/>
      <c r="J133" s="107"/>
      <c r="K133" s="108"/>
    </row>
    <row r="134" spans="1:11" ht="13.8" x14ac:dyDescent="0.3">
      <c r="A134" s="104"/>
      <c r="B134" s="104"/>
      <c r="D134" s="105"/>
      <c r="E134" s="106"/>
      <c r="F134" s="107"/>
      <c r="G134" s="108"/>
      <c r="H134" s="107"/>
      <c r="I134" s="108"/>
      <c r="J134" s="107"/>
      <c r="K134" s="108"/>
    </row>
    <row r="135" spans="1:11" ht="13.8" x14ac:dyDescent="0.3">
      <c r="A135" s="104"/>
      <c r="B135" s="104"/>
      <c r="D135" s="105"/>
      <c r="E135" s="106"/>
      <c r="F135" s="107"/>
      <c r="G135" s="108"/>
      <c r="H135" s="107"/>
      <c r="I135" s="108"/>
      <c r="J135" s="107"/>
      <c r="K135" s="108"/>
    </row>
    <row r="136" spans="1:11" ht="13.8" x14ac:dyDescent="0.3">
      <c r="A136" s="104"/>
      <c r="B136" s="104"/>
      <c r="D136" s="105"/>
      <c r="E136" s="106"/>
      <c r="F136" s="107"/>
      <c r="G136" s="108"/>
      <c r="H136" s="107"/>
      <c r="I136" s="108"/>
      <c r="J136" s="107"/>
      <c r="K136" s="108"/>
    </row>
    <row r="137" spans="1:11" ht="13.8" x14ac:dyDescent="0.3">
      <c r="A137" s="104"/>
      <c r="B137" s="104"/>
      <c r="D137" s="105"/>
      <c r="E137" s="106"/>
      <c r="F137" s="107"/>
      <c r="G137" s="108"/>
      <c r="H137" s="107"/>
      <c r="I137" s="108"/>
      <c r="J137" s="107"/>
      <c r="K137" s="108"/>
    </row>
    <row r="138" spans="1:11" ht="13.8" x14ac:dyDescent="0.3">
      <c r="A138" s="104"/>
      <c r="B138" s="104"/>
      <c r="D138" s="105"/>
      <c r="E138" s="106"/>
      <c r="F138" s="107"/>
      <c r="G138" s="108"/>
      <c r="H138" s="107"/>
      <c r="I138" s="108"/>
      <c r="J138" s="107"/>
      <c r="K138" s="108"/>
    </row>
    <row r="139" spans="1:11" ht="13.8" x14ac:dyDescent="0.3">
      <c r="A139" s="104"/>
      <c r="B139" s="104"/>
      <c r="D139" s="105"/>
      <c r="E139" s="106"/>
      <c r="F139" s="107"/>
      <c r="G139" s="108"/>
      <c r="H139" s="107"/>
      <c r="I139" s="108"/>
      <c r="J139" s="107"/>
      <c r="K139" s="108"/>
    </row>
    <row r="140" spans="1:11" ht="13.8" x14ac:dyDescent="0.3">
      <c r="A140" s="104"/>
      <c r="B140" s="104"/>
      <c r="D140" s="105"/>
      <c r="E140" s="106"/>
      <c r="F140" s="107"/>
      <c r="G140" s="108"/>
      <c r="H140" s="107"/>
      <c r="I140" s="108"/>
      <c r="J140" s="107"/>
      <c r="K140" s="108"/>
    </row>
    <row r="141" spans="1:11" ht="13.8" x14ac:dyDescent="0.3">
      <c r="A141" s="104"/>
      <c r="B141" s="104"/>
      <c r="D141" s="105"/>
      <c r="E141" s="106"/>
      <c r="F141" s="107"/>
      <c r="G141" s="108"/>
      <c r="H141" s="107"/>
      <c r="I141" s="108"/>
      <c r="J141" s="107"/>
      <c r="K141" s="108"/>
    </row>
    <row r="142" spans="1:11" ht="13.8" x14ac:dyDescent="0.3">
      <c r="A142" s="104"/>
      <c r="B142" s="104"/>
      <c r="D142" s="105"/>
      <c r="E142" s="106"/>
      <c r="F142" s="107"/>
      <c r="G142" s="108"/>
      <c r="H142" s="107"/>
      <c r="I142" s="108"/>
      <c r="J142" s="107"/>
      <c r="K142" s="108"/>
    </row>
    <row r="143" spans="1:11" ht="13.8" x14ac:dyDescent="0.3">
      <c r="A143" s="104"/>
      <c r="B143" s="104"/>
      <c r="D143" s="105"/>
      <c r="E143" s="106"/>
      <c r="F143" s="107"/>
      <c r="G143" s="108"/>
      <c r="H143" s="107"/>
      <c r="I143" s="108"/>
      <c r="J143" s="107"/>
      <c r="K143" s="108"/>
    </row>
    <row r="144" spans="1:11" ht="13.8" x14ac:dyDescent="0.3">
      <c r="A144" s="104"/>
      <c r="B144" s="104"/>
      <c r="D144" s="105"/>
      <c r="E144" s="106"/>
      <c r="F144" s="107"/>
      <c r="G144" s="108"/>
      <c r="H144" s="107"/>
      <c r="I144" s="108"/>
      <c r="J144" s="107"/>
      <c r="K144" s="108"/>
    </row>
    <row r="145" spans="1:11" ht="13.8" x14ac:dyDescent="0.3">
      <c r="A145" s="104"/>
      <c r="B145" s="104"/>
      <c r="D145" s="105"/>
      <c r="E145" s="106"/>
      <c r="F145" s="107"/>
      <c r="G145" s="108"/>
      <c r="H145" s="107"/>
      <c r="I145" s="108"/>
      <c r="J145" s="107"/>
      <c r="K145" s="108"/>
    </row>
    <row r="146" spans="1:11" ht="13.8" x14ac:dyDescent="0.3">
      <c r="A146" s="104"/>
      <c r="B146" s="104"/>
      <c r="D146" s="105"/>
      <c r="E146" s="106"/>
      <c r="F146" s="107"/>
      <c r="G146" s="108"/>
      <c r="H146" s="107"/>
      <c r="I146" s="108"/>
      <c r="J146" s="107"/>
      <c r="K146" s="108"/>
    </row>
    <row r="147" spans="1:11" ht="13.8" x14ac:dyDescent="0.3">
      <c r="A147" s="104"/>
      <c r="B147" s="104"/>
      <c r="D147" s="105"/>
      <c r="E147" s="106"/>
      <c r="F147" s="107"/>
      <c r="G147" s="108"/>
      <c r="H147" s="107"/>
      <c r="I147" s="108"/>
      <c r="J147" s="107"/>
      <c r="K147" s="108"/>
    </row>
    <row r="148" spans="1:11" ht="13.8" x14ac:dyDescent="0.3">
      <c r="A148" s="104"/>
      <c r="B148" s="104"/>
      <c r="D148" s="105"/>
      <c r="E148" s="106"/>
      <c r="F148" s="107"/>
      <c r="G148" s="108"/>
      <c r="H148" s="107"/>
      <c r="I148" s="108"/>
      <c r="J148" s="107"/>
      <c r="K148" s="108"/>
    </row>
    <row r="149" spans="1:11" ht="13.8" x14ac:dyDescent="0.3">
      <c r="A149" s="104"/>
      <c r="B149" s="104"/>
      <c r="D149" s="105"/>
      <c r="E149" s="106"/>
      <c r="F149" s="107"/>
      <c r="G149" s="108"/>
      <c r="H149" s="107"/>
      <c r="I149" s="108"/>
      <c r="J149" s="107"/>
      <c r="K149" s="108"/>
    </row>
    <row r="150" spans="1:11" ht="13.8" x14ac:dyDescent="0.3">
      <c r="A150" s="104"/>
      <c r="B150" s="104"/>
      <c r="D150" s="105"/>
      <c r="E150" s="106"/>
      <c r="F150" s="107"/>
      <c r="G150" s="108"/>
      <c r="H150" s="107"/>
      <c r="I150" s="108"/>
      <c r="J150" s="107"/>
      <c r="K150" s="108"/>
    </row>
    <row r="151" spans="1:11" ht="13.8" x14ac:dyDescent="0.3">
      <c r="A151" s="104"/>
      <c r="B151" s="104"/>
      <c r="D151" s="105"/>
      <c r="E151" s="106"/>
      <c r="F151" s="107"/>
      <c r="G151" s="108"/>
      <c r="H151" s="107"/>
      <c r="I151" s="108"/>
      <c r="J151" s="107"/>
      <c r="K151" s="108"/>
    </row>
    <row r="152" spans="1:11" ht="13.8" x14ac:dyDescent="0.3">
      <c r="A152" s="104"/>
      <c r="B152" s="104"/>
      <c r="D152" s="105"/>
      <c r="E152" s="106"/>
      <c r="F152" s="107"/>
      <c r="G152" s="108"/>
      <c r="H152" s="107"/>
      <c r="I152" s="108"/>
      <c r="J152" s="107"/>
      <c r="K152" s="108"/>
    </row>
    <row r="153" spans="1:11" ht="13.8" x14ac:dyDescent="0.3">
      <c r="A153" s="104"/>
      <c r="B153" s="104"/>
      <c r="D153" s="105"/>
      <c r="E153" s="106"/>
      <c r="F153" s="107"/>
      <c r="G153" s="108"/>
      <c r="H153" s="107"/>
      <c r="I153" s="108"/>
      <c r="J153" s="107"/>
      <c r="K153" s="108"/>
    </row>
    <row r="154" spans="1:11" ht="13.8" x14ac:dyDescent="0.3">
      <c r="A154" s="104"/>
      <c r="B154" s="104"/>
      <c r="D154" s="105"/>
      <c r="E154" s="106"/>
      <c r="F154" s="107"/>
      <c r="G154" s="108"/>
      <c r="H154" s="107"/>
      <c r="I154" s="108"/>
      <c r="J154" s="107"/>
      <c r="K154" s="108"/>
    </row>
    <row r="155" spans="1:11" ht="13.8" x14ac:dyDescent="0.3">
      <c r="A155" s="104"/>
      <c r="B155" s="104"/>
      <c r="D155" s="105"/>
      <c r="E155" s="106"/>
      <c r="F155" s="107"/>
      <c r="G155" s="108"/>
      <c r="H155" s="107"/>
      <c r="I155" s="108"/>
      <c r="J155" s="107"/>
      <c r="K155" s="108"/>
    </row>
    <row r="156" spans="1:11" ht="13.8" x14ac:dyDescent="0.3">
      <c r="A156" s="104"/>
      <c r="B156" s="104"/>
      <c r="D156" s="105"/>
      <c r="E156" s="106"/>
      <c r="F156" s="107"/>
      <c r="G156" s="108"/>
      <c r="H156" s="107"/>
      <c r="I156" s="108"/>
      <c r="J156" s="107"/>
      <c r="K156" s="108"/>
    </row>
    <row r="157" spans="1:11" ht="13.8" x14ac:dyDescent="0.3">
      <c r="A157" s="104"/>
      <c r="B157" s="104"/>
      <c r="D157" s="105"/>
      <c r="E157" s="106"/>
      <c r="F157" s="107"/>
      <c r="G157" s="108"/>
      <c r="H157" s="107"/>
      <c r="I157" s="108"/>
      <c r="J157" s="107"/>
      <c r="K157" s="108"/>
    </row>
    <row r="158" spans="1:11" ht="13.8" x14ac:dyDescent="0.3">
      <c r="A158" s="104"/>
      <c r="B158" s="104"/>
      <c r="D158" s="105"/>
      <c r="E158" s="106"/>
      <c r="F158" s="107"/>
      <c r="G158" s="108"/>
      <c r="H158" s="107"/>
      <c r="I158" s="108"/>
      <c r="J158" s="107"/>
      <c r="K158" s="108"/>
    </row>
    <row r="159" spans="1:11" ht="13.8" x14ac:dyDescent="0.3">
      <c r="A159" s="104"/>
      <c r="B159" s="104"/>
      <c r="D159" s="105"/>
      <c r="E159" s="106"/>
      <c r="F159" s="107"/>
      <c r="G159" s="108"/>
      <c r="H159" s="107"/>
      <c r="I159" s="108"/>
      <c r="J159" s="107"/>
      <c r="K159" s="108"/>
    </row>
    <row r="160" spans="1:11" ht="13.8" x14ac:dyDescent="0.3">
      <c r="A160" s="104"/>
      <c r="B160" s="104"/>
      <c r="D160" s="105"/>
      <c r="E160" s="106"/>
      <c r="F160" s="107"/>
      <c r="G160" s="108"/>
      <c r="H160" s="107"/>
      <c r="I160" s="108"/>
      <c r="J160" s="107"/>
      <c r="K160" s="108"/>
    </row>
    <row r="161" spans="1:11" ht="13.8" x14ac:dyDescent="0.3">
      <c r="A161" s="104"/>
      <c r="B161" s="104"/>
      <c r="D161" s="105"/>
      <c r="E161" s="106"/>
      <c r="F161" s="107"/>
      <c r="G161" s="108"/>
      <c r="H161" s="107"/>
      <c r="I161" s="108"/>
      <c r="J161" s="107"/>
      <c r="K161" s="108"/>
    </row>
    <row r="162" spans="1:11" ht="13.8" x14ac:dyDescent="0.3">
      <c r="A162" s="104"/>
      <c r="B162" s="104"/>
      <c r="D162" s="105"/>
      <c r="E162" s="106"/>
      <c r="F162" s="107"/>
      <c r="G162" s="108"/>
      <c r="H162" s="107"/>
      <c r="I162" s="108"/>
      <c r="J162" s="107"/>
      <c r="K162" s="108"/>
    </row>
    <row r="163" spans="1:11" ht="13.8" x14ac:dyDescent="0.3">
      <c r="A163" s="104"/>
      <c r="B163" s="104"/>
      <c r="D163" s="105"/>
      <c r="E163" s="106"/>
      <c r="F163" s="107"/>
      <c r="G163" s="108"/>
      <c r="H163" s="107"/>
      <c r="I163" s="108"/>
      <c r="J163" s="107"/>
      <c r="K163" s="108"/>
    </row>
    <row r="164" spans="1:11" ht="13.8" x14ac:dyDescent="0.3">
      <c r="A164" s="104"/>
      <c r="B164" s="104"/>
      <c r="D164" s="105"/>
      <c r="E164" s="106"/>
      <c r="F164" s="107"/>
      <c r="G164" s="108"/>
      <c r="H164" s="107"/>
      <c r="I164" s="108"/>
      <c r="J164" s="107"/>
      <c r="K164" s="108"/>
    </row>
    <row r="165" spans="1:11" ht="13.8" x14ac:dyDescent="0.3">
      <c r="A165" s="104"/>
      <c r="B165" s="104"/>
      <c r="D165" s="105"/>
      <c r="E165" s="106"/>
      <c r="F165" s="107"/>
      <c r="G165" s="108"/>
      <c r="H165" s="107"/>
      <c r="I165" s="108"/>
      <c r="J165" s="107"/>
      <c r="K165" s="108"/>
    </row>
    <row r="166" spans="1:11" ht="13.8" x14ac:dyDescent="0.3">
      <c r="A166" s="104"/>
      <c r="B166" s="104"/>
      <c r="D166" s="105"/>
      <c r="E166" s="106"/>
      <c r="F166" s="107"/>
      <c r="G166" s="108"/>
      <c r="H166" s="107"/>
      <c r="I166" s="108"/>
      <c r="J166" s="107"/>
      <c r="K166" s="108"/>
    </row>
    <row r="167" spans="1:11" ht="13.8" x14ac:dyDescent="0.3">
      <c r="A167" s="104"/>
      <c r="B167" s="104"/>
      <c r="D167" s="105"/>
      <c r="E167" s="106"/>
      <c r="F167" s="107"/>
      <c r="G167" s="108"/>
      <c r="H167" s="107"/>
      <c r="I167" s="108"/>
      <c r="J167" s="107"/>
      <c r="K167" s="108"/>
    </row>
    <row r="168" spans="1:11" ht="13.8" x14ac:dyDescent="0.3">
      <c r="A168" s="104"/>
      <c r="B168" s="104"/>
      <c r="D168" s="105"/>
      <c r="E168" s="106"/>
      <c r="F168" s="107"/>
      <c r="G168" s="108"/>
      <c r="H168" s="107"/>
      <c r="I168" s="108"/>
      <c r="J168" s="107"/>
      <c r="K168" s="108"/>
    </row>
    <row r="169" spans="1:11" ht="13.8" x14ac:dyDescent="0.3">
      <c r="A169" s="104"/>
      <c r="B169" s="104"/>
      <c r="D169" s="105"/>
      <c r="E169" s="106"/>
      <c r="F169" s="107"/>
      <c r="G169" s="108"/>
      <c r="H169" s="107"/>
      <c r="I169" s="108"/>
      <c r="J169" s="107"/>
      <c r="K169" s="108"/>
    </row>
    <row r="170" spans="1:11" ht="13.8" x14ac:dyDescent="0.3">
      <c r="A170" s="104"/>
      <c r="B170" s="104"/>
      <c r="D170" s="105"/>
      <c r="E170" s="106"/>
      <c r="F170" s="107"/>
      <c r="G170" s="108"/>
      <c r="H170" s="107"/>
      <c r="I170" s="108"/>
      <c r="J170" s="107"/>
      <c r="K170" s="108"/>
    </row>
    <row r="171" spans="1:11" ht="13.8" x14ac:dyDescent="0.3">
      <c r="A171" s="104"/>
      <c r="B171" s="104"/>
      <c r="D171" s="105"/>
      <c r="E171" s="106"/>
      <c r="F171" s="107"/>
      <c r="G171" s="108"/>
      <c r="H171" s="107"/>
      <c r="I171" s="108"/>
      <c r="J171" s="107"/>
      <c r="K171" s="108"/>
    </row>
    <row r="172" spans="1:11" ht="13.8" x14ac:dyDescent="0.3">
      <c r="A172" s="104"/>
      <c r="B172" s="104"/>
      <c r="D172" s="105"/>
      <c r="E172" s="106"/>
      <c r="F172" s="107"/>
      <c r="G172" s="108"/>
      <c r="H172" s="107"/>
      <c r="I172" s="108"/>
      <c r="J172" s="107"/>
      <c r="K172" s="108"/>
    </row>
    <row r="173" spans="1:11" ht="13.8" x14ac:dyDescent="0.3">
      <c r="A173" s="104"/>
      <c r="B173" s="104"/>
      <c r="D173" s="105"/>
      <c r="E173" s="106"/>
      <c r="F173" s="107"/>
      <c r="G173" s="108"/>
      <c r="H173" s="107"/>
      <c r="I173" s="108"/>
      <c r="J173" s="107"/>
      <c r="K173" s="108"/>
    </row>
    <row r="174" spans="1:11" ht="13.8" x14ac:dyDescent="0.3">
      <c r="A174" s="104"/>
      <c r="B174" s="104"/>
      <c r="D174" s="105"/>
      <c r="E174" s="106"/>
      <c r="F174" s="107"/>
      <c r="G174" s="108"/>
      <c r="H174" s="107"/>
      <c r="I174" s="108"/>
      <c r="J174" s="107"/>
      <c r="K174" s="108"/>
    </row>
    <row r="175" spans="1:11" ht="13.8" x14ac:dyDescent="0.3">
      <c r="A175" s="104"/>
      <c r="B175" s="104"/>
      <c r="D175" s="105"/>
      <c r="E175" s="106"/>
      <c r="F175" s="107"/>
      <c r="G175" s="108"/>
      <c r="H175" s="107"/>
      <c r="I175" s="108"/>
      <c r="J175" s="107"/>
      <c r="K175" s="108"/>
    </row>
    <row r="176" spans="1:11" ht="13.8" x14ac:dyDescent="0.3">
      <c r="A176" s="104"/>
      <c r="B176" s="104"/>
      <c r="D176" s="105"/>
      <c r="E176" s="106"/>
      <c r="F176" s="107"/>
      <c r="G176" s="108"/>
      <c r="H176" s="107"/>
      <c r="I176" s="108"/>
      <c r="J176" s="107"/>
      <c r="K176" s="108"/>
    </row>
    <row r="177" spans="1:11" ht="13.8" x14ac:dyDescent="0.3">
      <c r="A177" s="104"/>
      <c r="B177" s="104"/>
      <c r="D177" s="105"/>
      <c r="E177" s="106"/>
      <c r="F177" s="107"/>
      <c r="G177" s="108"/>
      <c r="H177" s="107"/>
      <c r="I177" s="108"/>
      <c r="J177" s="107"/>
      <c r="K177" s="108"/>
    </row>
    <row r="178" spans="1:11" ht="13.8" x14ac:dyDescent="0.3">
      <c r="A178" s="104"/>
      <c r="B178" s="104"/>
      <c r="D178" s="105"/>
      <c r="E178" s="106"/>
      <c r="F178" s="107"/>
      <c r="G178" s="108"/>
      <c r="H178" s="107"/>
      <c r="I178" s="108"/>
      <c r="J178" s="107"/>
      <c r="K178" s="108"/>
    </row>
    <row r="179" spans="1:11" ht="13.8" x14ac:dyDescent="0.3">
      <c r="A179" s="104"/>
      <c r="B179" s="104"/>
      <c r="D179" s="105"/>
      <c r="E179" s="106"/>
      <c r="F179" s="107"/>
      <c r="G179" s="108"/>
      <c r="H179" s="107"/>
      <c r="I179" s="108"/>
      <c r="J179" s="107"/>
      <c r="K179" s="108"/>
    </row>
    <row r="180" spans="1:11" ht="13.8" x14ac:dyDescent="0.3">
      <c r="A180" s="104"/>
      <c r="B180" s="104"/>
      <c r="D180" s="105"/>
      <c r="E180" s="106"/>
      <c r="F180" s="107"/>
      <c r="G180" s="108"/>
      <c r="H180" s="107"/>
      <c r="I180" s="108"/>
      <c r="J180" s="107"/>
      <c r="K180" s="108"/>
    </row>
    <row r="181" spans="1:11" ht="13.8" x14ac:dyDescent="0.3">
      <c r="A181" s="104"/>
      <c r="B181" s="104"/>
      <c r="D181" s="105"/>
      <c r="E181" s="106"/>
      <c r="F181" s="107"/>
      <c r="G181" s="108"/>
      <c r="H181" s="107"/>
      <c r="I181" s="108"/>
      <c r="J181" s="107"/>
      <c r="K181" s="108"/>
    </row>
    <row r="182" spans="1:11" ht="13.8" x14ac:dyDescent="0.3">
      <c r="A182" s="104"/>
      <c r="B182" s="104"/>
      <c r="D182" s="105"/>
      <c r="E182" s="106"/>
      <c r="F182" s="107"/>
      <c r="G182" s="108"/>
      <c r="H182" s="107"/>
      <c r="I182" s="108"/>
      <c r="J182" s="107"/>
      <c r="K182" s="108"/>
    </row>
    <row r="183" spans="1:11" ht="13.8" x14ac:dyDescent="0.3">
      <c r="A183" s="104"/>
      <c r="B183" s="104"/>
      <c r="D183" s="105"/>
      <c r="E183" s="106"/>
      <c r="F183" s="107"/>
      <c r="G183" s="108"/>
      <c r="H183" s="107"/>
      <c r="I183" s="108"/>
      <c r="J183" s="107"/>
      <c r="K183" s="108"/>
    </row>
    <row r="184" spans="1:11" ht="13.8" x14ac:dyDescent="0.3">
      <c r="A184" s="104"/>
      <c r="B184" s="104"/>
      <c r="D184" s="105"/>
      <c r="E184" s="106"/>
      <c r="F184" s="107"/>
      <c r="G184" s="108"/>
      <c r="H184" s="107"/>
      <c r="I184" s="108"/>
      <c r="J184" s="107"/>
      <c r="K184" s="108"/>
    </row>
    <row r="185" spans="1:11" ht="13.8" x14ac:dyDescent="0.3">
      <c r="A185" s="104"/>
      <c r="B185" s="104"/>
      <c r="D185" s="105"/>
      <c r="E185" s="106"/>
      <c r="F185" s="107"/>
      <c r="G185" s="108"/>
      <c r="H185" s="107"/>
      <c r="I185" s="108"/>
      <c r="J185" s="107"/>
      <c r="K185" s="108"/>
    </row>
    <row r="186" spans="1:11" ht="13.8" x14ac:dyDescent="0.3">
      <c r="A186" s="104"/>
      <c r="B186" s="104"/>
      <c r="D186" s="105"/>
      <c r="E186" s="106"/>
      <c r="F186" s="107"/>
      <c r="G186" s="108"/>
      <c r="H186" s="107"/>
      <c r="I186" s="108"/>
      <c r="J186" s="107"/>
      <c r="K186" s="108"/>
    </row>
    <row r="187" spans="1:11" ht="13.8" x14ac:dyDescent="0.3">
      <c r="A187" s="104"/>
      <c r="B187" s="104"/>
      <c r="D187" s="105"/>
      <c r="E187" s="106"/>
      <c r="F187" s="107"/>
      <c r="G187" s="108"/>
      <c r="H187" s="107"/>
      <c r="I187" s="108"/>
      <c r="J187" s="107"/>
      <c r="K187" s="108"/>
    </row>
    <row r="188" spans="1:11" ht="13.8" x14ac:dyDescent="0.3">
      <c r="A188" s="104"/>
      <c r="B188" s="104"/>
      <c r="D188" s="105"/>
      <c r="E188" s="106"/>
      <c r="F188" s="107"/>
      <c r="G188" s="108"/>
      <c r="H188" s="107"/>
      <c r="I188" s="108"/>
      <c r="J188" s="107"/>
      <c r="K188" s="108"/>
    </row>
    <row r="189" spans="1:11" ht="13.8" x14ac:dyDescent="0.3">
      <c r="A189" s="104"/>
      <c r="B189" s="104"/>
      <c r="D189" s="105"/>
      <c r="E189" s="106"/>
      <c r="F189" s="107"/>
      <c r="G189" s="108"/>
      <c r="H189" s="107"/>
      <c r="I189" s="108"/>
      <c r="J189" s="107"/>
      <c r="K189" s="108"/>
    </row>
    <row r="190" spans="1:11" ht="13.8" x14ac:dyDescent="0.3">
      <c r="A190" s="104"/>
      <c r="B190" s="104"/>
      <c r="D190" s="105"/>
      <c r="E190" s="106"/>
      <c r="F190" s="107"/>
      <c r="G190" s="108"/>
      <c r="H190" s="107"/>
      <c r="I190" s="108"/>
      <c r="J190" s="107"/>
      <c r="K190" s="108"/>
    </row>
    <row r="191" spans="1:11" ht="13.8" x14ac:dyDescent="0.3">
      <c r="A191" s="104"/>
      <c r="B191" s="104"/>
      <c r="D191" s="105"/>
      <c r="E191" s="106"/>
      <c r="F191" s="107"/>
      <c r="G191" s="108"/>
      <c r="H191" s="107"/>
      <c r="I191" s="108"/>
      <c r="J191" s="107"/>
      <c r="K191" s="108"/>
    </row>
    <row r="192" spans="1:11" ht="13.8" x14ac:dyDescent="0.3">
      <c r="A192" s="104"/>
      <c r="B192" s="104"/>
      <c r="D192" s="105"/>
      <c r="E192" s="106"/>
      <c r="F192" s="107"/>
      <c r="G192" s="108"/>
      <c r="H192" s="107"/>
      <c r="I192" s="108"/>
      <c r="J192" s="107"/>
      <c r="K192" s="108"/>
    </row>
    <row r="193" spans="1:11" ht="13.8" x14ac:dyDescent="0.3">
      <c r="A193" s="104"/>
      <c r="B193" s="104"/>
      <c r="D193" s="105"/>
      <c r="E193" s="106"/>
      <c r="F193" s="107"/>
      <c r="G193" s="108"/>
      <c r="H193" s="107"/>
      <c r="I193" s="108"/>
      <c r="J193" s="107"/>
      <c r="K193" s="108"/>
    </row>
    <row r="194" spans="1:11" ht="13.8" x14ac:dyDescent="0.3">
      <c r="A194" s="104"/>
      <c r="B194" s="104"/>
      <c r="D194" s="105"/>
      <c r="E194" s="106"/>
      <c r="F194" s="107"/>
      <c r="G194" s="108"/>
      <c r="H194" s="107"/>
      <c r="I194" s="108"/>
      <c r="J194" s="107"/>
      <c r="K194" s="108"/>
    </row>
    <row r="195" spans="1:11" ht="13.8" x14ac:dyDescent="0.3">
      <c r="A195" s="104"/>
      <c r="B195" s="104"/>
      <c r="D195" s="105"/>
      <c r="E195" s="106"/>
      <c r="F195" s="107"/>
      <c r="G195" s="108"/>
      <c r="H195" s="107"/>
      <c r="I195" s="108"/>
      <c r="J195" s="107"/>
      <c r="K195" s="108"/>
    </row>
    <row r="196" spans="1:11" ht="13.8" x14ac:dyDescent="0.3">
      <c r="A196" s="104"/>
      <c r="B196" s="104"/>
      <c r="D196" s="105"/>
      <c r="E196" s="106"/>
      <c r="F196" s="107"/>
      <c r="G196" s="108"/>
      <c r="H196" s="107"/>
      <c r="I196" s="108"/>
      <c r="J196" s="107"/>
      <c r="K196" s="108"/>
    </row>
    <row r="197" spans="1:11" ht="13.8" x14ac:dyDescent="0.3">
      <c r="A197" s="104"/>
      <c r="B197" s="104"/>
      <c r="D197" s="105"/>
      <c r="E197" s="106"/>
      <c r="F197" s="107"/>
      <c r="G197" s="108"/>
      <c r="H197" s="107"/>
      <c r="I197" s="108"/>
      <c r="J197" s="107"/>
      <c r="K197" s="108"/>
    </row>
    <row r="198" spans="1:11" ht="13.8" x14ac:dyDescent="0.3">
      <c r="A198" s="104"/>
      <c r="B198" s="104"/>
      <c r="D198" s="105"/>
      <c r="E198" s="106"/>
      <c r="F198" s="107"/>
      <c r="G198" s="108"/>
      <c r="H198" s="107"/>
      <c r="I198" s="108"/>
      <c r="J198" s="107"/>
      <c r="K198" s="108"/>
    </row>
    <row r="199" spans="1:11" ht="13.8" x14ac:dyDescent="0.3">
      <c r="A199" s="104"/>
      <c r="B199" s="104"/>
      <c r="D199" s="105"/>
      <c r="E199" s="106"/>
      <c r="F199" s="107"/>
      <c r="G199" s="108"/>
      <c r="H199" s="107"/>
      <c r="I199" s="108"/>
      <c r="J199" s="107"/>
      <c r="K199" s="108"/>
    </row>
    <row r="200" spans="1:11" ht="13.8" x14ac:dyDescent="0.3">
      <c r="A200" s="104"/>
      <c r="B200" s="104"/>
      <c r="D200" s="105"/>
      <c r="E200" s="106"/>
      <c r="F200" s="107"/>
      <c r="G200" s="108"/>
      <c r="H200" s="107"/>
      <c r="I200" s="108"/>
      <c r="J200" s="107"/>
      <c r="K200" s="108"/>
    </row>
    <row r="201" spans="1:11" ht="13.8" x14ac:dyDescent="0.3">
      <c r="A201" s="104"/>
      <c r="B201" s="104"/>
      <c r="D201" s="105"/>
      <c r="E201" s="106"/>
      <c r="F201" s="107"/>
      <c r="G201" s="108"/>
      <c r="H201" s="107"/>
      <c r="I201" s="108"/>
      <c r="J201" s="107"/>
      <c r="K201" s="108"/>
    </row>
    <row r="202" spans="1:11" ht="13.8" x14ac:dyDescent="0.3">
      <c r="A202" s="104"/>
      <c r="B202" s="104"/>
      <c r="D202" s="105"/>
      <c r="E202" s="106"/>
      <c r="F202" s="107"/>
      <c r="G202" s="108"/>
      <c r="H202" s="107"/>
      <c r="I202" s="108"/>
      <c r="J202" s="107"/>
      <c r="K202" s="108"/>
    </row>
    <row r="203" spans="1:11" ht="13.8" x14ac:dyDescent="0.3">
      <c r="A203" s="104"/>
      <c r="B203" s="104"/>
      <c r="D203" s="105"/>
      <c r="E203" s="106"/>
      <c r="F203" s="107"/>
      <c r="G203" s="108"/>
      <c r="H203" s="107"/>
      <c r="I203" s="108"/>
      <c r="J203" s="107"/>
      <c r="K203" s="108"/>
    </row>
    <row r="204" spans="1:11" ht="13.8" x14ac:dyDescent="0.3">
      <c r="A204" s="104"/>
      <c r="B204" s="104"/>
      <c r="D204" s="105"/>
      <c r="E204" s="106"/>
      <c r="F204" s="107"/>
      <c r="G204" s="108"/>
      <c r="H204" s="107"/>
      <c r="I204" s="108"/>
      <c r="J204" s="107"/>
      <c r="K204" s="108"/>
    </row>
    <row r="205" spans="1:11" ht="13.8" x14ac:dyDescent="0.3">
      <c r="A205" s="104"/>
      <c r="B205" s="104"/>
      <c r="D205" s="105"/>
      <c r="E205" s="106"/>
      <c r="F205" s="107"/>
      <c r="G205" s="108"/>
      <c r="H205" s="107"/>
      <c r="I205" s="108"/>
      <c r="J205" s="107"/>
      <c r="K205" s="108"/>
    </row>
    <row r="206" spans="1:11" ht="13.8" x14ac:dyDescent="0.3">
      <c r="A206" s="104"/>
      <c r="B206" s="104"/>
      <c r="D206" s="105"/>
      <c r="E206" s="106"/>
      <c r="F206" s="107"/>
      <c r="G206" s="108"/>
      <c r="H206" s="107"/>
      <c r="I206" s="108"/>
      <c r="J206" s="107"/>
      <c r="K206" s="108"/>
    </row>
    <row r="207" spans="1:11" ht="13.8" x14ac:dyDescent="0.3">
      <c r="A207" s="104"/>
      <c r="B207" s="104"/>
      <c r="D207" s="105"/>
      <c r="E207" s="106"/>
      <c r="F207" s="107"/>
      <c r="G207" s="108"/>
      <c r="H207" s="107"/>
      <c r="I207" s="108"/>
      <c r="J207" s="107"/>
      <c r="K207" s="108"/>
    </row>
    <row r="208" spans="1:11" ht="13.8" x14ac:dyDescent="0.3">
      <c r="A208" s="104"/>
      <c r="B208" s="104"/>
      <c r="D208" s="105"/>
      <c r="E208" s="106"/>
      <c r="F208" s="107"/>
      <c r="G208" s="108"/>
      <c r="H208" s="107"/>
      <c r="I208" s="108"/>
      <c r="J208" s="107"/>
      <c r="K208" s="108"/>
    </row>
    <row r="209" spans="1:11" ht="13.8" x14ac:dyDescent="0.3">
      <c r="A209" s="104"/>
      <c r="B209" s="104"/>
      <c r="D209" s="105"/>
      <c r="E209" s="106"/>
      <c r="F209" s="107"/>
      <c r="G209" s="108"/>
      <c r="H209" s="107"/>
      <c r="I209" s="108"/>
      <c r="J209" s="107"/>
      <c r="K209" s="108"/>
    </row>
    <row r="210" spans="1:11" ht="13.8" x14ac:dyDescent="0.3">
      <c r="A210" s="104"/>
      <c r="B210" s="104"/>
      <c r="D210" s="105"/>
      <c r="E210" s="106"/>
      <c r="F210" s="107"/>
      <c r="G210" s="108"/>
      <c r="H210" s="107"/>
      <c r="I210" s="108"/>
      <c r="J210" s="107"/>
      <c r="K210" s="108"/>
    </row>
    <row r="211" spans="1:11" ht="13.8" x14ac:dyDescent="0.3">
      <c r="A211" s="104"/>
      <c r="B211" s="104"/>
      <c r="D211" s="105"/>
      <c r="E211" s="106"/>
      <c r="F211" s="107"/>
      <c r="G211" s="108"/>
      <c r="H211" s="107"/>
      <c r="I211" s="108"/>
      <c r="J211" s="107"/>
      <c r="K211" s="108"/>
    </row>
    <row r="212" spans="1:11" ht="13.8" x14ac:dyDescent="0.3">
      <c r="A212" s="104"/>
      <c r="B212" s="104"/>
      <c r="D212" s="105"/>
      <c r="E212" s="106"/>
      <c r="F212" s="107"/>
      <c r="G212" s="108"/>
      <c r="H212" s="107"/>
      <c r="I212" s="108"/>
      <c r="J212" s="107"/>
      <c r="K212" s="108"/>
    </row>
    <row r="213" spans="1:11" ht="13.8" x14ac:dyDescent="0.3">
      <c r="A213" s="104"/>
      <c r="B213" s="104"/>
      <c r="D213" s="105"/>
      <c r="E213" s="106"/>
      <c r="F213" s="107"/>
      <c r="G213" s="108"/>
      <c r="H213" s="107"/>
      <c r="I213" s="108"/>
      <c r="J213" s="107"/>
      <c r="K213" s="108"/>
    </row>
    <row r="214" spans="1:11" ht="13.8" x14ac:dyDescent="0.3">
      <c r="A214" s="104"/>
      <c r="B214" s="104"/>
      <c r="D214" s="105"/>
      <c r="E214" s="106"/>
      <c r="F214" s="107"/>
      <c r="G214" s="108"/>
      <c r="H214" s="107"/>
      <c r="I214" s="108"/>
      <c r="J214" s="107"/>
      <c r="K214" s="108"/>
    </row>
    <row r="215" spans="1:11" ht="13.8" x14ac:dyDescent="0.3">
      <c r="A215" s="104"/>
      <c r="B215" s="104"/>
      <c r="D215" s="105"/>
      <c r="E215" s="106"/>
      <c r="F215" s="107"/>
      <c r="G215" s="108"/>
      <c r="H215" s="107"/>
      <c r="I215" s="108"/>
      <c r="J215" s="107"/>
      <c r="K215" s="108"/>
    </row>
    <row r="216" spans="1:11" ht="13.8" x14ac:dyDescent="0.3">
      <c r="A216" s="104"/>
      <c r="B216" s="104"/>
      <c r="D216" s="105"/>
      <c r="E216" s="106"/>
      <c r="F216" s="107"/>
      <c r="G216" s="108"/>
      <c r="H216" s="107"/>
      <c r="I216" s="108"/>
      <c r="J216" s="107"/>
      <c r="K216" s="108"/>
    </row>
    <row r="217" spans="1:11" ht="13.8" x14ac:dyDescent="0.3">
      <c r="A217" s="104"/>
      <c r="B217" s="104"/>
      <c r="D217" s="105"/>
      <c r="E217" s="106"/>
      <c r="F217" s="107"/>
      <c r="G217" s="108"/>
      <c r="H217" s="107"/>
      <c r="I217" s="108"/>
      <c r="J217" s="107"/>
      <c r="K217" s="108"/>
    </row>
    <row r="218" spans="1:11" ht="13.8" x14ac:dyDescent="0.3">
      <c r="A218" s="104"/>
      <c r="B218" s="104"/>
      <c r="D218" s="105"/>
      <c r="E218" s="106"/>
      <c r="F218" s="107"/>
      <c r="G218" s="108"/>
      <c r="H218" s="107"/>
      <c r="I218" s="108"/>
      <c r="J218" s="107"/>
      <c r="K218" s="108"/>
    </row>
    <row r="219" spans="1:11" ht="13.8" x14ac:dyDescent="0.3">
      <c r="A219" s="104"/>
      <c r="B219" s="104"/>
      <c r="D219" s="105"/>
      <c r="E219" s="106"/>
      <c r="F219" s="107"/>
      <c r="G219" s="108"/>
      <c r="H219" s="107"/>
      <c r="I219" s="108"/>
      <c r="J219" s="107"/>
      <c r="K219" s="108"/>
    </row>
    <row r="220" spans="1:11" ht="13.8" x14ac:dyDescent="0.3">
      <c r="A220" s="104"/>
      <c r="B220" s="104"/>
      <c r="D220" s="105"/>
      <c r="E220" s="106"/>
      <c r="F220" s="107"/>
      <c r="G220" s="108"/>
      <c r="H220" s="107"/>
      <c r="I220" s="108"/>
      <c r="J220" s="107"/>
      <c r="K220" s="108"/>
    </row>
    <row r="221" spans="1:11" ht="13.8" x14ac:dyDescent="0.3">
      <c r="A221" s="104"/>
      <c r="B221" s="104"/>
      <c r="D221" s="105"/>
      <c r="E221" s="106"/>
      <c r="F221" s="107"/>
      <c r="G221" s="108"/>
      <c r="H221" s="107"/>
      <c r="I221" s="108"/>
      <c r="J221" s="107"/>
      <c r="K221" s="108"/>
    </row>
    <row r="222" spans="1:11" ht="13.8" x14ac:dyDescent="0.3">
      <c r="A222" s="104"/>
      <c r="B222" s="104"/>
      <c r="D222" s="105"/>
      <c r="E222" s="106"/>
      <c r="F222" s="107"/>
      <c r="G222" s="108"/>
      <c r="H222" s="107"/>
      <c r="I222" s="108"/>
      <c r="J222" s="107"/>
      <c r="K222" s="108"/>
    </row>
    <row r="223" spans="1:11" ht="13.8" x14ac:dyDescent="0.3">
      <c r="A223" s="104"/>
      <c r="B223" s="104"/>
      <c r="D223" s="105"/>
      <c r="E223" s="106"/>
      <c r="F223" s="107"/>
      <c r="G223" s="108"/>
      <c r="H223" s="107"/>
      <c r="I223" s="108"/>
      <c r="J223" s="107"/>
      <c r="K223" s="108"/>
    </row>
    <row r="224" spans="1:11" ht="13.8" x14ac:dyDescent="0.3">
      <c r="A224" s="104"/>
      <c r="B224" s="104"/>
      <c r="D224" s="105"/>
      <c r="E224" s="106"/>
      <c r="F224" s="107"/>
      <c r="G224" s="108"/>
      <c r="H224" s="107"/>
      <c r="I224" s="108"/>
      <c r="J224" s="107"/>
      <c r="K224" s="108"/>
    </row>
    <row r="225" spans="1:11" ht="13.8" x14ac:dyDescent="0.3">
      <c r="A225" s="104"/>
      <c r="B225" s="104"/>
      <c r="D225" s="105"/>
      <c r="E225" s="106"/>
      <c r="F225" s="107"/>
      <c r="G225" s="108"/>
      <c r="H225" s="107"/>
      <c r="I225" s="108"/>
      <c r="J225" s="107"/>
      <c r="K225" s="108"/>
    </row>
    <row r="226" spans="1:11" ht="13.8" x14ac:dyDescent="0.3">
      <c r="A226" s="104"/>
      <c r="B226" s="104"/>
      <c r="D226" s="105"/>
      <c r="E226" s="106"/>
      <c r="F226" s="107"/>
      <c r="G226" s="108"/>
      <c r="H226" s="107"/>
      <c r="I226" s="108"/>
      <c r="J226" s="107"/>
      <c r="K226" s="108"/>
    </row>
    <row r="227" spans="1:11" ht="13.8" x14ac:dyDescent="0.3">
      <c r="A227" s="104"/>
      <c r="B227" s="104"/>
      <c r="D227" s="105"/>
      <c r="E227" s="106"/>
      <c r="F227" s="107"/>
      <c r="G227" s="108"/>
      <c r="H227" s="107"/>
      <c r="I227" s="108"/>
      <c r="J227" s="107"/>
      <c r="K227" s="108"/>
    </row>
    <row r="228" spans="1:11" ht="13.8" x14ac:dyDescent="0.3">
      <c r="A228" s="104"/>
      <c r="B228" s="104"/>
      <c r="D228" s="105"/>
      <c r="E228" s="106"/>
      <c r="F228" s="107"/>
      <c r="G228" s="108"/>
      <c r="H228" s="107"/>
      <c r="I228" s="108"/>
      <c r="J228" s="107"/>
      <c r="K228" s="108"/>
    </row>
    <row r="229" spans="1:11" ht="13.8" x14ac:dyDescent="0.3">
      <c r="A229" s="104"/>
      <c r="B229" s="104"/>
      <c r="D229" s="105"/>
      <c r="E229" s="106"/>
      <c r="F229" s="107"/>
      <c r="G229" s="108"/>
      <c r="H229" s="107"/>
      <c r="I229" s="108"/>
      <c r="J229" s="107"/>
      <c r="K229" s="108"/>
    </row>
    <row r="230" spans="1:11" ht="13.8" x14ac:dyDescent="0.3">
      <c r="A230" s="104"/>
      <c r="B230" s="104"/>
      <c r="D230" s="105"/>
      <c r="E230" s="106"/>
      <c r="F230" s="107"/>
      <c r="G230" s="108"/>
      <c r="H230" s="107"/>
      <c r="I230" s="108"/>
      <c r="J230" s="107"/>
      <c r="K230" s="108"/>
    </row>
    <row r="231" spans="1:11" ht="13.8" x14ac:dyDescent="0.3">
      <c r="A231" s="104"/>
      <c r="B231" s="104"/>
      <c r="D231" s="105"/>
      <c r="E231" s="106"/>
      <c r="F231" s="107"/>
      <c r="G231" s="108"/>
      <c r="H231" s="107"/>
      <c r="I231" s="108"/>
      <c r="J231" s="107"/>
      <c r="K231" s="108"/>
    </row>
    <row r="232" spans="1:11" ht="13.8" x14ac:dyDescent="0.3">
      <c r="A232" s="104"/>
      <c r="B232" s="104"/>
      <c r="D232" s="105"/>
      <c r="E232" s="106"/>
      <c r="F232" s="107"/>
      <c r="G232" s="108"/>
      <c r="H232" s="107"/>
      <c r="I232" s="108"/>
      <c r="J232" s="107"/>
      <c r="K232" s="108"/>
    </row>
    <row r="233" spans="1:11" ht="13.8" x14ac:dyDescent="0.3">
      <c r="A233" s="104"/>
      <c r="B233" s="104"/>
      <c r="D233" s="105"/>
      <c r="E233" s="106"/>
      <c r="F233" s="107"/>
      <c r="G233" s="108"/>
      <c r="H233" s="107"/>
      <c r="I233" s="108"/>
      <c r="J233" s="107"/>
      <c r="K233" s="108"/>
    </row>
    <row r="234" spans="1:11" ht="13.8" x14ac:dyDescent="0.3">
      <c r="A234" s="104"/>
      <c r="B234" s="104"/>
      <c r="D234" s="105"/>
      <c r="E234" s="106"/>
      <c r="F234" s="107"/>
      <c r="G234" s="108"/>
      <c r="H234" s="107"/>
      <c r="I234" s="108"/>
      <c r="J234" s="107"/>
      <c r="K234" s="108"/>
    </row>
    <row r="235" spans="1:11" ht="13.8" x14ac:dyDescent="0.3">
      <c r="A235" s="104"/>
      <c r="B235" s="104"/>
      <c r="D235" s="105"/>
      <c r="E235" s="106"/>
      <c r="F235" s="107"/>
      <c r="G235" s="108"/>
      <c r="H235" s="107"/>
      <c r="I235" s="108"/>
      <c r="J235" s="107"/>
      <c r="K235" s="108"/>
    </row>
    <row r="236" spans="1:11" ht="13.8" x14ac:dyDescent="0.3">
      <c r="A236" s="104"/>
      <c r="B236" s="104"/>
      <c r="D236" s="105"/>
      <c r="E236" s="106"/>
      <c r="F236" s="107"/>
      <c r="G236" s="108"/>
      <c r="H236" s="107"/>
      <c r="I236" s="108"/>
      <c r="J236" s="107"/>
      <c r="K236" s="108"/>
    </row>
    <row r="237" spans="1:11" ht="13.8" x14ac:dyDescent="0.3">
      <c r="A237" s="104"/>
      <c r="B237" s="104"/>
      <c r="D237" s="105"/>
      <c r="E237" s="106"/>
      <c r="F237" s="107"/>
      <c r="G237" s="108"/>
      <c r="H237" s="107"/>
      <c r="I237" s="108"/>
      <c r="J237" s="107"/>
      <c r="K237" s="108"/>
    </row>
    <row r="238" spans="1:11" ht="13.8" x14ac:dyDescent="0.3">
      <c r="A238" s="104"/>
      <c r="B238" s="104"/>
      <c r="D238" s="105"/>
      <c r="E238" s="106"/>
      <c r="F238" s="107"/>
      <c r="G238" s="108"/>
      <c r="H238" s="107"/>
      <c r="I238" s="108"/>
      <c r="J238" s="107"/>
      <c r="K238" s="108"/>
    </row>
    <row r="239" spans="1:11" ht="13.8" x14ac:dyDescent="0.3">
      <c r="A239" s="104"/>
      <c r="B239" s="104"/>
      <c r="D239" s="105"/>
      <c r="E239" s="106"/>
      <c r="F239" s="107"/>
      <c r="G239" s="108"/>
      <c r="H239" s="107"/>
      <c r="I239" s="108"/>
      <c r="J239" s="107"/>
      <c r="K239" s="108"/>
    </row>
    <row r="240" spans="1:11" ht="13.8" x14ac:dyDescent="0.3">
      <c r="A240" s="104"/>
      <c r="B240" s="104"/>
      <c r="D240" s="105"/>
      <c r="E240" s="106"/>
      <c r="F240" s="107"/>
      <c r="G240" s="108"/>
      <c r="H240" s="107"/>
      <c r="I240" s="108"/>
      <c r="J240" s="107"/>
      <c r="K240" s="108"/>
    </row>
    <row r="241" spans="1:11" ht="13.8" x14ac:dyDescent="0.3">
      <c r="A241" s="104"/>
      <c r="B241" s="104"/>
      <c r="D241" s="105"/>
      <c r="E241" s="106"/>
      <c r="F241" s="107"/>
      <c r="G241" s="108"/>
      <c r="H241" s="107"/>
      <c r="I241" s="108"/>
      <c r="J241" s="107"/>
      <c r="K241" s="108"/>
    </row>
    <row r="242" spans="1:11" ht="13.8" x14ac:dyDescent="0.3">
      <c r="A242" s="104"/>
      <c r="B242" s="104"/>
      <c r="D242" s="105"/>
      <c r="E242" s="106"/>
      <c r="F242" s="107"/>
      <c r="G242" s="108"/>
      <c r="H242" s="107"/>
      <c r="I242" s="108"/>
      <c r="J242" s="107"/>
      <c r="K242" s="108"/>
    </row>
    <row r="243" spans="1:11" ht="13.8" x14ac:dyDescent="0.3">
      <c r="A243" s="104"/>
      <c r="B243" s="104"/>
      <c r="D243" s="105"/>
      <c r="E243" s="106"/>
      <c r="F243" s="107"/>
      <c r="G243" s="108"/>
      <c r="H243" s="107"/>
      <c r="I243" s="108"/>
      <c r="J243" s="107"/>
      <c r="K243" s="108"/>
    </row>
    <row r="244" spans="1:11" ht="13.8" x14ac:dyDescent="0.3">
      <c r="A244" s="104"/>
      <c r="B244" s="104"/>
      <c r="D244" s="105"/>
      <c r="E244" s="106"/>
      <c r="F244" s="107"/>
      <c r="G244" s="108"/>
      <c r="H244" s="107"/>
      <c r="I244" s="108"/>
      <c r="J244" s="107"/>
      <c r="K244" s="108"/>
    </row>
    <row r="245" spans="1:11" ht="13.8" x14ac:dyDescent="0.3">
      <c r="A245" s="104"/>
      <c r="B245" s="104"/>
      <c r="D245" s="105"/>
      <c r="E245" s="106"/>
      <c r="F245" s="107"/>
      <c r="G245" s="108"/>
      <c r="H245" s="107"/>
      <c r="I245" s="108"/>
      <c r="J245" s="107"/>
      <c r="K245" s="108"/>
    </row>
    <row r="246" spans="1:11" ht="13.8" x14ac:dyDescent="0.3">
      <c r="A246" s="104"/>
      <c r="B246" s="104"/>
      <c r="D246" s="105"/>
      <c r="E246" s="106"/>
      <c r="F246" s="107"/>
      <c r="G246" s="108"/>
      <c r="H246" s="107"/>
      <c r="I246" s="108"/>
      <c r="J246" s="107"/>
      <c r="K246" s="108"/>
    </row>
    <row r="247" spans="1:11" ht="13.8" x14ac:dyDescent="0.3">
      <c r="A247" s="104"/>
      <c r="B247" s="104"/>
      <c r="D247" s="105"/>
      <c r="E247" s="106"/>
      <c r="F247" s="107"/>
      <c r="G247" s="108"/>
      <c r="H247" s="107"/>
      <c r="I247" s="108"/>
      <c r="J247" s="107"/>
      <c r="K247" s="108"/>
    </row>
    <row r="248" spans="1:11" ht="13.8" x14ac:dyDescent="0.3">
      <c r="A248" s="104"/>
      <c r="B248" s="104"/>
      <c r="D248" s="105"/>
      <c r="E248" s="106"/>
      <c r="F248" s="107"/>
      <c r="G248" s="108"/>
      <c r="H248" s="107"/>
      <c r="I248" s="108"/>
      <c r="J248" s="107"/>
      <c r="K248" s="108"/>
    </row>
    <row r="249" spans="1:11" ht="13.8" x14ac:dyDescent="0.3">
      <c r="A249" s="104"/>
      <c r="B249" s="104"/>
      <c r="D249" s="105"/>
      <c r="E249" s="106"/>
      <c r="F249" s="107"/>
      <c r="G249" s="108"/>
      <c r="H249" s="107"/>
      <c r="I249" s="108"/>
      <c r="J249" s="107"/>
      <c r="K249" s="108"/>
    </row>
    <row r="250" spans="1:11" ht="13.8" x14ac:dyDescent="0.3">
      <c r="A250" s="104"/>
      <c r="B250" s="104"/>
      <c r="D250" s="105"/>
      <c r="E250" s="106"/>
      <c r="F250" s="107"/>
      <c r="G250" s="108"/>
      <c r="H250" s="107"/>
      <c r="I250" s="108"/>
      <c r="J250" s="107"/>
      <c r="K250" s="108"/>
    </row>
    <row r="251" spans="1:11" ht="13.8" x14ac:dyDescent="0.3">
      <c r="A251" s="104"/>
      <c r="B251" s="104"/>
      <c r="D251" s="105"/>
      <c r="E251" s="106"/>
      <c r="F251" s="107"/>
      <c r="G251" s="108"/>
      <c r="H251" s="107"/>
      <c r="I251" s="108"/>
      <c r="J251" s="107"/>
      <c r="K251" s="108"/>
    </row>
    <row r="252" spans="1:11" ht="13.8" x14ac:dyDescent="0.3">
      <c r="A252" s="104"/>
      <c r="B252" s="104"/>
      <c r="D252" s="105"/>
      <c r="E252" s="106"/>
      <c r="F252" s="107"/>
      <c r="G252" s="108"/>
      <c r="H252" s="107"/>
      <c r="I252" s="108"/>
      <c r="J252" s="107"/>
      <c r="K252" s="108"/>
    </row>
    <row r="253" spans="1:11" ht="13.8" x14ac:dyDescent="0.3">
      <c r="A253" s="104"/>
      <c r="B253" s="104"/>
      <c r="D253" s="105"/>
      <c r="E253" s="106"/>
      <c r="F253" s="107"/>
      <c r="G253" s="108"/>
      <c r="H253" s="107"/>
      <c r="I253" s="108"/>
      <c r="J253" s="107"/>
      <c r="K253" s="108"/>
    </row>
    <row r="254" spans="1:11" ht="13.8" x14ac:dyDescent="0.3">
      <c r="A254" s="104"/>
      <c r="B254" s="104"/>
      <c r="D254" s="105"/>
      <c r="E254" s="106"/>
      <c r="F254" s="107"/>
      <c r="G254" s="108"/>
      <c r="H254" s="107"/>
      <c r="I254" s="108"/>
      <c r="J254" s="107"/>
      <c r="K254" s="108"/>
    </row>
    <row r="255" spans="1:11" ht="13.8" x14ac:dyDescent="0.3">
      <c r="A255" s="104"/>
      <c r="B255" s="104"/>
      <c r="D255" s="105"/>
      <c r="E255" s="106"/>
      <c r="F255" s="107"/>
      <c r="G255" s="108"/>
      <c r="H255" s="107"/>
      <c r="I255" s="108"/>
      <c r="J255" s="107"/>
      <c r="K255" s="108"/>
    </row>
    <row r="256" spans="1:11" ht="13.8" x14ac:dyDescent="0.3">
      <c r="A256" s="104"/>
      <c r="B256" s="104"/>
      <c r="D256" s="105"/>
      <c r="E256" s="106"/>
      <c r="F256" s="107"/>
      <c r="G256" s="108"/>
      <c r="H256" s="107"/>
      <c r="I256" s="108"/>
      <c r="J256" s="107"/>
      <c r="K256" s="108"/>
    </row>
    <row r="257" spans="1:11" ht="13.8" x14ac:dyDescent="0.3">
      <c r="A257" s="104"/>
      <c r="B257" s="104"/>
      <c r="D257" s="105"/>
      <c r="E257" s="106"/>
      <c r="F257" s="107"/>
      <c r="G257" s="108"/>
      <c r="H257" s="107"/>
      <c r="I257" s="108"/>
      <c r="J257" s="107"/>
      <c r="K257" s="108"/>
    </row>
    <row r="258" spans="1:11" ht="13.8" x14ac:dyDescent="0.3">
      <c r="A258" s="104"/>
      <c r="B258" s="104"/>
      <c r="D258" s="105"/>
      <c r="E258" s="106"/>
      <c r="F258" s="107"/>
      <c r="G258" s="108"/>
      <c r="H258" s="107"/>
      <c r="I258" s="108"/>
      <c r="J258" s="107"/>
      <c r="K258" s="108"/>
    </row>
    <row r="259" spans="1:11" ht="13.8" x14ac:dyDescent="0.3">
      <c r="A259" s="104"/>
      <c r="B259" s="104"/>
      <c r="D259" s="105"/>
      <c r="E259" s="106"/>
      <c r="F259" s="107"/>
      <c r="G259" s="108"/>
      <c r="H259" s="107"/>
      <c r="I259" s="108"/>
      <c r="J259" s="107"/>
      <c r="K259" s="108"/>
    </row>
    <row r="260" spans="1:11" ht="13.8" x14ac:dyDescent="0.3">
      <c r="A260" s="104"/>
      <c r="B260" s="104"/>
      <c r="D260" s="105"/>
      <c r="E260" s="106"/>
      <c r="F260" s="107"/>
      <c r="G260" s="108"/>
      <c r="H260" s="107"/>
      <c r="I260" s="108"/>
      <c r="J260" s="107"/>
      <c r="K260" s="108"/>
    </row>
    <row r="261" spans="1:11" ht="13.8" x14ac:dyDescent="0.3">
      <c r="A261" s="104"/>
      <c r="B261" s="104"/>
      <c r="D261" s="105"/>
      <c r="E261" s="106"/>
      <c r="F261" s="107"/>
      <c r="G261" s="108"/>
      <c r="H261" s="107"/>
      <c r="I261" s="108"/>
      <c r="J261" s="107"/>
      <c r="K261" s="108"/>
    </row>
    <row r="262" spans="1:11" ht="13.8" x14ac:dyDescent="0.3">
      <c r="A262" s="104"/>
      <c r="B262" s="104"/>
      <c r="D262" s="105"/>
      <c r="E262" s="106"/>
      <c r="F262" s="107"/>
      <c r="G262" s="108"/>
      <c r="H262" s="107"/>
      <c r="I262" s="108"/>
      <c r="J262" s="107"/>
      <c r="K262" s="108"/>
    </row>
    <row r="263" spans="1:11" ht="13.8" x14ac:dyDescent="0.3">
      <c r="A263" s="104"/>
      <c r="B263" s="104"/>
      <c r="D263" s="105"/>
      <c r="E263" s="106"/>
      <c r="F263" s="107"/>
      <c r="G263" s="108"/>
      <c r="H263" s="107"/>
      <c r="I263" s="108"/>
      <c r="J263" s="107"/>
      <c r="K263" s="108"/>
    </row>
    <row r="264" spans="1:11" ht="13.8" x14ac:dyDescent="0.3">
      <c r="A264" s="104"/>
      <c r="B264" s="104"/>
      <c r="D264" s="105"/>
      <c r="E264" s="106"/>
      <c r="F264" s="107"/>
      <c r="G264" s="108"/>
      <c r="H264" s="107"/>
      <c r="I264" s="108"/>
      <c r="J264" s="107"/>
      <c r="K264" s="108"/>
    </row>
    <row r="265" spans="1:11" ht="13.8" x14ac:dyDescent="0.3">
      <c r="A265" s="104"/>
      <c r="B265" s="104"/>
      <c r="D265" s="105"/>
      <c r="E265" s="106"/>
      <c r="F265" s="107"/>
      <c r="G265" s="108"/>
      <c r="H265" s="107"/>
      <c r="I265" s="108"/>
      <c r="J265" s="107"/>
      <c r="K265" s="108"/>
    </row>
    <row r="266" spans="1:11" ht="13.8" x14ac:dyDescent="0.3">
      <c r="A266" s="104"/>
      <c r="B266" s="104"/>
      <c r="D266" s="105"/>
      <c r="E266" s="106"/>
      <c r="F266" s="107"/>
      <c r="G266" s="108"/>
      <c r="H266" s="107"/>
      <c r="I266" s="108"/>
      <c r="J266" s="107"/>
      <c r="K266" s="108"/>
    </row>
    <row r="267" spans="1:11" ht="13.8" x14ac:dyDescent="0.3">
      <c r="A267" s="104"/>
      <c r="B267" s="104"/>
      <c r="D267" s="105"/>
      <c r="E267" s="106"/>
      <c r="F267" s="107"/>
      <c r="G267" s="108"/>
      <c r="H267" s="107"/>
      <c r="I267" s="108"/>
      <c r="J267" s="107"/>
      <c r="K267" s="108"/>
    </row>
    <row r="268" spans="1:11" ht="13.8" x14ac:dyDescent="0.3">
      <c r="A268" s="104"/>
      <c r="B268" s="104"/>
      <c r="D268" s="105"/>
      <c r="E268" s="106"/>
      <c r="F268" s="107"/>
      <c r="G268" s="108"/>
      <c r="H268" s="107"/>
      <c r="I268" s="108"/>
      <c r="J268" s="107"/>
      <c r="K268" s="108"/>
    </row>
    <row r="269" spans="1:11" ht="13.8" x14ac:dyDescent="0.3">
      <c r="A269" s="104"/>
      <c r="B269" s="104"/>
      <c r="D269" s="105"/>
      <c r="E269" s="106"/>
    </row>
    <row r="270" spans="1:11" ht="13.8" x14ac:dyDescent="0.3">
      <c r="A270" s="104"/>
      <c r="B270" s="104"/>
      <c r="D270" s="105"/>
      <c r="E270" s="106"/>
    </row>
    <row r="271" spans="1:11" ht="13.8" x14ac:dyDescent="0.3">
      <c r="A271" s="104"/>
      <c r="B271" s="104"/>
      <c r="D271" s="105"/>
      <c r="E271" s="106"/>
    </row>
    <row r="272" spans="1:11" ht="13.8" x14ac:dyDescent="0.3">
      <c r="A272" s="104"/>
      <c r="B272" s="104"/>
      <c r="D272" s="105"/>
      <c r="E272" s="106"/>
    </row>
    <row r="273" spans="1:5" ht="13.8" x14ac:dyDescent="0.3">
      <c r="A273" s="104"/>
      <c r="B273" s="104"/>
      <c r="D273" s="105"/>
      <c r="E273" s="106"/>
    </row>
    <row r="274" spans="1:5" ht="13.8" x14ac:dyDescent="0.3">
      <c r="A274" s="104"/>
      <c r="B274" s="104"/>
      <c r="D274" s="105"/>
      <c r="E274" s="106"/>
    </row>
    <row r="275" spans="1:5" ht="13.8" x14ac:dyDescent="0.3">
      <c r="A275" s="104"/>
      <c r="B275" s="104"/>
      <c r="D275" s="105"/>
      <c r="E275" s="106"/>
    </row>
    <row r="276" spans="1:5" ht="13.8" x14ac:dyDescent="0.3">
      <c r="A276" s="104"/>
      <c r="B276" s="104"/>
      <c r="D276" s="105"/>
      <c r="E276" s="106"/>
    </row>
    <row r="277" spans="1:5" ht="13.8" x14ac:dyDescent="0.3">
      <c r="A277" s="104"/>
      <c r="B277" s="104"/>
      <c r="D277" s="105"/>
      <c r="E277" s="106"/>
    </row>
    <row r="278" spans="1:5" ht="13.8" x14ac:dyDescent="0.3">
      <c r="A278" s="104"/>
      <c r="B278" s="104"/>
      <c r="D278" s="105"/>
      <c r="E278" s="106"/>
    </row>
    <row r="279" spans="1:5" ht="13.8" x14ac:dyDescent="0.3">
      <c r="A279" s="104"/>
      <c r="B279" s="104"/>
      <c r="D279" s="105"/>
      <c r="E279" s="106"/>
    </row>
    <row r="280" spans="1:5" ht="13.8" x14ac:dyDescent="0.3">
      <c r="A280" s="104"/>
      <c r="B280" s="104"/>
      <c r="D280" s="105"/>
      <c r="E280" s="106"/>
    </row>
    <row r="281" spans="1:5" ht="13.8" x14ac:dyDescent="0.3">
      <c r="A281" s="104"/>
      <c r="B281" s="104"/>
      <c r="D281" s="105"/>
      <c r="E281" s="106"/>
    </row>
    <row r="282" spans="1:5" ht="13.8" x14ac:dyDescent="0.3">
      <c r="A282" s="104"/>
      <c r="B282" s="104"/>
      <c r="D282" s="105"/>
      <c r="E282" s="106"/>
    </row>
    <row r="283" spans="1:5" ht="13.8" x14ac:dyDescent="0.3">
      <c r="A283" s="104"/>
      <c r="B283" s="104"/>
      <c r="D283" s="105"/>
      <c r="E283" s="106"/>
    </row>
    <row r="284" spans="1:5" ht="13.8" x14ac:dyDescent="0.3">
      <c r="A284" s="104"/>
      <c r="B284" s="104"/>
      <c r="D284" s="105"/>
      <c r="E284" s="106"/>
    </row>
    <row r="285" spans="1:5" ht="13.8" x14ac:dyDescent="0.3">
      <c r="A285" s="104"/>
      <c r="B285" s="104"/>
      <c r="D285" s="105"/>
      <c r="E285" s="106"/>
    </row>
    <row r="286" spans="1:5" ht="13.8" x14ac:dyDescent="0.3">
      <c r="A286" s="104"/>
      <c r="B286" s="104"/>
      <c r="D286" s="105"/>
      <c r="E286" s="106"/>
    </row>
    <row r="287" spans="1:5" ht="13.8" x14ac:dyDescent="0.3">
      <c r="A287" s="104"/>
      <c r="B287" s="104"/>
      <c r="D287" s="105"/>
      <c r="E287" s="106"/>
    </row>
    <row r="288" spans="1:5" ht="13.8" x14ac:dyDescent="0.3">
      <c r="A288" s="104"/>
      <c r="B288" s="104"/>
      <c r="D288" s="105"/>
      <c r="E288" s="106"/>
    </row>
    <row r="289" spans="1:5" ht="13.8" x14ac:dyDescent="0.3">
      <c r="A289" s="104"/>
      <c r="B289" s="104"/>
      <c r="D289" s="105"/>
      <c r="E289" s="106"/>
    </row>
    <row r="290" spans="1:5" ht="13.8" x14ac:dyDescent="0.3">
      <c r="A290" s="104"/>
      <c r="B290" s="104"/>
      <c r="D290" s="105"/>
      <c r="E290" s="106"/>
    </row>
    <row r="291" spans="1:5" ht="13.8" x14ac:dyDescent="0.3">
      <c r="A291" s="104"/>
      <c r="B291" s="104"/>
      <c r="D291" s="105"/>
      <c r="E291" s="106"/>
    </row>
    <row r="292" spans="1:5" ht="13.8" x14ac:dyDescent="0.3">
      <c r="A292" s="104"/>
      <c r="B292" s="104"/>
      <c r="D292" s="105"/>
      <c r="E292" s="106"/>
    </row>
    <row r="293" spans="1:5" ht="13.8" x14ac:dyDescent="0.3">
      <c r="A293" s="104"/>
      <c r="B293" s="104"/>
      <c r="D293" s="105"/>
      <c r="E293" s="106"/>
    </row>
    <row r="294" spans="1:5" ht="13.8" x14ac:dyDescent="0.3">
      <c r="A294" s="104"/>
      <c r="B294" s="104"/>
      <c r="D294" s="105"/>
      <c r="E294" s="106"/>
    </row>
    <row r="295" spans="1:5" ht="13.8" x14ac:dyDescent="0.3">
      <c r="A295" s="104"/>
      <c r="B295" s="104"/>
      <c r="D295" s="105"/>
      <c r="E295" s="106"/>
    </row>
    <row r="296" spans="1:5" ht="13.8" x14ac:dyDescent="0.3">
      <c r="A296" s="104"/>
      <c r="B296" s="104"/>
      <c r="D296" s="105"/>
      <c r="E296" s="106"/>
    </row>
    <row r="297" spans="1:5" ht="13.8" x14ac:dyDescent="0.3">
      <c r="A297" s="104"/>
      <c r="B297" s="104"/>
      <c r="D297" s="105"/>
      <c r="E297" s="106"/>
    </row>
    <row r="298" spans="1:5" ht="13.8" x14ac:dyDescent="0.3">
      <c r="A298" s="104"/>
      <c r="B298" s="104"/>
      <c r="D298" s="105"/>
      <c r="E298" s="106"/>
    </row>
    <row r="299" spans="1:5" ht="13.8" x14ac:dyDescent="0.3">
      <c r="A299" s="104"/>
      <c r="B299" s="104"/>
      <c r="D299" s="105"/>
      <c r="E299" s="106"/>
    </row>
    <row r="300" spans="1:5" ht="13.8" x14ac:dyDescent="0.3">
      <c r="A300" s="104"/>
      <c r="B300" s="104"/>
      <c r="D300" s="105"/>
      <c r="E300" s="106"/>
    </row>
    <row r="301" spans="1:5" ht="13.8" x14ac:dyDescent="0.3">
      <c r="A301" s="104"/>
      <c r="B301" s="104"/>
      <c r="D301" s="105"/>
      <c r="E301" s="106"/>
    </row>
    <row r="302" spans="1:5" ht="13.8" x14ac:dyDescent="0.3">
      <c r="A302" s="104"/>
      <c r="B302" s="104"/>
      <c r="D302" s="105"/>
      <c r="E302" s="106"/>
    </row>
    <row r="303" spans="1:5" ht="13.8" x14ac:dyDescent="0.3">
      <c r="A303" s="104"/>
      <c r="B303" s="104"/>
      <c r="D303" s="105"/>
      <c r="E303" s="106"/>
    </row>
    <row r="304" spans="1:5" ht="13.8" x14ac:dyDescent="0.3">
      <c r="A304" s="104"/>
      <c r="B304" s="104"/>
      <c r="D304" s="105"/>
      <c r="E304" s="106"/>
    </row>
    <row r="305" spans="1:5" ht="13.8" x14ac:dyDescent="0.3">
      <c r="A305" s="104"/>
      <c r="B305" s="104"/>
      <c r="D305" s="105"/>
      <c r="E305" s="106"/>
    </row>
    <row r="306" spans="1:5" ht="13.8" x14ac:dyDescent="0.3">
      <c r="A306" s="104"/>
      <c r="B306" s="104"/>
      <c r="D306" s="105"/>
      <c r="E306" s="106"/>
    </row>
    <row r="307" spans="1:5" ht="13.8" x14ac:dyDescent="0.3">
      <c r="A307" s="104"/>
      <c r="B307" s="104"/>
      <c r="D307" s="105"/>
      <c r="E307" s="106"/>
    </row>
    <row r="308" spans="1:5" ht="13.8" x14ac:dyDescent="0.3">
      <c r="A308" s="104"/>
      <c r="B308" s="104"/>
      <c r="D308" s="105"/>
      <c r="E308" s="106"/>
    </row>
    <row r="309" spans="1:5" ht="13.8" x14ac:dyDescent="0.3">
      <c r="A309" s="104"/>
      <c r="B309" s="104"/>
      <c r="D309" s="105"/>
      <c r="E309" s="106"/>
    </row>
    <row r="310" spans="1:5" ht="13.8" x14ac:dyDescent="0.3">
      <c r="A310" s="104"/>
      <c r="B310" s="104"/>
      <c r="D310" s="105"/>
      <c r="E310" s="106"/>
    </row>
    <row r="311" spans="1:5" ht="13.8" x14ac:dyDescent="0.3">
      <c r="A311" s="104"/>
      <c r="B311" s="104"/>
      <c r="D311" s="105"/>
      <c r="E311" s="106"/>
    </row>
    <row r="312" spans="1:5" ht="13.8" x14ac:dyDescent="0.3">
      <c r="A312" s="104"/>
      <c r="B312" s="104"/>
      <c r="D312" s="105"/>
      <c r="E312" s="106"/>
    </row>
    <row r="313" spans="1:5" ht="13.8" x14ac:dyDescent="0.3">
      <c r="A313" s="104"/>
      <c r="B313" s="104"/>
      <c r="D313" s="105"/>
      <c r="E313" s="106"/>
    </row>
    <row r="314" spans="1:5" ht="13.8" x14ac:dyDescent="0.3">
      <c r="A314" s="104"/>
      <c r="B314" s="104"/>
      <c r="D314" s="105"/>
      <c r="E314" s="106"/>
    </row>
    <row r="315" spans="1:5" ht="13.8" x14ac:dyDescent="0.3">
      <c r="A315" s="104"/>
      <c r="B315" s="104"/>
      <c r="D315" s="105"/>
      <c r="E315" s="106"/>
    </row>
    <row r="316" spans="1:5" ht="13.8" x14ac:dyDescent="0.3">
      <c r="A316" s="104"/>
      <c r="B316" s="104"/>
      <c r="D316" s="105"/>
      <c r="E316" s="106"/>
    </row>
    <row r="317" spans="1:5" ht="13.8" x14ac:dyDescent="0.3">
      <c r="A317" s="104"/>
      <c r="B317" s="104"/>
      <c r="D317" s="105"/>
      <c r="E317" s="106"/>
    </row>
    <row r="318" spans="1:5" ht="13.8" x14ac:dyDescent="0.3">
      <c r="A318" s="104"/>
      <c r="B318" s="104"/>
      <c r="D318" s="105"/>
      <c r="E318" s="106"/>
    </row>
    <row r="319" spans="1:5" ht="13.8" x14ac:dyDescent="0.3">
      <c r="A319" s="104"/>
      <c r="B319" s="104"/>
      <c r="D319" s="105"/>
      <c r="E319" s="106"/>
    </row>
    <row r="320" spans="1:5" ht="13.8" x14ac:dyDescent="0.3">
      <c r="A320" s="104"/>
      <c r="B320" s="104"/>
      <c r="D320" s="105"/>
      <c r="E320" s="106"/>
    </row>
    <row r="321" spans="1:5" ht="13.8" x14ac:dyDescent="0.3">
      <c r="A321" s="104"/>
      <c r="B321" s="104"/>
      <c r="D321" s="105"/>
      <c r="E321" s="106"/>
    </row>
    <row r="322" spans="1:5" ht="13.8" x14ac:dyDescent="0.3">
      <c r="A322" s="104"/>
      <c r="B322" s="104"/>
      <c r="D322" s="105"/>
      <c r="E322" s="106"/>
    </row>
    <row r="323" spans="1:5" ht="13.8" x14ac:dyDescent="0.3">
      <c r="A323" s="104"/>
      <c r="B323" s="104"/>
      <c r="D323" s="105"/>
      <c r="E323" s="106"/>
    </row>
    <row r="324" spans="1:5" ht="13.8" x14ac:dyDescent="0.3">
      <c r="A324" s="104"/>
      <c r="B324" s="104"/>
      <c r="D324" s="105"/>
      <c r="E324" s="106"/>
    </row>
    <row r="325" spans="1:5" ht="13.8" x14ac:dyDescent="0.3">
      <c r="A325" s="104"/>
      <c r="B325" s="104"/>
      <c r="D325" s="105"/>
      <c r="E325" s="106"/>
    </row>
    <row r="326" spans="1:5" ht="13.8" x14ac:dyDescent="0.3">
      <c r="A326" s="104"/>
      <c r="B326" s="104"/>
      <c r="D326" s="105"/>
      <c r="E326" s="106"/>
    </row>
    <row r="327" spans="1:5" ht="13.8" x14ac:dyDescent="0.3">
      <c r="A327" s="104"/>
      <c r="B327" s="104"/>
      <c r="D327" s="105"/>
      <c r="E327" s="106"/>
    </row>
    <row r="328" spans="1:5" ht="13.8" x14ac:dyDescent="0.3">
      <c r="A328" s="104"/>
      <c r="B328" s="104"/>
      <c r="D328" s="105"/>
      <c r="E328" s="106"/>
    </row>
    <row r="329" spans="1:5" ht="13.8" x14ac:dyDescent="0.3">
      <c r="A329" s="104"/>
      <c r="B329" s="104"/>
      <c r="D329" s="105"/>
      <c r="E329" s="106"/>
    </row>
    <row r="330" spans="1:5" ht="13.8" x14ac:dyDescent="0.3">
      <c r="A330" s="104"/>
      <c r="B330" s="104"/>
      <c r="D330" s="105"/>
      <c r="E330" s="106"/>
    </row>
    <row r="331" spans="1:5" ht="13.8" x14ac:dyDescent="0.3">
      <c r="A331" s="104"/>
      <c r="B331" s="104"/>
      <c r="D331" s="105"/>
      <c r="E331" s="106"/>
    </row>
    <row r="332" spans="1:5" ht="13.8" x14ac:dyDescent="0.3">
      <c r="A332" s="104"/>
      <c r="B332" s="104"/>
      <c r="D332" s="105"/>
      <c r="E332" s="106"/>
    </row>
    <row r="333" spans="1:5" ht="13.8" x14ac:dyDescent="0.3">
      <c r="A333" s="104"/>
      <c r="B333" s="104"/>
      <c r="D333" s="105"/>
      <c r="E333" s="106"/>
    </row>
    <row r="334" spans="1:5" ht="13.8" x14ac:dyDescent="0.3">
      <c r="A334" s="104"/>
      <c r="B334" s="104"/>
      <c r="D334" s="105"/>
      <c r="E334" s="106"/>
    </row>
    <row r="335" spans="1:5" ht="13.8" x14ac:dyDescent="0.3">
      <c r="A335" s="104"/>
      <c r="B335" s="104"/>
      <c r="D335" s="105"/>
      <c r="E335" s="106"/>
    </row>
    <row r="336" spans="1:5" ht="13.8" x14ac:dyDescent="0.3">
      <c r="A336" s="104"/>
      <c r="B336" s="104"/>
      <c r="D336" s="105"/>
      <c r="E336" s="106"/>
    </row>
    <row r="337" spans="1:5" ht="13.8" x14ac:dyDescent="0.3">
      <c r="A337" s="104"/>
      <c r="B337" s="104"/>
      <c r="D337" s="105"/>
      <c r="E337" s="106"/>
    </row>
    <row r="338" spans="1:5" ht="13.8" x14ac:dyDescent="0.3">
      <c r="A338" s="104"/>
      <c r="B338" s="104"/>
      <c r="D338" s="105"/>
      <c r="E338" s="106"/>
    </row>
    <row r="339" spans="1:5" ht="13.8" x14ac:dyDescent="0.3">
      <c r="A339" s="104"/>
      <c r="B339" s="104"/>
      <c r="D339" s="105"/>
      <c r="E339" s="106"/>
    </row>
    <row r="340" spans="1:5" ht="13.8" x14ac:dyDescent="0.3">
      <c r="A340" s="104"/>
      <c r="B340" s="104"/>
      <c r="D340" s="105"/>
      <c r="E340" s="106"/>
    </row>
    <row r="341" spans="1:5" ht="13.8" x14ac:dyDescent="0.3">
      <c r="A341" s="104"/>
      <c r="B341" s="104"/>
      <c r="D341" s="105"/>
      <c r="E341" s="106"/>
    </row>
    <row r="342" spans="1:5" ht="13.8" x14ac:dyDescent="0.3">
      <c r="A342" s="104"/>
      <c r="B342" s="104"/>
      <c r="D342" s="105"/>
      <c r="E342" s="106"/>
    </row>
    <row r="343" spans="1:5" ht="13.8" x14ac:dyDescent="0.3">
      <c r="A343" s="104"/>
      <c r="B343" s="104"/>
      <c r="D343" s="105"/>
      <c r="E343" s="106"/>
    </row>
    <row r="344" spans="1:5" ht="13.8" x14ac:dyDescent="0.3">
      <c r="A344" s="104"/>
      <c r="B344" s="104"/>
      <c r="D344" s="105"/>
      <c r="E344" s="106"/>
    </row>
    <row r="345" spans="1:5" ht="13.8" x14ac:dyDescent="0.3">
      <c r="A345" s="104"/>
      <c r="B345" s="104"/>
      <c r="D345" s="105"/>
      <c r="E345" s="106"/>
    </row>
    <row r="346" spans="1:5" ht="13.8" x14ac:dyDescent="0.3">
      <c r="A346" s="104"/>
      <c r="B346" s="104"/>
      <c r="D346" s="105"/>
      <c r="E346" s="106"/>
    </row>
    <row r="347" spans="1:5" ht="13.8" x14ac:dyDescent="0.3">
      <c r="A347" s="104"/>
      <c r="B347" s="104"/>
      <c r="D347" s="105"/>
      <c r="E347" s="106"/>
    </row>
    <row r="348" spans="1:5" ht="13.8" x14ac:dyDescent="0.3">
      <c r="A348" s="104"/>
      <c r="B348" s="104"/>
      <c r="D348" s="105"/>
      <c r="E348" s="106"/>
    </row>
    <row r="349" spans="1:5" ht="13.8" x14ac:dyDescent="0.3">
      <c r="A349" s="104"/>
      <c r="B349" s="104"/>
      <c r="D349" s="105"/>
      <c r="E349" s="106"/>
    </row>
    <row r="350" spans="1:5" ht="13.8" x14ac:dyDescent="0.3">
      <c r="A350" s="104"/>
      <c r="B350" s="104"/>
      <c r="D350" s="105"/>
      <c r="E350" s="106"/>
    </row>
    <row r="351" spans="1:5" ht="13.8" x14ac:dyDescent="0.3">
      <c r="A351" s="104"/>
      <c r="B351" s="104"/>
      <c r="D351" s="105"/>
      <c r="E351" s="106"/>
    </row>
    <row r="352" spans="1:5" ht="13.8" x14ac:dyDescent="0.3">
      <c r="A352" s="104"/>
      <c r="B352" s="104"/>
      <c r="D352" s="105"/>
      <c r="E352" s="106"/>
    </row>
    <row r="353" spans="1:5" ht="13.8" x14ac:dyDescent="0.3">
      <c r="A353" s="104"/>
      <c r="B353" s="104"/>
      <c r="D353" s="105"/>
      <c r="E353" s="106"/>
    </row>
    <row r="354" spans="1:5" ht="13.8" x14ac:dyDescent="0.3">
      <c r="A354" s="104"/>
      <c r="B354" s="104"/>
      <c r="D354" s="105"/>
      <c r="E354" s="106"/>
    </row>
    <row r="355" spans="1:5" ht="13.8" x14ac:dyDescent="0.3">
      <c r="A355" s="104"/>
      <c r="B355" s="104"/>
      <c r="D355" s="105"/>
      <c r="E355" s="106"/>
    </row>
    <row r="356" spans="1:5" ht="13.8" x14ac:dyDescent="0.3">
      <c r="A356" s="104"/>
      <c r="B356" s="104"/>
      <c r="D356" s="105"/>
      <c r="E356" s="106"/>
    </row>
    <row r="357" spans="1:5" ht="13.8" x14ac:dyDescent="0.3">
      <c r="A357" s="104"/>
      <c r="B357" s="104"/>
      <c r="D357" s="105"/>
      <c r="E357" s="106"/>
    </row>
    <row r="358" spans="1:5" ht="13.8" x14ac:dyDescent="0.3">
      <c r="A358" s="104"/>
      <c r="B358" s="104"/>
      <c r="D358" s="105"/>
      <c r="E358" s="106"/>
    </row>
    <row r="359" spans="1:5" ht="13.8" x14ac:dyDescent="0.3">
      <c r="A359" s="104"/>
      <c r="B359" s="104"/>
      <c r="D359" s="105"/>
      <c r="E359" s="106"/>
    </row>
    <row r="360" spans="1:5" ht="13.8" x14ac:dyDescent="0.3">
      <c r="A360" s="104"/>
      <c r="B360" s="104"/>
      <c r="D360" s="105"/>
      <c r="E360" s="106"/>
    </row>
    <row r="361" spans="1:5" ht="13.8" x14ac:dyDescent="0.3">
      <c r="A361" s="104"/>
      <c r="B361" s="104"/>
      <c r="D361" s="105"/>
      <c r="E361" s="106"/>
    </row>
    <row r="362" spans="1:5" ht="13.8" x14ac:dyDescent="0.3">
      <c r="A362" s="104"/>
      <c r="B362" s="104"/>
      <c r="D362" s="105"/>
      <c r="E362" s="106"/>
    </row>
    <row r="363" spans="1:5" ht="13.8" x14ac:dyDescent="0.3">
      <c r="A363" s="104"/>
      <c r="B363" s="104"/>
      <c r="D363" s="105"/>
      <c r="E363" s="106"/>
    </row>
    <row r="364" spans="1:5" ht="13.8" x14ac:dyDescent="0.3">
      <c r="A364" s="104"/>
      <c r="B364" s="104"/>
      <c r="D364" s="105"/>
      <c r="E364" s="106"/>
    </row>
    <row r="365" spans="1:5" ht="13.8" x14ac:dyDescent="0.3">
      <c r="A365" s="104"/>
      <c r="B365" s="104"/>
      <c r="D365" s="105"/>
      <c r="E365" s="106"/>
    </row>
    <row r="366" spans="1:5" ht="13.8" x14ac:dyDescent="0.3">
      <c r="A366" s="104"/>
      <c r="B366" s="104"/>
      <c r="D366" s="105"/>
      <c r="E366" s="106"/>
    </row>
    <row r="367" spans="1:5" ht="13.8" x14ac:dyDescent="0.3">
      <c r="A367" s="104"/>
      <c r="B367" s="104"/>
      <c r="D367" s="105"/>
      <c r="E367" s="106"/>
    </row>
    <row r="368" spans="1:5" ht="13.8" x14ac:dyDescent="0.3">
      <c r="A368" s="104"/>
      <c r="B368" s="104"/>
      <c r="D368" s="105"/>
      <c r="E368" s="106"/>
    </row>
    <row r="369" spans="1:5" ht="13.8" x14ac:dyDescent="0.3">
      <c r="A369" s="104"/>
      <c r="B369" s="104"/>
      <c r="D369" s="105"/>
      <c r="E369" s="106"/>
    </row>
    <row r="370" spans="1:5" ht="13.8" x14ac:dyDescent="0.3">
      <c r="A370" s="104"/>
      <c r="B370" s="104"/>
      <c r="D370" s="105"/>
      <c r="E370" s="106"/>
    </row>
    <row r="371" spans="1:5" ht="13.8" x14ac:dyDescent="0.3">
      <c r="A371" s="104"/>
      <c r="B371" s="104"/>
      <c r="D371" s="105"/>
      <c r="E371" s="106"/>
    </row>
    <row r="372" spans="1:5" ht="13.8" x14ac:dyDescent="0.3">
      <c r="A372" s="104"/>
      <c r="B372" s="104"/>
      <c r="D372" s="105"/>
      <c r="E372" s="106"/>
    </row>
    <row r="373" spans="1:5" ht="13.8" x14ac:dyDescent="0.3">
      <c r="A373" s="104"/>
      <c r="B373" s="104"/>
      <c r="D373" s="105"/>
      <c r="E373" s="106"/>
    </row>
    <row r="374" spans="1:5" ht="13.8" x14ac:dyDescent="0.3">
      <c r="A374" s="104"/>
      <c r="B374" s="104"/>
      <c r="D374" s="105"/>
      <c r="E374" s="106"/>
    </row>
    <row r="375" spans="1:5" ht="13.8" x14ac:dyDescent="0.3">
      <c r="A375" s="104"/>
      <c r="B375" s="104"/>
      <c r="D375" s="105"/>
      <c r="E375" s="106"/>
    </row>
    <row r="376" spans="1:5" ht="13.8" x14ac:dyDescent="0.3">
      <c r="A376" s="104"/>
      <c r="B376" s="104"/>
      <c r="D376" s="105"/>
      <c r="E376" s="106"/>
    </row>
    <row r="377" spans="1:5" ht="13.8" x14ac:dyDescent="0.3">
      <c r="A377" s="104"/>
      <c r="B377" s="104"/>
      <c r="D377" s="105"/>
      <c r="E377" s="106"/>
    </row>
    <row r="378" spans="1:5" ht="13.8" x14ac:dyDescent="0.3">
      <c r="A378" s="104"/>
      <c r="B378" s="104"/>
      <c r="D378" s="105"/>
      <c r="E378" s="106"/>
    </row>
    <row r="379" spans="1:5" ht="13.8" x14ac:dyDescent="0.3">
      <c r="A379" s="104"/>
      <c r="B379" s="104"/>
      <c r="D379" s="105"/>
      <c r="E379" s="106"/>
    </row>
    <row r="380" spans="1:5" ht="13.8" x14ac:dyDescent="0.3">
      <c r="A380" s="104"/>
      <c r="B380" s="104"/>
      <c r="D380" s="105"/>
      <c r="E380" s="106"/>
    </row>
    <row r="381" spans="1:5" ht="13.8" x14ac:dyDescent="0.3">
      <c r="A381" s="104"/>
      <c r="B381" s="104"/>
      <c r="D381" s="105"/>
      <c r="E381" s="106"/>
    </row>
    <row r="382" spans="1:5" ht="13.8" x14ac:dyDescent="0.3">
      <c r="A382" s="104"/>
      <c r="B382" s="104"/>
      <c r="D382" s="105"/>
      <c r="E382" s="106"/>
    </row>
    <row r="383" spans="1:5" ht="13.8" x14ac:dyDescent="0.3">
      <c r="A383" s="104"/>
      <c r="B383" s="104"/>
      <c r="D383" s="105"/>
      <c r="E383" s="106"/>
    </row>
    <row r="384" spans="1:5" ht="13.8" x14ac:dyDescent="0.3">
      <c r="A384" s="104"/>
      <c r="B384" s="104"/>
      <c r="D384" s="105"/>
      <c r="E384" s="106"/>
    </row>
    <row r="385" spans="1:5" ht="13.8" x14ac:dyDescent="0.3">
      <c r="A385" s="104"/>
      <c r="B385" s="104"/>
      <c r="D385" s="105"/>
      <c r="E385" s="106"/>
    </row>
    <row r="386" spans="1:5" ht="13.8" x14ac:dyDescent="0.3">
      <c r="A386" s="104"/>
      <c r="B386" s="104"/>
      <c r="D386" s="105"/>
      <c r="E386" s="106"/>
    </row>
    <row r="387" spans="1:5" ht="13.8" x14ac:dyDescent="0.3">
      <c r="A387" s="104"/>
      <c r="B387" s="104"/>
      <c r="D387" s="105"/>
      <c r="E387" s="106"/>
    </row>
    <row r="388" spans="1:5" ht="13.8" x14ac:dyDescent="0.3">
      <c r="A388" s="104"/>
      <c r="B388" s="104"/>
      <c r="D388" s="105"/>
      <c r="E388" s="106"/>
    </row>
    <row r="389" spans="1:5" ht="13.8" x14ac:dyDescent="0.3">
      <c r="A389" s="104"/>
      <c r="B389" s="104"/>
      <c r="D389" s="105"/>
      <c r="E389" s="106"/>
    </row>
    <row r="390" spans="1:5" ht="13.8" x14ac:dyDescent="0.3">
      <c r="A390" s="104"/>
      <c r="B390" s="104"/>
      <c r="D390" s="105"/>
      <c r="E390" s="106"/>
    </row>
    <row r="391" spans="1:5" ht="13.8" x14ac:dyDescent="0.3">
      <c r="A391" s="104"/>
      <c r="B391" s="104"/>
      <c r="D391" s="105"/>
      <c r="E391" s="106"/>
    </row>
    <row r="392" spans="1:5" ht="13.8" x14ac:dyDescent="0.3">
      <c r="A392" s="104"/>
      <c r="B392" s="104"/>
      <c r="D392" s="105"/>
      <c r="E392" s="106"/>
    </row>
    <row r="393" spans="1:5" ht="13.8" x14ac:dyDescent="0.3">
      <c r="A393" s="104"/>
      <c r="B393" s="104"/>
      <c r="D393" s="105"/>
      <c r="E393" s="106"/>
    </row>
    <row r="394" spans="1:5" ht="13.8" x14ac:dyDescent="0.3">
      <c r="A394" s="104"/>
      <c r="B394" s="104"/>
      <c r="D394" s="105"/>
      <c r="E394" s="106"/>
    </row>
    <row r="395" spans="1:5" ht="13.8" x14ac:dyDescent="0.3">
      <c r="A395" s="104"/>
      <c r="B395" s="104"/>
      <c r="D395" s="105"/>
      <c r="E395" s="106"/>
    </row>
    <row r="396" spans="1:5" ht="13.8" x14ac:dyDescent="0.3">
      <c r="A396" s="104"/>
      <c r="B396" s="104"/>
      <c r="D396" s="105"/>
      <c r="E396" s="106"/>
    </row>
    <row r="397" spans="1:5" ht="13.8" x14ac:dyDescent="0.3">
      <c r="A397" s="104"/>
      <c r="B397" s="104"/>
      <c r="D397" s="105"/>
      <c r="E397" s="106"/>
    </row>
    <row r="398" spans="1:5" ht="13.8" x14ac:dyDescent="0.3">
      <c r="A398" s="104"/>
      <c r="B398" s="104"/>
      <c r="D398" s="105"/>
      <c r="E398" s="106"/>
    </row>
    <row r="399" spans="1:5" ht="13.8" x14ac:dyDescent="0.3">
      <c r="A399" s="104"/>
      <c r="B399" s="104"/>
      <c r="D399" s="105"/>
      <c r="E399" s="106"/>
    </row>
    <row r="400" spans="1:5" ht="13.8" x14ac:dyDescent="0.3">
      <c r="A400" s="104"/>
      <c r="B400" s="104"/>
      <c r="D400" s="105"/>
      <c r="E400" s="106"/>
    </row>
    <row r="401" spans="1:5" ht="13.8" x14ac:dyDescent="0.3">
      <c r="A401" s="104"/>
      <c r="B401" s="104"/>
      <c r="D401" s="105"/>
      <c r="E401" s="106"/>
    </row>
    <row r="402" spans="1:5" ht="13.8" x14ac:dyDescent="0.3">
      <c r="A402" s="104"/>
      <c r="B402" s="104"/>
      <c r="D402" s="105"/>
      <c r="E402" s="106"/>
    </row>
    <row r="403" spans="1:5" ht="13.8" x14ac:dyDescent="0.3">
      <c r="A403" s="104"/>
      <c r="B403" s="104"/>
      <c r="D403" s="105"/>
      <c r="E403" s="106"/>
    </row>
    <row r="404" spans="1:5" ht="13.8" x14ac:dyDescent="0.3">
      <c r="A404" s="104"/>
      <c r="B404" s="104"/>
      <c r="D404" s="105"/>
      <c r="E404" s="106"/>
    </row>
    <row r="405" spans="1:5" ht="13.8" x14ac:dyDescent="0.3">
      <c r="A405" s="104"/>
      <c r="B405" s="104"/>
      <c r="D405" s="105"/>
      <c r="E405" s="106"/>
    </row>
    <row r="406" spans="1:5" ht="13.8" x14ac:dyDescent="0.3">
      <c r="A406" s="104"/>
      <c r="B406" s="104"/>
      <c r="D406" s="105"/>
      <c r="E406" s="106"/>
    </row>
    <row r="407" spans="1:5" ht="13.8" x14ac:dyDescent="0.3">
      <c r="A407" s="104"/>
      <c r="B407" s="104"/>
      <c r="D407" s="105"/>
      <c r="E407" s="106"/>
    </row>
    <row r="408" spans="1:5" ht="13.8" x14ac:dyDescent="0.3">
      <c r="A408" s="104"/>
      <c r="B408" s="104"/>
      <c r="D408" s="105"/>
      <c r="E408" s="106"/>
    </row>
    <row r="409" spans="1:5" ht="13.8" x14ac:dyDescent="0.3">
      <c r="A409" s="104"/>
      <c r="B409" s="104"/>
      <c r="D409" s="105"/>
      <c r="E409" s="106"/>
    </row>
    <row r="410" spans="1:5" ht="13.8" x14ac:dyDescent="0.3">
      <c r="A410" s="104"/>
      <c r="B410" s="104"/>
      <c r="D410" s="105"/>
      <c r="E410" s="106"/>
    </row>
    <row r="411" spans="1:5" ht="13.8" x14ac:dyDescent="0.3">
      <c r="A411" s="104"/>
      <c r="B411" s="104"/>
      <c r="D411" s="105"/>
      <c r="E411" s="106"/>
    </row>
    <row r="412" spans="1:5" ht="13.8" x14ac:dyDescent="0.3">
      <c r="A412" s="104"/>
      <c r="B412" s="104"/>
      <c r="D412" s="105"/>
      <c r="E412" s="106"/>
    </row>
    <row r="413" spans="1:5" ht="13.8" x14ac:dyDescent="0.3">
      <c r="A413" s="104"/>
      <c r="B413" s="104"/>
      <c r="D413" s="105"/>
      <c r="E413" s="106"/>
    </row>
    <row r="414" spans="1:5" ht="13.8" x14ac:dyDescent="0.3">
      <c r="A414" s="104"/>
      <c r="B414" s="104"/>
      <c r="D414" s="105"/>
      <c r="E414" s="106"/>
    </row>
    <row r="415" spans="1:5" ht="13.8" x14ac:dyDescent="0.3">
      <c r="A415" s="104"/>
      <c r="B415" s="104"/>
      <c r="D415" s="105"/>
      <c r="E415" s="106"/>
    </row>
    <row r="416" spans="1:5" ht="13.8" x14ac:dyDescent="0.3">
      <c r="A416" s="104"/>
      <c r="B416" s="104"/>
      <c r="D416" s="105"/>
      <c r="E416" s="106"/>
    </row>
    <row r="417" spans="1:5" ht="13.8" x14ac:dyDescent="0.3">
      <c r="A417" s="104"/>
      <c r="B417" s="104"/>
      <c r="D417" s="105"/>
      <c r="E417" s="106"/>
    </row>
    <row r="418" spans="1:5" ht="13.8" x14ac:dyDescent="0.3">
      <c r="A418" s="104"/>
      <c r="B418" s="104"/>
      <c r="D418" s="105"/>
      <c r="E418" s="106"/>
    </row>
    <row r="419" spans="1:5" ht="13.8" x14ac:dyDescent="0.3">
      <c r="A419" s="104"/>
      <c r="B419" s="104"/>
      <c r="D419" s="105"/>
      <c r="E419" s="106"/>
    </row>
    <row r="420" spans="1:5" ht="13.8" x14ac:dyDescent="0.3">
      <c r="A420" s="104"/>
      <c r="B420" s="104"/>
      <c r="D420" s="105"/>
      <c r="E420" s="106"/>
    </row>
    <row r="421" spans="1:5" ht="13.8" x14ac:dyDescent="0.3">
      <c r="A421" s="104"/>
      <c r="B421" s="104"/>
      <c r="D421" s="105"/>
      <c r="E421" s="106"/>
    </row>
    <row r="422" spans="1:5" ht="13.8" x14ac:dyDescent="0.3">
      <c r="A422" s="104"/>
      <c r="B422" s="104"/>
      <c r="D422" s="105"/>
      <c r="E422" s="106"/>
    </row>
    <row r="423" spans="1:5" ht="13.8" x14ac:dyDescent="0.3">
      <c r="A423" s="104"/>
      <c r="B423" s="104"/>
      <c r="D423" s="105"/>
      <c r="E423" s="106"/>
    </row>
    <row r="424" spans="1:5" ht="13.8" x14ac:dyDescent="0.3">
      <c r="A424" s="104"/>
      <c r="B424" s="104"/>
      <c r="D424" s="105"/>
      <c r="E424" s="106"/>
    </row>
    <row r="425" spans="1:5" ht="13.8" x14ac:dyDescent="0.3">
      <c r="A425" s="104"/>
      <c r="B425" s="104"/>
      <c r="D425" s="105"/>
      <c r="E425" s="106"/>
    </row>
    <row r="426" spans="1:5" ht="13.8" x14ac:dyDescent="0.3">
      <c r="A426" s="104"/>
      <c r="B426" s="104"/>
      <c r="D426" s="105"/>
      <c r="E426" s="106"/>
    </row>
    <row r="427" spans="1:5" ht="13.8" x14ac:dyDescent="0.3">
      <c r="A427" s="104"/>
      <c r="B427" s="104"/>
      <c r="D427" s="105"/>
      <c r="E427" s="106"/>
    </row>
    <row r="428" spans="1:5" ht="13.8" x14ac:dyDescent="0.3">
      <c r="A428" s="104"/>
      <c r="B428" s="104"/>
      <c r="D428" s="105"/>
      <c r="E428" s="106"/>
    </row>
    <row r="429" spans="1:5" ht="13.8" x14ac:dyDescent="0.3">
      <c r="A429" s="104"/>
      <c r="B429" s="104"/>
      <c r="D429" s="105"/>
      <c r="E429" s="106"/>
    </row>
    <row r="430" spans="1:5" ht="13.8" x14ac:dyDescent="0.3">
      <c r="A430" s="104"/>
      <c r="B430" s="104"/>
      <c r="D430" s="105"/>
      <c r="E430" s="106"/>
    </row>
    <row r="431" spans="1:5" ht="13.8" x14ac:dyDescent="0.3">
      <c r="A431" s="104"/>
      <c r="B431" s="104"/>
      <c r="D431" s="105"/>
      <c r="E431" s="106"/>
    </row>
    <row r="432" spans="1:5" ht="13.8" x14ac:dyDescent="0.3">
      <c r="A432" s="104"/>
      <c r="B432" s="104"/>
      <c r="D432" s="105"/>
      <c r="E432" s="106"/>
    </row>
    <row r="433" spans="1:5" ht="13.8" x14ac:dyDescent="0.3">
      <c r="A433" s="104"/>
      <c r="B433" s="104"/>
      <c r="D433" s="105"/>
      <c r="E433" s="106"/>
    </row>
    <row r="434" spans="1:5" ht="13.8" x14ac:dyDescent="0.3">
      <c r="A434" s="104"/>
      <c r="B434" s="104"/>
      <c r="D434" s="105"/>
      <c r="E434" s="106"/>
    </row>
    <row r="435" spans="1:5" ht="13.8" x14ac:dyDescent="0.3">
      <c r="A435" s="104"/>
      <c r="B435" s="104"/>
      <c r="D435" s="105"/>
      <c r="E435" s="106"/>
    </row>
    <row r="436" spans="1:5" ht="13.8" x14ac:dyDescent="0.3">
      <c r="A436" s="104"/>
      <c r="B436" s="104"/>
      <c r="D436" s="105"/>
      <c r="E436" s="106"/>
    </row>
    <row r="437" spans="1:5" ht="13.8" x14ac:dyDescent="0.3">
      <c r="A437" s="104"/>
      <c r="B437" s="104"/>
      <c r="D437" s="105"/>
      <c r="E437" s="106"/>
    </row>
    <row r="438" spans="1:5" ht="13.8" x14ac:dyDescent="0.3">
      <c r="A438" s="104"/>
      <c r="B438" s="104"/>
      <c r="D438" s="105"/>
      <c r="E438" s="106"/>
    </row>
    <row r="439" spans="1:5" ht="13.8" x14ac:dyDescent="0.3">
      <c r="A439" s="104"/>
      <c r="B439" s="104"/>
      <c r="D439" s="105"/>
      <c r="E439" s="106"/>
    </row>
    <row r="440" spans="1:5" ht="13.8" x14ac:dyDescent="0.3">
      <c r="A440" s="104"/>
      <c r="B440" s="104"/>
      <c r="D440" s="105"/>
      <c r="E440" s="106"/>
    </row>
    <row r="441" spans="1:5" ht="13.8" x14ac:dyDescent="0.3">
      <c r="A441" s="104"/>
      <c r="B441" s="104"/>
      <c r="D441" s="105"/>
      <c r="E441" s="106"/>
    </row>
    <row r="442" spans="1:5" ht="13.8" x14ac:dyDescent="0.3">
      <c r="A442" s="104"/>
      <c r="B442" s="104"/>
      <c r="D442" s="105"/>
      <c r="E442" s="106"/>
    </row>
    <row r="443" spans="1:5" ht="13.8" x14ac:dyDescent="0.3">
      <c r="A443" s="104"/>
      <c r="B443" s="104"/>
      <c r="D443" s="105"/>
      <c r="E443" s="106"/>
    </row>
    <row r="444" spans="1:5" ht="13.8" x14ac:dyDescent="0.3">
      <c r="A444" s="104"/>
      <c r="B444" s="104"/>
      <c r="D444" s="105"/>
      <c r="E444" s="106"/>
    </row>
    <row r="445" spans="1:5" ht="13.8" x14ac:dyDescent="0.3">
      <c r="A445" s="104"/>
      <c r="B445" s="104"/>
      <c r="D445" s="105"/>
      <c r="E445" s="106"/>
    </row>
    <row r="446" spans="1:5" ht="13.8" x14ac:dyDescent="0.3">
      <c r="A446" s="104"/>
      <c r="B446" s="104"/>
      <c r="D446" s="105"/>
      <c r="E446" s="106"/>
    </row>
    <row r="447" spans="1:5" ht="13.8" x14ac:dyDescent="0.3">
      <c r="A447" s="104"/>
      <c r="B447" s="104"/>
      <c r="D447" s="105"/>
      <c r="E447" s="106"/>
    </row>
    <row r="448" spans="1:5" ht="13.8" x14ac:dyDescent="0.3">
      <c r="A448" s="104"/>
      <c r="B448" s="104"/>
      <c r="D448" s="105"/>
      <c r="E448" s="106"/>
    </row>
    <row r="449" spans="1:5" ht="13.8" x14ac:dyDescent="0.3">
      <c r="A449" s="104"/>
      <c r="B449" s="104"/>
      <c r="D449" s="105"/>
      <c r="E449" s="106"/>
    </row>
    <row r="450" spans="1:5" ht="13.8" x14ac:dyDescent="0.3">
      <c r="A450" s="104"/>
      <c r="B450" s="104"/>
      <c r="D450" s="105"/>
      <c r="E450" s="106"/>
    </row>
    <row r="451" spans="1:5" ht="13.8" x14ac:dyDescent="0.3">
      <c r="A451" s="104"/>
      <c r="B451" s="104"/>
      <c r="D451" s="105"/>
      <c r="E451" s="106"/>
    </row>
    <row r="452" spans="1:5" ht="13.8" x14ac:dyDescent="0.3">
      <c r="A452" s="104"/>
      <c r="B452" s="104"/>
      <c r="D452" s="105"/>
      <c r="E452" s="106"/>
    </row>
    <row r="453" spans="1:5" ht="13.8" x14ac:dyDescent="0.3">
      <c r="A453" s="104"/>
      <c r="B453" s="104"/>
      <c r="D453" s="105"/>
      <c r="E453" s="106"/>
    </row>
    <row r="454" spans="1:5" ht="13.8" x14ac:dyDescent="0.3">
      <c r="A454" s="104"/>
      <c r="B454" s="104"/>
      <c r="D454" s="105"/>
      <c r="E454" s="106"/>
    </row>
    <row r="455" spans="1:5" ht="13.8" x14ac:dyDescent="0.3">
      <c r="A455" s="104"/>
      <c r="B455" s="104"/>
      <c r="D455" s="105"/>
      <c r="E455" s="106"/>
    </row>
    <row r="456" spans="1:5" ht="13.8" x14ac:dyDescent="0.3">
      <c r="A456" s="104"/>
      <c r="B456" s="104"/>
      <c r="D456" s="105"/>
      <c r="E456" s="106"/>
    </row>
    <row r="457" spans="1:5" ht="13.8" x14ac:dyDescent="0.3">
      <c r="A457" s="104"/>
      <c r="B457" s="104"/>
      <c r="D457" s="105"/>
      <c r="E457" s="106"/>
    </row>
    <row r="458" spans="1:5" ht="13.8" x14ac:dyDescent="0.3">
      <c r="A458" s="104"/>
      <c r="B458" s="104"/>
      <c r="D458" s="105"/>
      <c r="E458" s="106"/>
    </row>
    <row r="459" spans="1:5" ht="13.8" x14ac:dyDescent="0.3">
      <c r="A459" s="104"/>
      <c r="B459" s="104"/>
      <c r="D459" s="105"/>
      <c r="E459" s="106"/>
    </row>
    <row r="460" spans="1:5" ht="13.8" x14ac:dyDescent="0.3">
      <c r="A460" s="104"/>
      <c r="B460" s="104"/>
      <c r="D460" s="105"/>
      <c r="E460" s="106"/>
    </row>
    <row r="461" spans="1:5" ht="13.8" x14ac:dyDescent="0.3">
      <c r="A461" s="104"/>
      <c r="B461" s="104"/>
      <c r="D461" s="105"/>
      <c r="E461" s="106"/>
    </row>
    <row r="462" spans="1:5" ht="13.8" x14ac:dyDescent="0.3">
      <c r="A462" s="104"/>
      <c r="B462" s="104"/>
      <c r="D462" s="105"/>
      <c r="E462" s="106"/>
    </row>
    <row r="463" spans="1:5" ht="13.8" x14ac:dyDescent="0.3">
      <c r="A463" s="104"/>
      <c r="B463" s="104"/>
      <c r="D463" s="105"/>
      <c r="E463" s="106"/>
    </row>
    <row r="464" spans="1:5" ht="13.8" x14ac:dyDescent="0.3">
      <c r="A464" s="104"/>
      <c r="B464" s="104"/>
      <c r="D464" s="105"/>
      <c r="E464" s="106"/>
    </row>
    <row r="465" spans="1:5" ht="13.8" x14ac:dyDescent="0.3">
      <c r="A465" s="104"/>
      <c r="B465" s="104"/>
      <c r="D465" s="105"/>
      <c r="E465" s="106"/>
    </row>
    <row r="466" spans="1:5" ht="13.8" x14ac:dyDescent="0.3">
      <c r="A466" s="104"/>
      <c r="B466" s="104"/>
      <c r="D466" s="105"/>
      <c r="E466" s="106"/>
    </row>
    <row r="467" spans="1:5" ht="13.8" x14ac:dyDescent="0.3">
      <c r="A467" s="104"/>
      <c r="B467" s="104"/>
      <c r="D467" s="105"/>
      <c r="E467" s="106"/>
    </row>
    <row r="468" spans="1:5" ht="13.8" x14ac:dyDescent="0.3">
      <c r="A468" s="104"/>
      <c r="B468" s="104"/>
      <c r="D468" s="105"/>
      <c r="E468" s="106"/>
    </row>
    <row r="469" spans="1:5" ht="13.8" x14ac:dyDescent="0.3">
      <c r="A469" s="104"/>
      <c r="B469" s="104"/>
      <c r="D469" s="105"/>
      <c r="E469" s="106"/>
    </row>
    <row r="470" spans="1:5" ht="13.8" x14ac:dyDescent="0.3">
      <c r="A470" s="104"/>
      <c r="B470" s="104"/>
      <c r="D470" s="105"/>
      <c r="E470" s="106"/>
    </row>
    <row r="471" spans="1:5" ht="13.8" x14ac:dyDescent="0.3">
      <c r="A471" s="104"/>
      <c r="B471" s="104"/>
      <c r="D471" s="105"/>
      <c r="E471" s="106"/>
    </row>
    <row r="472" spans="1:5" ht="13.8" x14ac:dyDescent="0.3">
      <c r="A472" s="104"/>
      <c r="B472" s="104"/>
      <c r="D472" s="105"/>
      <c r="E472" s="106"/>
    </row>
    <row r="473" spans="1:5" ht="13.8" x14ac:dyDescent="0.3">
      <c r="A473" s="104"/>
      <c r="B473" s="104"/>
      <c r="D473" s="105"/>
      <c r="E473" s="106"/>
    </row>
    <row r="474" spans="1:5" ht="13.8" x14ac:dyDescent="0.3">
      <c r="A474" s="104"/>
      <c r="B474" s="104"/>
      <c r="D474" s="105"/>
      <c r="E474" s="106"/>
    </row>
    <row r="475" spans="1:5" ht="13.8" x14ac:dyDescent="0.3">
      <c r="A475" s="104"/>
      <c r="B475" s="104"/>
      <c r="D475" s="105"/>
      <c r="E475" s="106"/>
    </row>
    <row r="476" spans="1:5" ht="13.8" x14ac:dyDescent="0.3">
      <c r="A476" s="104"/>
      <c r="B476" s="104"/>
      <c r="D476" s="105"/>
      <c r="E476" s="106"/>
    </row>
    <row r="477" spans="1:5" ht="13.8" x14ac:dyDescent="0.3">
      <c r="A477" s="104"/>
      <c r="B477" s="104"/>
      <c r="D477" s="105"/>
      <c r="E477" s="106"/>
    </row>
    <row r="478" spans="1:5" ht="13.8" x14ac:dyDescent="0.3">
      <c r="A478" s="104"/>
      <c r="B478" s="104"/>
      <c r="D478" s="105"/>
      <c r="E478" s="106"/>
    </row>
    <row r="479" spans="1:5" ht="13.8" x14ac:dyDescent="0.3">
      <c r="A479" s="104"/>
      <c r="B479" s="104"/>
      <c r="D479" s="105"/>
      <c r="E479" s="106"/>
    </row>
    <row r="480" spans="1:5" ht="13.8" x14ac:dyDescent="0.3">
      <c r="A480" s="104"/>
      <c r="B480" s="104"/>
      <c r="D480" s="105"/>
      <c r="E480" s="106"/>
    </row>
    <row r="481" spans="1:5" ht="13.8" x14ac:dyDescent="0.3">
      <c r="A481" s="104"/>
      <c r="B481" s="104"/>
      <c r="D481" s="105"/>
      <c r="E481" s="106"/>
    </row>
    <row r="482" spans="1:5" ht="13.8" x14ac:dyDescent="0.3">
      <c r="A482" s="104"/>
      <c r="B482" s="104"/>
      <c r="D482" s="105"/>
      <c r="E482" s="106"/>
    </row>
    <row r="483" spans="1:5" ht="13.8" x14ac:dyDescent="0.3">
      <c r="A483" s="104"/>
      <c r="B483" s="104"/>
      <c r="D483" s="105"/>
      <c r="E483" s="106"/>
    </row>
    <row r="484" spans="1:5" ht="13.8" x14ac:dyDescent="0.3">
      <c r="A484" s="104"/>
      <c r="B484" s="104"/>
      <c r="D484" s="105"/>
      <c r="E484" s="106"/>
    </row>
    <row r="485" spans="1:5" ht="13.8" x14ac:dyDescent="0.3">
      <c r="A485" s="104"/>
      <c r="B485" s="104"/>
      <c r="D485" s="105"/>
      <c r="E485" s="106"/>
    </row>
    <row r="486" spans="1:5" ht="13.8" x14ac:dyDescent="0.3">
      <c r="A486" s="104"/>
      <c r="B486" s="104"/>
      <c r="D486" s="105"/>
      <c r="E486" s="106"/>
    </row>
    <row r="487" spans="1:5" ht="13.8" x14ac:dyDescent="0.3">
      <c r="A487" s="104"/>
      <c r="B487" s="104"/>
      <c r="D487" s="105"/>
      <c r="E487" s="106"/>
    </row>
    <row r="488" spans="1:5" ht="13.8" x14ac:dyDescent="0.3">
      <c r="A488" s="104"/>
      <c r="B488" s="104"/>
      <c r="D488" s="105"/>
      <c r="E488" s="106"/>
    </row>
    <row r="489" spans="1:5" ht="13.8" x14ac:dyDescent="0.3">
      <c r="A489" s="104"/>
      <c r="B489" s="104"/>
      <c r="D489" s="105"/>
      <c r="E489" s="106"/>
    </row>
    <row r="490" spans="1:5" ht="13.8" x14ac:dyDescent="0.3">
      <c r="A490" s="104"/>
      <c r="B490" s="104"/>
      <c r="D490" s="105"/>
      <c r="E490" s="106"/>
    </row>
    <row r="491" spans="1:5" ht="13.8" x14ac:dyDescent="0.3">
      <c r="A491" s="104"/>
      <c r="B491" s="104"/>
      <c r="D491" s="105"/>
      <c r="E491" s="106"/>
    </row>
    <row r="492" spans="1:5" ht="13.8" x14ac:dyDescent="0.3">
      <c r="A492" s="104"/>
      <c r="B492" s="104"/>
      <c r="D492" s="105"/>
      <c r="E492" s="106"/>
    </row>
    <row r="493" spans="1:5" ht="13.8" x14ac:dyDescent="0.3">
      <c r="A493" s="104"/>
      <c r="B493" s="104"/>
      <c r="D493" s="105"/>
      <c r="E493" s="106"/>
    </row>
    <row r="494" spans="1:5" ht="13.8" x14ac:dyDescent="0.3">
      <c r="A494" s="104"/>
      <c r="B494" s="104"/>
      <c r="D494" s="105"/>
      <c r="E494" s="106"/>
    </row>
    <row r="495" spans="1:5" ht="13.8" x14ac:dyDescent="0.3">
      <c r="A495" s="104"/>
      <c r="B495" s="104"/>
      <c r="D495" s="105"/>
      <c r="E495" s="106"/>
    </row>
    <row r="496" spans="1:5" ht="13.8" x14ac:dyDescent="0.3">
      <c r="A496" s="104"/>
      <c r="B496" s="104"/>
      <c r="D496" s="105"/>
      <c r="E496" s="106"/>
    </row>
    <row r="497" spans="1:5" ht="13.8" x14ac:dyDescent="0.3">
      <c r="A497" s="104"/>
      <c r="B497" s="104"/>
      <c r="D497" s="105"/>
      <c r="E497" s="106"/>
    </row>
    <row r="498" spans="1:5" ht="13.8" x14ac:dyDescent="0.3">
      <c r="A498" s="104"/>
      <c r="B498" s="104"/>
      <c r="D498" s="105"/>
      <c r="E498" s="106"/>
    </row>
    <row r="499" spans="1:5" ht="13.8" x14ac:dyDescent="0.3">
      <c r="A499" s="104"/>
      <c r="B499" s="104"/>
      <c r="D499" s="105"/>
      <c r="E499" s="106"/>
    </row>
    <row r="500" spans="1:5" ht="13.8" x14ac:dyDescent="0.3">
      <c r="A500" s="104"/>
      <c r="B500" s="104"/>
      <c r="D500" s="105"/>
      <c r="E500" s="106"/>
    </row>
    <row r="501" spans="1:5" ht="13.8" x14ac:dyDescent="0.3">
      <c r="A501" s="104"/>
      <c r="B501" s="104"/>
      <c r="D501" s="105"/>
      <c r="E501" s="106"/>
    </row>
    <row r="502" spans="1:5" ht="13.8" x14ac:dyDescent="0.3">
      <c r="A502" s="104"/>
      <c r="B502" s="104"/>
      <c r="D502" s="105"/>
      <c r="E502" s="106"/>
    </row>
    <row r="503" spans="1:5" ht="13.8" x14ac:dyDescent="0.3">
      <c r="A503" s="104"/>
      <c r="B503" s="104"/>
      <c r="D503" s="105"/>
      <c r="E503" s="106"/>
    </row>
    <row r="504" spans="1:5" ht="13.8" x14ac:dyDescent="0.3">
      <c r="A504" s="104"/>
      <c r="B504" s="104"/>
      <c r="D504" s="105"/>
      <c r="E504" s="106"/>
    </row>
    <row r="505" spans="1:5" ht="13.8" x14ac:dyDescent="0.3">
      <c r="A505" s="104"/>
      <c r="B505" s="104"/>
      <c r="D505" s="105"/>
      <c r="E505" s="106"/>
    </row>
    <row r="506" spans="1:5" ht="13.8" x14ac:dyDescent="0.3">
      <c r="A506" s="104"/>
      <c r="B506" s="104"/>
      <c r="D506" s="105"/>
      <c r="E506" s="106"/>
    </row>
    <row r="507" spans="1:5" ht="13.8" x14ac:dyDescent="0.3">
      <c r="A507" s="104"/>
      <c r="B507" s="104"/>
      <c r="D507" s="105"/>
      <c r="E507" s="106"/>
    </row>
    <row r="508" spans="1:5" ht="13.8" x14ac:dyDescent="0.3">
      <c r="A508" s="104"/>
      <c r="B508" s="104"/>
      <c r="D508" s="105"/>
      <c r="E508" s="106"/>
    </row>
    <row r="509" spans="1:5" ht="13.8" x14ac:dyDescent="0.3">
      <c r="A509" s="104"/>
      <c r="B509" s="104"/>
      <c r="D509" s="105"/>
      <c r="E509" s="106"/>
    </row>
    <row r="510" spans="1:5" ht="13.8" x14ac:dyDescent="0.3">
      <c r="A510" s="104"/>
      <c r="B510" s="104"/>
      <c r="D510" s="105"/>
      <c r="E510" s="106"/>
    </row>
    <row r="511" spans="1:5" ht="13.8" x14ac:dyDescent="0.3">
      <c r="A511" s="104"/>
      <c r="B511" s="104"/>
      <c r="D511" s="105"/>
      <c r="E511" s="106"/>
    </row>
    <row r="512" spans="1:5" ht="13.8" x14ac:dyDescent="0.3">
      <c r="A512" s="104"/>
      <c r="B512" s="104"/>
      <c r="D512" s="105"/>
      <c r="E512" s="106"/>
    </row>
    <row r="513" spans="1:5" ht="13.8" x14ac:dyDescent="0.3">
      <c r="A513" s="104"/>
      <c r="B513" s="104"/>
      <c r="D513" s="105"/>
      <c r="E513" s="106"/>
    </row>
    <row r="514" spans="1:5" ht="13.8" x14ac:dyDescent="0.3">
      <c r="A514" s="104"/>
      <c r="B514" s="104"/>
      <c r="D514" s="105"/>
      <c r="E514" s="106"/>
    </row>
    <row r="515" spans="1:5" ht="13.8" x14ac:dyDescent="0.3">
      <c r="A515" s="104"/>
      <c r="B515" s="104"/>
      <c r="D515" s="105"/>
      <c r="E515" s="106"/>
    </row>
    <row r="516" spans="1:5" ht="13.8" x14ac:dyDescent="0.3">
      <c r="A516" s="104"/>
      <c r="B516" s="104"/>
      <c r="D516" s="105"/>
      <c r="E516" s="106"/>
    </row>
    <row r="517" spans="1:5" ht="13.8" x14ac:dyDescent="0.3">
      <c r="A517" s="104"/>
      <c r="B517" s="104"/>
      <c r="D517" s="105"/>
      <c r="E517" s="106"/>
    </row>
    <row r="518" spans="1:5" ht="13.8" x14ac:dyDescent="0.3">
      <c r="A518" s="104"/>
      <c r="B518" s="104"/>
      <c r="D518" s="105"/>
      <c r="E518" s="106"/>
    </row>
    <row r="519" spans="1:5" ht="13.8" x14ac:dyDescent="0.3">
      <c r="A519" s="104"/>
      <c r="B519" s="104"/>
      <c r="D519" s="105"/>
      <c r="E519" s="106"/>
    </row>
    <row r="520" spans="1:5" ht="13.8" x14ac:dyDescent="0.3">
      <c r="A520" s="104"/>
      <c r="B520" s="104"/>
      <c r="D520" s="105"/>
      <c r="E520" s="106"/>
    </row>
    <row r="521" spans="1:5" ht="13.8" x14ac:dyDescent="0.3">
      <c r="A521" s="104"/>
      <c r="B521" s="104"/>
      <c r="D521" s="105"/>
      <c r="E521" s="106"/>
    </row>
    <row r="522" spans="1:5" ht="13.8" x14ac:dyDescent="0.3">
      <c r="A522" s="104"/>
      <c r="B522" s="104"/>
      <c r="D522" s="105"/>
      <c r="E522" s="106"/>
    </row>
    <row r="523" spans="1:5" ht="13.8" x14ac:dyDescent="0.3">
      <c r="A523" s="104"/>
      <c r="B523" s="104"/>
      <c r="D523" s="105"/>
      <c r="E523" s="106"/>
    </row>
    <row r="524" spans="1:5" ht="13.8" x14ac:dyDescent="0.3">
      <c r="A524" s="104"/>
      <c r="B524" s="104"/>
      <c r="D524" s="105"/>
      <c r="E524" s="106"/>
    </row>
    <row r="525" spans="1:5" ht="13.8" x14ac:dyDescent="0.3">
      <c r="A525" s="104"/>
      <c r="B525" s="104"/>
      <c r="D525" s="105"/>
      <c r="E525" s="106"/>
    </row>
    <row r="526" spans="1:5" ht="13.8" x14ac:dyDescent="0.3">
      <c r="A526" s="104"/>
      <c r="B526" s="104"/>
      <c r="D526" s="105"/>
      <c r="E526" s="106"/>
    </row>
    <row r="527" spans="1:5" ht="13.8" x14ac:dyDescent="0.3">
      <c r="A527" s="104"/>
      <c r="B527" s="104"/>
      <c r="D527" s="105"/>
      <c r="E527" s="106"/>
    </row>
    <row r="528" spans="1:5" ht="13.8" x14ac:dyDescent="0.3">
      <c r="A528" s="104"/>
      <c r="B528" s="104"/>
      <c r="D528" s="105"/>
      <c r="E528" s="106"/>
    </row>
    <row r="529" spans="1:5" ht="13.8" x14ac:dyDescent="0.3">
      <c r="A529" s="104"/>
      <c r="B529" s="104"/>
      <c r="D529" s="105"/>
      <c r="E529" s="106"/>
    </row>
    <row r="530" spans="1:5" ht="13.8" x14ac:dyDescent="0.3">
      <c r="A530" s="104"/>
      <c r="B530" s="104"/>
      <c r="D530" s="105"/>
      <c r="E530" s="106"/>
    </row>
    <row r="531" spans="1:5" ht="13.8" x14ac:dyDescent="0.3">
      <c r="A531" s="104"/>
      <c r="B531" s="104"/>
      <c r="D531" s="105"/>
      <c r="E531" s="106"/>
    </row>
    <row r="532" spans="1:5" ht="13.8" x14ac:dyDescent="0.3">
      <c r="A532" s="104"/>
      <c r="B532" s="104"/>
      <c r="D532" s="105"/>
      <c r="E532" s="106"/>
    </row>
    <row r="533" spans="1:5" ht="13.8" x14ac:dyDescent="0.3">
      <c r="A533" s="104"/>
      <c r="B533" s="104"/>
      <c r="D533" s="105"/>
      <c r="E533" s="106"/>
    </row>
    <row r="534" spans="1:5" ht="13.8" x14ac:dyDescent="0.3">
      <c r="A534" s="104"/>
      <c r="B534" s="104"/>
      <c r="D534" s="105"/>
      <c r="E534" s="106"/>
    </row>
    <row r="535" spans="1:5" ht="13.8" x14ac:dyDescent="0.3">
      <c r="A535" s="104"/>
      <c r="B535" s="104"/>
      <c r="D535" s="105"/>
      <c r="E535" s="106"/>
    </row>
    <row r="536" spans="1:5" ht="13.8" x14ac:dyDescent="0.3">
      <c r="A536" s="104"/>
      <c r="B536" s="104"/>
      <c r="D536" s="105"/>
      <c r="E536" s="106"/>
    </row>
    <row r="537" spans="1:5" ht="13.8" x14ac:dyDescent="0.3">
      <c r="A537" s="104"/>
      <c r="B537" s="104"/>
      <c r="D537" s="105"/>
      <c r="E537" s="106"/>
    </row>
    <row r="538" spans="1:5" ht="13.8" x14ac:dyDescent="0.3">
      <c r="A538" s="104"/>
      <c r="B538" s="104"/>
      <c r="D538" s="105"/>
      <c r="E538" s="106"/>
    </row>
    <row r="539" spans="1:5" ht="13.8" x14ac:dyDescent="0.3">
      <c r="A539" s="104"/>
      <c r="B539" s="104"/>
      <c r="D539" s="105"/>
      <c r="E539" s="106"/>
    </row>
    <row r="540" spans="1:5" ht="13.8" x14ac:dyDescent="0.3">
      <c r="A540" s="104"/>
      <c r="B540" s="104"/>
      <c r="D540" s="105"/>
      <c r="E540" s="106"/>
    </row>
    <row r="541" spans="1:5" ht="13.8" x14ac:dyDescent="0.3">
      <c r="A541" s="104"/>
      <c r="B541" s="104"/>
      <c r="D541" s="105"/>
      <c r="E541" s="106"/>
    </row>
    <row r="542" spans="1:5" ht="13.8" x14ac:dyDescent="0.3">
      <c r="A542" s="104"/>
      <c r="B542" s="104"/>
      <c r="D542" s="105"/>
      <c r="E542" s="106"/>
    </row>
    <row r="543" spans="1:5" ht="13.8" x14ac:dyDescent="0.3">
      <c r="A543" s="104"/>
      <c r="B543" s="104"/>
      <c r="D543" s="105"/>
      <c r="E543" s="106"/>
    </row>
    <row r="544" spans="1:5" ht="13.8" x14ac:dyDescent="0.3">
      <c r="A544" s="104"/>
      <c r="B544" s="104"/>
      <c r="D544" s="105"/>
      <c r="E544" s="106"/>
    </row>
    <row r="545" spans="1:5" ht="13.8" x14ac:dyDescent="0.3">
      <c r="A545" s="104"/>
      <c r="B545" s="104"/>
      <c r="D545" s="105"/>
      <c r="E545" s="106"/>
    </row>
    <row r="546" spans="1:5" ht="13.8" x14ac:dyDescent="0.3">
      <c r="A546" s="104"/>
      <c r="B546" s="104"/>
      <c r="D546" s="105"/>
      <c r="E546" s="106"/>
    </row>
    <row r="547" spans="1:5" ht="13.8" x14ac:dyDescent="0.3">
      <c r="A547" s="104"/>
      <c r="B547" s="104"/>
      <c r="D547" s="105"/>
      <c r="E547" s="106"/>
    </row>
    <row r="548" spans="1:5" ht="13.8" x14ac:dyDescent="0.3">
      <c r="A548" s="104"/>
      <c r="B548" s="104"/>
      <c r="D548" s="105"/>
      <c r="E548" s="106"/>
    </row>
    <row r="549" spans="1:5" ht="13.8" x14ac:dyDescent="0.3">
      <c r="A549" s="104"/>
      <c r="B549" s="104"/>
      <c r="D549" s="105"/>
      <c r="E549" s="106"/>
    </row>
    <row r="550" spans="1:5" ht="13.8" x14ac:dyDescent="0.3">
      <c r="A550" s="104"/>
      <c r="B550" s="104"/>
      <c r="D550" s="105"/>
      <c r="E550" s="106"/>
    </row>
    <row r="551" spans="1:5" ht="13.8" x14ac:dyDescent="0.3">
      <c r="A551" s="104"/>
      <c r="B551" s="104"/>
      <c r="D551" s="105"/>
      <c r="E551" s="106"/>
    </row>
    <row r="552" spans="1:5" ht="13.8" x14ac:dyDescent="0.3">
      <c r="A552" s="104"/>
      <c r="B552" s="104"/>
      <c r="D552" s="105"/>
      <c r="E552" s="106"/>
    </row>
    <row r="553" spans="1:5" ht="13.8" x14ac:dyDescent="0.3">
      <c r="A553" s="104"/>
      <c r="B553" s="104"/>
      <c r="D553" s="105"/>
      <c r="E553" s="106"/>
    </row>
    <row r="554" spans="1:5" ht="13.8" x14ac:dyDescent="0.3">
      <c r="A554" s="104"/>
      <c r="B554" s="104"/>
      <c r="D554" s="105"/>
      <c r="E554" s="106"/>
    </row>
    <row r="555" spans="1:5" ht="13.8" x14ac:dyDescent="0.3">
      <c r="A555" s="104"/>
      <c r="B555" s="104"/>
      <c r="D555" s="105"/>
      <c r="E555" s="106"/>
    </row>
    <row r="556" spans="1:5" ht="13.8" x14ac:dyDescent="0.3">
      <c r="A556" s="104"/>
      <c r="B556" s="104"/>
      <c r="D556" s="105"/>
      <c r="E556" s="106"/>
    </row>
    <row r="557" spans="1:5" ht="13.8" x14ac:dyDescent="0.3">
      <c r="A557" s="104"/>
      <c r="B557" s="104"/>
      <c r="D557" s="105"/>
      <c r="E557" s="106"/>
    </row>
    <row r="558" spans="1:5" ht="13.8" x14ac:dyDescent="0.3">
      <c r="A558" s="104"/>
      <c r="B558" s="104"/>
      <c r="D558" s="105"/>
      <c r="E558" s="106"/>
    </row>
    <row r="559" spans="1:5" ht="13.8" x14ac:dyDescent="0.3">
      <c r="A559" s="104"/>
      <c r="B559" s="104"/>
      <c r="D559" s="105"/>
      <c r="E559" s="106"/>
    </row>
    <row r="560" spans="1:5" ht="13.8" x14ac:dyDescent="0.3">
      <c r="A560" s="104"/>
      <c r="B560" s="104"/>
      <c r="D560" s="105"/>
      <c r="E560" s="106"/>
    </row>
    <row r="561" spans="1:5" ht="13.8" x14ac:dyDescent="0.3">
      <c r="A561" s="104"/>
      <c r="B561" s="104"/>
      <c r="D561" s="105"/>
      <c r="E561" s="106"/>
    </row>
    <row r="562" spans="1:5" ht="13.8" x14ac:dyDescent="0.3">
      <c r="A562" s="104"/>
      <c r="B562" s="104"/>
      <c r="D562" s="105"/>
      <c r="E562" s="106"/>
    </row>
    <row r="563" spans="1:5" ht="13.8" x14ac:dyDescent="0.3">
      <c r="A563" s="104"/>
      <c r="B563" s="104"/>
      <c r="D563" s="105"/>
      <c r="E563" s="106"/>
    </row>
    <row r="564" spans="1:5" ht="13.8" x14ac:dyDescent="0.3">
      <c r="A564" s="104"/>
      <c r="B564" s="104"/>
      <c r="D564" s="105"/>
      <c r="E564" s="106"/>
    </row>
    <row r="565" spans="1:5" ht="13.8" x14ac:dyDescent="0.3">
      <c r="A565" s="104"/>
      <c r="B565" s="104"/>
      <c r="D565" s="105"/>
      <c r="E565" s="106"/>
    </row>
    <row r="566" spans="1:5" ht="13.8" x14ac:dyDescent="0.3">
      <c r="A566" s="104"/>
      <c r="B566" s="104"/>
      <c r="D566" s="105"/>
      <c r="E566" s="106"/>
    </row>
    <row r="567" spans="1:5" ht="13.8" x14ac:dyDescent="0.3">
      <c r="A567" s="104"/>
      <c r="B567" s="104"/>
      <c r="D567" s="105"/>
      <c r="E567" s="106"/>
    </row>
    <row r="568" spans="1:5" ht="13.8" x14ac:dyDescent="0.3">
      <c r="A568" s="104"/>
      <c r="B568" s="104"/>
      <c r="D568" s="105"/>
      <c r="E568" s="106"/>
    </row>
    <row r="569" spans="1:5" ht="13.8" x14ac:dyDescent="0.3">
      <c r="A569" s="104"/>
      <c r="B569" s="104"/>
      <c r="D569" s="105"/>
      <c r="E569" s="106"/>
    </row>
    <row r="570" spans="1:5" ht="13.8" x14ac:dyDescent="0.3">
      <c r="A570" s="104"/>
      <c r="B570" s="104"/>
      <c r="D570" s="105"/>
      <c r="E570" s="106"/>
    </row>
    <row r="571" spans="1:5" ht="13.8" x14ac:dyDescent="0.3">
      <c r="A571" s="104"/>
      <c r="B571" s="104"/>
      <c r="D571" s="105"/>
      <c r="E571" s="106"/>
    </row>
    <row r="572" spans="1:5" ht="13.8" x14ac:dyDescent="0.3">
      <c r="A572" s="104"/>
      <c r="B572" s="104"/>
      <c r="D572" s="105"/>
      <c r="E572" s="106"/>
    </row>
    <row r="573" spans="1:5" ht="13.8" x14ac:dyDescent="0.3">
      <c r="A573" s="104"/>
      <c r="B573" s="104"/>
      <c r="D573" s="105"/>
      <c r="E573" s="106"/>
    </row>
    <row r="574" spans="1:5" ht="13.8" x14ac:dyDescent="0.3">
      <c r="A574" s="104"/>
      <c r="B574" s="104"/>
      <c r="D574" s="105"/>
      <c r="E574" s="106"/>
    </row>
    <row r="575" spans="1:5" ht="13.8" x14ac:dyDescent="0.3">
      <c r="A575" s="104"/>
      <c r="B575" s="104"/>
      <c r="D575" s="105"/>
      <c r="E575" s="106"/>
    </row>
    <row r="576" spans="1:5" ht="13.8" x14ac:dyDescent="0.3">
      <c r="A576" s="104"/>
      <c r="B576" s="104"/>
      <c r="D576" s="105"/>
      <c r="E576" s="106"/>
    </row>
    <row r="577" spans="1:5" ht="13.8" x14ac:dyDescent="0.3">
      <c r="A577" s="104"/>
      <c r="B577" s="104"/>
      <c r="D577" s="105"/>
      <c r="E577" s="106"/>
    </row>
    <row r="578" spans="1:5" ht="13.8" x14ac:dyDescent="0.3">
      <c r="A578" s="104"/>
      <c r="B578" s="104"/>
      <c r="D578" s="105"/>
      <c r="E578" s="106"/>
    </row>
    <row r="579" spans="1:5" ht="13.8" x14ac:dyDescent="0.3">
      <c r="A579" s="104"/>
      <c r="B579" s="104"/>
      <c r="D579" s="105"/>
      <c r="E579" s="106"/>
    </row>
    <row r="580" spans="1:5" ht="13.8" x14ac:dyDescent="0.3">
      <c r="A580" s="104"/>
      <c r="B580" s="104"/>
      <c r="D580" s="105"/>
      <c r="E580" s="106"/>
    </row>
    <row r="581" spans="1:5" ht="13.8" x14ac:dyDescent="0.3">
      <c r="A581" s="104"/>
      <c r="B581" s="104"/>
      <c r="D581" s="105"/>
      <c r="E581" s="106"/>
    </row>
    <row r="582" spans="1:5" ht="13.8" x14ac:dyDescent="0.3">
      <c r="A582" s="104"/>
      <c r="B582" s="104"/>
      <c r="D582" s="105"/>
      <c r="E582" s="106"/>
    </row>
    <row r="583" spans="1:5" ht="13.8" x14ac:dyDescent="0.3">
      <c r="A583" s="104"/>
      <c r="B583" s="104"/>
      <c r="D583" s="105"/>
      <c r="E583" s="106"/>
    </row>
    <row r="584" spans="1:5" ht="13.8" x14ac:dyDescent="0.3">
      <c r="A584" s="104"/>
      <c r="B584" s="104"/>
      <c r="D584" s="105"/>
      <c r="E584" s="106"/>
    </row>
    <row r="585" spans="1:5" ht="13.8" x14ac:dyDescent="0.3">
      <c r="A585" s="104"/>
      <c r="B585" s="104"/>
      <c r="D585" s="105"/>
      <c r="E585" s="106"/>
    </row>
    <row r="586" spans="1:5" ht="13.8" x14ac:dyDescent="0.3">
      <c r="A586" s="104"/>
      <c r="B586" s="104"/>
      <c r="D586" s="105"/>
      <c r="E586" s="106"/>
    </row>
    <row r="587" spans="1:5" ht="13.8" x14ac:dyDescent="0.3">
      <c r="A587" s="104"/>
      <c r="B587" s="104"/>
      <c r="D587" s="105"/>
      <c r="E587" s="106"/>
    </row>
    <row r="588" spans="1:5" ht="13.8" x14ac:dyDescent="0.3">
      <c r="A588" s="104"/>
      <c r="B588" s="104"/>
      <c r="D588" s="105"/>
      <c r="E588" s="106"/>
    </row>
    <row r="589" spans="1:5" ht="13.8" x14ac:dyDescent="0.3">
      <c r="A589" s="104"/>
      <c r="B589" s="104"/>
      <c r="D589" s="105"/>
      <c r="E589" s="106"/>
    </row>
    <row r="590" spans="1:5" ht="13.8" x14ac:dyDescent="0.3">
      <c r="A590" s="104"/>
      <c r="B590" s="104"/>
      <c r="D590" s="105"/>
      <c r="E590" s="106"/>
    </row>
    <row r="591" spans="1:5" ht="13.8" x14ac:dyDescent="0.3">
      <c r="A591" s="104"/>
      <c r="B591" s="104"/>
      <c r="D591" s="105"/>
      <c r="E591" s="106"/>
    </row>
    <row r="592" spans="1:5" ht="13.8" x14ac:dyDescent="0.3">
      <c r="A592" s="104"/>
      <c r="B592" s="104"/>
      <c r="D592" s="105"/>
      <c r="E592" s="106"/>
    </row>
    <row r="593" spans="1:5" ht="13.8" x14ac:dyDescent="0.3">
      <c r="A593" s="104"/>
      <c r="B593" s="104"/>
      <c r="D593" s="105"/>
      <c r="E593" s="106"/>
    </row>
    <row r="594" spans="1:5" ht="13.8" x14ac:dyDescent="0.3">
      <c r="A594" s="104"/>
      <c r="B594" s="104"/>
      <c r="D594" s="105"/>
      <c r="E594" s="106"/>
    </row>
    <row r="595" spans="1:5" ht="13.8" x14ac:dyDescent="0.3">
      <c r="A595" s="104"/>
      <c r="B595" s="104"/>
      <c r="D595" s="105"/>
      <c r="E595" s="106"/>
    </row>
    <row r="596" spans="1:5" ht="13.8" x14ac:dyDescent="0.3">
      <c r="A596" s="104"/>
      <c r="B596" s="104"/>
      <c r="D596" s="105"/>
      <c r="E596" s="106"/>
    </row>
    <row r="597" spans="1:5" ht="13.8" x14ac:dyDescent="0.3">
      <c r="A597" s="104"/>
      <c r="B597" s="104"/>
      <c r="D597" s="105"/>
      <c r="E597" s="106"/>
    </row>
    <row r="598" spans="1:5" ht="13.8" x14ac:dyDescent="0.3">
      <c r="A598" s="104"/>
      <c r="B598" s="104"/>
      <c r="D598" s="105"/>
      <c r="E598" s="106"/>
    </row>
    <row r="599" spans="1:5" ht="13.8" x14ac:dyDescent="0.3">
      <c r="A599" s="104"/>
      <c r="B599" s="104"/>
      <c r="D599" s="105"/>
      <c r="E599" s="106"/>
    </row>
    <row r="600" spans="1:5" ht="13.8" x14ac:dyDescent="0.3">
      <c r="A600" s="104"/>
      <c r="B600" s="104"/>
      <c r="D600" s="105"/>
      <c r="E600" s="106"/>
    </row>
    <row r="601" spans="1:5" ht="13.8" x14ac:dyDescent="0.3">
      <c r="A601" s="104"/>
      <c r="B601" s="104"/>
      <c r="D601" s="105"/>
      <c r="E601" s="106"/>
    </row>
    <row r="602" spans="1:5" ht="13.8" x14ac:dyDescent="0.3">
      <c r="A602" s="104"/>
      <c r="B602" s="104"/>
      <c r="D602" s="105"/>
      <c r="E602" s="106"/>
    </row>
    <row r="603" spans="1:5" ht="13.8" x14ac:dyDescent="0.3">
      <c r="A603" s="104"/>
      <c r="B603" s="104"/>
      <c r="D603" s="105"/>
      <c r="E603" s="106"/>
    </row>
    <row r="604" spans="1:5" ht="13.8" x14ac:dyDescent="0.3">
      <c r="A604" s="104"/>
      <c r="B604" s="104"/>
      <c r="D604" s="105"/>
      <c r="E604" s="106"/>
    </row>
    <row r="605" spans="1:5" ht="13.8" x14ac:dyDescent="0.3">
      <c r="A605" s="104"/>
      <c r="B605" s="104"/>
      <c r="D605" s="105"/>
      <c r="E605" s="106"/>
    </row>
    <row r="606" spans="1:5" ht="13.8" x14ac:dyDescent="0.3">
      <c r="A606" s="104"/>
      <c r="B606" s="104"/>
      <c r="D606" s="105"/>
      <c r="E606" s="106"/>
    </row>
    <row r="607" spans="1:5" ht="13.8" x14ac:dyDescent="0.3">
      <c r="A607" s="104"/>
      <c r="B607" s="104"/>
      <c r="D607" s="105"/>
      <c r="E607" s="106"/>
    </row>
    <row r="608" spans="1:5" ht="13.8" x14ac:dyDescent="0.3">
      <c r="A608" s="104"/>
      <c r="B608" s="104"/>
      <c r="D608" s="105"/>
      <c r="E608" s="106"/>
    </row>
    <row r="609" spans="1:5" ht="13.8" x14ac:dyDescent="0.3">
      <c r="A609" s="104"/>
      <c r="B609" s="104"/>
      <c r="D609" s="105"/>
      <c r="E609" s="106"/>
    </row>
    <row r="610" spans="1:5" ht="13.8" x14ac:dyDescent="0.3">
      <c r="A610" s="104"/>
      <c r="B610" s="104"/>
      <c r="D610" s="105"/>
      <c r="E610" s="106"/>
    </row>
    <row r="611" spans="1:5" ht="13.8" x14ac:dyDescent="0.3">
      <c r="A611" s="104"/>
      <c r="B611" s="104"/>
      <c r="D611" s="105"/>
      <c r="E611" s="106"/>
    </row>
    <row r="612" spans="1:5" ht="13.8" x14ac:dyDescent="0.3">
      <c r="A612" s="104"/>
      <c r="B612" s="104"/>
      <c r="D612" s="105"/>
      <c r="E612" s="106"/>
    </row>
    <row r="613" spans="1:5" ht="13.8" x14ac:dyDescent="0.3">
      <c r="A613" s="104"/>
      <c r="B613" s="104"/>
      <c r="D613" s="105"/>
      <c r="E613" s="106"/>
    </row>
    <row r="614" spans="1:5" ht="13.8" x14ac:dyDescent="0.3">
      <c r="A614" s="104"/>
      <c r="B614" s="104"/>
      <c r="D614" s="105"/>
      <c r="E614" s="106"/>
    </row>
    <row r="615" spans="1:5" ht="13.8" x14ac:dyDescent="0.3">
      <c r="A615" s="104"/>
      <c r="B615" s="104"/>
      <c r="D615" s="105"/>
      <c r="E615" s="106"/>
    </row>
    <row r="616" spans="1:5" ht="13.8" x14ac:dyDescent="0.3">
      <c r="A616" s="104"/>
      <c r="B616" s="104"/>
      <c r="D616" s="105"/>
      <c r="E616" s="106"/>
    </row>
    <row r="617" spans="1:5" ht="13.8" x14ac:dyDescent="0.3">
      <c r="A617" s="104"/>
      <c r="B617" s="104"/>
      <c r="D617" s="105"/>
      <c r="E617" s="106"/>
    </row>
    <row r="618" spans="1:5" ht="13.8" x14ac:dyDescent="0.3">
      <c r="A618" s="104"/>
      <c r="B618" s="104"/>
      <c r="D618" s="105"/>
      <c r="E618" s="106"/>
    </row>
    <row r="619" spans="1:5" ht="13.8" x14ac:dyDescent="0.3">
      <c r="A619" s="104"/>
      <c r="B619" s="104"/>
      <c r="D619" s="105"/>
      <c r="E619" s="106"/>
    </row>
    <row r="620" spans="1:5" ht="13.8" x14ac:dyDescent="0.3">
      <c r="A620" s="104"/>
      <c r="B620" s="104"/>
      <c r="D620" s="105"/>
      <c r="E620" s="106"/>
    </row>
    <row r="621" spans="1:5" ht="13.8" x14ac:dyDescent="0.3">
      <c r="A621" s="104"/>
      <c r="B621" s="104"/>
      <c r="D621" s="105"/>
      <c r="E621" s="106"/>
    </row>
    <row r="622" spans="1:5" ht="13.8" x14ac:dyDescent="0.3">
      <c r="A622" s="104"/>
      <c r="B622" s="104"/>
      <c r="D622" s="105"/>
      <c r="E622" s="106"/>
    </row>
    <row r="623" spans="1:5" ht="13.8" x14ac:dyDescent="0.3">
      <c r="A623" s="104"/>
      <c r="B623" s="104"/>
      <c r="D623" s="105"/>
      <c r="E623" s="106"/>
    </row>
    <row r="624" spans="1:5" ht="13.8" x14ac:dyDescent="0.3">
      <c r="A624" s="104"/>
      <c r="B624" s="104"/>
      <c r="D624" s="105"/>
      <c r="E624" s="106"/>
    </row>
    <row r="625" spans="1:5" ht="13.8" x14ac:dyDescent="0.3">
      <c r="A625" s="104"/>
      <c r="B625" s="104"/>
      <c r="D625" s="105"/>
      <c r="E625" s="106"/>
    </row>
    <row r="626" spans="1:5" ht="13.8" x14ac:dyDescent="0.3">
      <c r="A626" s="104"/>
      <c r="B626" s="104"/>
      <c r="D626" s="105"/>
      <c r="E626" s="106"/>
    </row>
    <row r="627" spans="1:5" ht="13.8" x14ac:dyDescent="0.3">
      <c r="A627" s="104"/>
      <c r="B627" s="104"/>
      <c r="D627" s="105"/>
      <c r="E627" s="106"/>
    </row>
    <row r="628" spans="1:5" ht="13.8" x14ac:dyDescent="0.3">
      <c r="A628" s="104"/>
      <c r="B628" s="104"/>
      <c r="D628" s="105"/>
      <c r="E628" s="106"/>
    </row>
    <row r="629" spans="1:5" ht="13.8" x14ac:dyDescent="0.3">
      <c r="A629" s="104"/>
      <c r="B629" s="104"/>
      <c r="D629" s="105"/>
      <c r="E629" s="106"/>
    </row>
    <row r="630" spans="1:5" ht="13.8" x14ac:dyDescent="0.3">
      <c r="A630" s="104"/>
      <c r="B630" s="104"/>
      <c r="D630" s="105"/>
      <c r="E630" s="106"/>
    </row>
    <row r="631" spans="1:5" ht="13.8" x14ac:dyDescent="0.3">
      <c r="A631" s="104"/>
      <c r="B631" s="104"/>
      <c r="D631" s="105"/>
      <c r="E631" s="106"/>
    </row>
    <row r="632" spans="1:5" ht="13.8" x14ac:dyDescent="0.3">
      <c r="A632" s="104"/>
      <c r="B632" s="104"/>
      <c r="D632" s="105"/>
      <c r="E632" s="106"/>
    </row>
    <row r="633" spans="1:5" ht="13.8" x14ac:dyDescent="0.3">
      <c r="A633" s="104"/>
      <c r="B633" s="104"/>
      <c r="D633" s="105"/>
      <c r="E633" s="106"/>
    </row>
    <row r="634" spans="1:5" ht="13.8" x14ac:dyDescent="0.3">
      <c r="A634" s="104"/>
      <c r="B634" s="104"/>
      <c r="D634" s="105"/>
      <c r="E634" s="106"/>
    </row>
    <row r="635" spans="1:5" ht="13.8" x14ac:dyDescent="0.3">
      <c r="A635" s="104"/>
      <c r="B635" s="104"/>
      <c r="D635" s="105"/>
      <c r="E635" s="106"/>
    </row>
    <row r="636" spans="1:5" ht="13.8" x14ac:dyDescent="0.3">
      <c r="A636" s="104"/>
      <c r="B636" s="104"/>
      <c r="D636" s="105"/>
      <c r="E636" s="106"/>
    </row>
    <row r="637" spans="1:5" ht="13.8" x14ac:dyDescent="0.3">
      <c r="A637" s="104"/>
      <c r="B637" s="104"/>
      <c r="D637" s="105"/>
      <c r="E637" s="106"/>
    </row>
    <row r="638" spans="1:5" ht="13.8" x14ac:dyDescent="0.3">
      <c r="A638" s="104"/>
      <c r="B638" s="104"/>
      <c r="D638" s="105"/>
      <c r="E638" s="106"/>
    </row>
    <row r="639" spans="1:5" ht="13.8" x14ac:dyDescent="0.3">
      <c r="A639" s="104"/>
      <c r="B639" s="104"/>
      <c r="D639" s="105"/>
      <c r="E639" s="106"/>
    </row>
    <row r="640" spans="1:5" ht="13.8" x14ac:dyDescent="0.3">
      <c r="A640" s="104"/>
      <c r="B640" s="104"/>
      <c r="D640" s="105"/>
      <c r="E640" s="106"/>
    </row>
    <row r="641" spans="1:5" ht="13.8" x14ac:dyDescent="0.3">
      <c r="A641" s="104"/>
      <c r="B641" s="104"/>
      <c r="D641" s="105"/>
      <c r="E641" s="106"/>
    </row>
    <row r="642" spans="1:5" ht="13.8" x14ac:dyDescent="0.3">
      <c r="A642" s="104"/>
      <c r="B642" s="104"/>
      <c r="D642" s="105"/>
      <c r="E642" s="106"/>
    </row>
    <row r="643" spans="1:5" ht="13.8" x14ac:dyDescent="0.3">
      <c r="A643" s="104"/>
      <c r="B643" s="104"/>
      <c r="D643" s="105"/>
      <c r="E643" s="106"/>
    </row>
    <row r="644" spans="1:5" ht="13.8" x14ac:dyDescent="0.3">
      <c r="A644" s="104"/>
      <c r="B644" s="104"/>
      <c r="D644" s="105"/>
      <c r="E644" s="106"/>
    </row>
    <row r="645" spans="1:5" ht="13.8" x14ac:dyDescent="0.3">
      <c r="A645" s="104"/>
      <c r="B645" s="104"/>
      <c r="D645" s="105"/>
      <c r="E645" s="106"/>
    </row>
    <row r="646" spans="1:5" ht="13.8" x14ac:dyDescent="0.3">
      <c r="A646" s="104"/>
      <c r="B646" s="104"/>
      <c r="D646" s="105"/>
      <c r="E646" s="106"/>
    </row>
    <row r="647" spans="1:5" ht="13.8" x14ac:dyDescent="0.3">
      <c r="A647" s="104"/>
      <c r="B647" s="104"/>
      <c r="D647" s="105"/>
      <c r="E647" s="106"/>
    </row>
    <row r="648" spans="1:5" ht="13.8" x14ac:dyDescent="0.3">
      <c r="A648" s="104"/>
      <c r="B648" s="104"/>
      <c r="D648" s="105"/>
      <c r="E648" s="106"/>
    </row>
    <row r="649" spans="1:5" ht="13.8" x14ac:dyDescent="0.3">
      <c r="A649" s="104"/>
      <c r="B649" s="104"/>
      <c r="D649" s="105"/>
      <c r="E649" s="106"/>
    </row>
    <row r="650" spans="1:5" ht="13.8" x14ac:dyDescent="0.3">
      <c r="A650" s="104"/>
      <c r="B650" s="104"/>
      <c r="D650" s="105"/>
      <c r="E650" s="106"/>
    </row>
    <row r="651" spans="1:5" ht="13.8" x14ac:dyDescent="0.3">
      <c r="A651" s="104"/>
      <c r="B651" s="104"/>
      <c r="D651" s="105"/>
      <c r="E651" s="106"/>
    </row>
    <row r="652" spans="1:5" ht="13.8" x14ac:dyDescent="0.3">
      <c r="A652" s="104"/>
      <c r="B652" s="104"/>
      <c r="D652" s="105"/>
      <c r="E652" s="106"/>
    </row>
    <row r="653" spans="1:5" ht="13.8" x14ac:dyDescent="0.3">
      <c r="A653" s="104"/>
      <c r="B653" s="104"/>
      <c r="D653" s="105"/>
      <c r="E653" s="106"/>
    </row>
    <row r="654" spans="1:5" ht="13.8" x14ac:dyDescent="0.3">
      <c r="A654" s="104"/>
      <c r="B654" s="104"/>
      <c r="D654" s="105"/>
      <c r="E654" s="106"/>
    </row>
    <row r="655" spans="1:5" ht="13.8" x14ac:dyDescent="0.3">
      <c r="A655" s="104"/>
      <c r="B655" s="104"/>
      <c r="D655" s="105"/>
      <c r="E655" s="106"/>
    </row>
    <row r="656" spans="1:5" ht="13.8" x14ac:dyDescent="0.3">
      <c r="A656" s="104"/>
      <c r="B656" s="104"/>
      <c r="D656" s="105"/>
      <c r="E656" s="106"/>
    </row>
    <row r="657" spans="1:5" ht="13.8" x14ac:dyDescent="0.3">
      <c r="A657" s="104"/>
      <c r="B657" s="104"/>
      <c r="D657" s="105"/>
      <c r="E657" s="106"/>
    </row>
    <row r="658" spans="1:5" ht="13.8" x14ac:dyDescent="0.3">
      <c r="A658" s="104"/>
      <c r="B658" s="104"/>
      <c r="D658" s="105"/>
      <c r="E658" s="106"/>
    </row>
    <row r="659" spans="1:5" ht="13.8" x14ac:dyDescent="0.3">
      <c r="A659" s="104"/>
      <c r="B659" s="104"/>
      <c r="D659" s="105"/>
      <c r="E659" s="106"/>
    </row>
    <row r="660" spans="1:5" ht="13.8" x14ac:dyDescent="0.3">
      <c r="A660" s="104"/>
      <c r="B660" s="104"/>
      <c r="D660" s="105"/>
      <c r="E660" s="106"/>
    </row>
    <row r="661" spans="1:5" ht="13.8" x14ac:dyDescent="0.3">
      <c r="A661" s="104"/>
      <c r="B661" s="104"/>
      <c r="D661" s="105"/>
      <c r="E661" s="106"/>
    </row>
    <row r="662" spans="1:5" ht="13.8" x14ac:dyDescent="0.3">
      <c r="A662" s="104"/>
      <c r="B662" s="104"/>
      <c r="D662" s="105"/>
      <c r="E662" s="106"/>
    </row>
    <row r="663" spans="1:5" ht="13.8" x14ac:dyDescent="0.3">
      <c r="A663" s="104"/>
      <c r="B663" s="104"/>
      <c r="D663" s="105"/>
      <c r="E663" s="106"/>
    </row>
    <row r="664" spans="1:5" ht="13.8" x14ac:dyDescent="0.3">
      <c r="A664" s="104"/>
      <c r="B664" s="104"/>
      <c r="D664" s="105"/>
      <c r="E664" s="106"/>
    </row>
    <row r="665" spans="1:5" ht="13.8" x14ac:dyDescent="0.3">
      <c r="A665" s="104"/>
      <c r="B665" s="104"/>
      <c r="D665" s="105"/>
      <c r="E665" s="106"/>
    </row>
    <row r="666" spans="1:5" ht="13.8" x14ac:dyDescent="0.3">
      <c r="A666" s="104"/>
      <c r="B666" s="104"/>
      <c r="D666" s="105"/>
      <c r="E666" s="106"/>
    </row>
    <row r="667" spans="1:5" ht="13.8" x14ac:dyDescent="0.3">
      <c r="A667" s="104"/>
      <c r="B667" s="104"/>
      <c r="D667" s="105"/>
      <c r="E667" s="106"/>
    </row>
    <row r="668" spans="1:5" ht="13.8" x14ac:dyDescent="0.3">
      <c r="A668" s="104"/>
      <c r="B668" s="104"/>
      <c r="D668" s="105"/>
      <c r="E668" s="106"/>
    </row>
    <row r="669" spans="1:5" ht="13.8" x14ac:dyDescent="0.3">
      <c r="A669" s="104"/>
      <c r="B669" s="104"/>
      <c r="D669" s="105"/>
      <c r="E669" s="106"/>
    </row>
    <row r="670" spans="1:5" ht="13.8" x14ac:dyDescent="0.3">
      <c r="A670" s="104"/>
      <c r="B670" s="104"/>
      <c r="D670" s="105"/>
      <c r="E670" s="106"/>
    </row>
    <row r="671" spans="1:5" ht="13.8" x14ac:dyDescent="0.3">
      <c r="A671" s="104"/>
      <c r="B671" s="104"/>
      <c r="D671" s="105"/>
      <c r="E671" s="106"/>
    </row>
    <row r="672" spans="1:5" ht="13.8" x14ac:dyDescent="0.3">
      <c r="A672" s="104"/>
      <c r="B672" s="104"/>
      <c r="D672" s="105"/>
      <c r="E672" s="106"/>
    </row>
    <row r="673" spans="1:5" ht="13.8" x14ac:dyDescent="0.3">
      <c r="A673" s="104"/>
      <c r="B673" s="104"/>
      <c r="D673" s="105"/>
      <c r="E673" s="106"/>
    </row>
    <row r="674" spans="1:5" ht="13.8" x14ac:dyDescent="0.3">
      <c r="A674" s="104"/>
      <c r="B674" s="104"/>
      <c r="D674" s="105"/>
      <c r="E674" s="106"/>
    </row>
    <row r="675" spans="1:5" ht="13.8" x14ac:dyDescent="0.3">
      <c r="A675" s="104"/>
      <c r="B675" s="104"/>
      <c r="D675" s="105"/>
      <c r="E675" s="106"/>
    </row>
    <row r="676" spans="1:5" ht="13.8" x14ac:dyDescent="0.3">
      <c r="A676" s="104"/>
      <c r="B676" s="104"/>
      <c r="D676" s="105"/>
      <c r="E676" s="106"/>
    </row>
    <row r="677" spans="1:5" ht="13.8" x14ac:dyDescent="0.3">
      <c r="A677" s="104"/>
      <c r="B677" s="104"/>
      <c r="D677" s="105"/>
      <c r="E677" s="106"/>
    </row>
    <row r="678" spans="1:5" ht="13.8" x14ac:dyDescent="0.3">
      <c r="A678" s="104"/>
      <c r="B678" s="104"/>
      <c r="D678" s="105"/>
      <c r="E678" s="106"/>
    </row>
    <row r="679" spans="1:5" ht="13.8" x14ac:dyDescent="0.3">
      <c r="A679" s="104"/>
      <c r="B679" s="104"/>
      <c r="D679" s="105"/>
      <c r="E679" s="106"/>
    </row>
    <row r="680" spans="1:5" ht="13.8" x14ac:dyDescent="0.3">
      <c r="A680" s="104"/>
      <c r="B680" s="104"/>
      <c r="D680" s="105"/>
      <c r="E680" s="106"/>
    </row>
    <row r="681" spans="1:5" ht="13.8" x14ac:dyDescent="0.3">
      <c r="A681" s="104"/>
      <c r="B681" s="104"/>
      <c r="D681" s="105"/>
      <c r="E681" s="106"/>
    </row>
    <row r="682" spans="1:5" ht="13.8" x14ac:dyDescent="0.3">
      <c r="A682" s="104"/>
      <c r="B682" s="104"/>
      <c r="D682" s="105"/>
      <c r="E682" s="106"/>
    </row>
    <row r="683" spans="1:5" ht="13.8" x14ac:dyDescent="0.3">
      <c r="A683" s="104"/>
      <c r="B683" s="104"/>
      <c r="D683" s="105"/>
      <c r="E683" s="106"/>
    </row>
    <row r="684" spans="1:5" ht="13.8" x14ac:dyDescent="0.3">
      <c r="A684" s="104"/>
      <c r="B684" s="104"/>
      <c r="D684" s="105"/>
      <c r="E684" s="106"/>
    </row>
    <row r="685" spans="1:5" ht="13.8" x14ac:dyDescent="0.3">
      <c r="A685" s="104"/>
      <c r="B685" s="104"/>
      <c r="D685" s="105"/>
      <c r="E685" s="106"/>
    </row>
    <row r="686" spans="1:5" ht="13.8" x14ac:dyDescent="0.3">
      <c r="A686" s="104"/>
      <c r="B686" s="104"/>
      <c r="D686" s="105"/>
      <c r="E686" s="106"/>
    </row>
    <row r="687" spans="1:5" ht="13.8" x14ac:dyDescent="0.3">
      <c r="A687" s="104"/>
      <c r="B687" s="104"/>
      <c r="D687" s="105"/>
      <c r="E687" s="106"/>
    </row>
    <row r="688" spans="1:5" ht="13.8" x14ac:dyDescent="0.3">
      <c r="A688" s="104"/>
      <c r="B688" s="104"/>
      <c r="D688" s="105"/>
      <c r="E688" s="106"/>
    </row>
    <row r="689" spans="1:5" ht="13.8" x14ac:dyDescent="0.3">
      <c r="A689" s="104"/>
      <c r="B689" s="104"/>
      <c r="D689" s="105"/>
      <c r="E689" s="106"/>
    </row>
    <row r="690" spans="1:5" ht="13.8" x14ac:dyDescent="0.3">
      <c r="A690" s="104"/>
      <c r="B690" s="104"/>
      <c r="D690" s="105"/>
      <c r="E690" s="106"/>
    </row>
    <row r="691" spans="1:5" ht="13.8" x14ac:dyDescent="0.3">
      <c r="A691" s="104"/>
      <c r="B691" s="104"/>
      <c r="D691" s="105"/>
      <c r="E691" s="106"/>
    </row>
    <row r="692" spans="1:5" ht="13.8" x14ac:dyDescent="0.3">
      <c r="A692" s="104"/>
      <c r="B692" s="104"/>
      <c r="D692" s="105"/>
      <c r="E692" s="106"/>
    </row>
    <row r="693" spans="1:5" ht="13.8" x14ac:dyDescent="0.3">
      <c r="A693" s="104"/>
      <c r="B693" s="104"/>
      <c r="D693" s="105"/>
      <c r="E693" s="106"/>
    </row>
    <row r="694" spans="1:5" ht="13.8" x14ac:dyDescent="0.3">
      <c r="A694" s="104"/>
      <c r="B694" s="104"/>
      <c r="D694" s="105"/>
      <c r="E694" s="106"/>
    </row>
    <row r="695" spans="1:5" ht="13.8" x14ac:dyDescent="0.3">
      <c r="A695" s="104"/>
      <c r="B695" s="104"/>
      <c r="D695" s="105"/>
      <c r="E695" s="106"/>
    </row>
    <row r="696" spans="1:5" ht="13.8" x14ac:dyDescent="0.3">
      <c r="A696" s="104"/>
      <c r="B696" s="104"/>
      <c r="D696" s="105"/>
      <c r="E696" s="106"/>
    </row>
    <row r="697" spans="1:5" ht="13.8" x14ac:dyDescent="0.3">
      <c r="A697" s="104"/>
      <c r="B697" s="104"/>
      <c r="D697" s="105"/>
      <c r="E697" s="106"/>
    </row>
    <row r="698" spans="1:5" ht="13.8" x14ac:dyDescent="0.3">
      <c r="A698" s="104"/>
      <c r="B698" s="104"/>
      <c r="D698" s="105"/>
      <c r="E698" s="106"/>
    </row>
    <row r="699" spans="1:5" ht="13.8" x14ac:dyDescent="0.3">
      <c r="A699" s="104"/>
      <c r="B699" s="104"/>
      <c r="D699" s="105"/>
      <c r="E699" s="106"/>
    </row>
    <row r="700" spans="1:5" ht="13.8" x14ac:dyDescent="0.3">
      <c r="A700" s="104"/>
      <c r="B700" s="104"/>
      <c r="D700" s="105"/>
      <c r="E700" s="106"/>
    </row>
    <row r="701" spans="1:5" ht="13.8" x14ac:dyDescent="0.3">
      <c r="A701" s="104"/>
      <c r="B701" s="104"/>
      <c r="D701" s="105"/>
      <c r="E701" s="106"/>
    </row>
    <row r="702" spans="1:5" ht="13.8" x14ac:dyDescent="0.3">
      <c r="A702" s="104"/>
      <c r="B702" s="104"/>
      <c r="D702" s="105"/>
      <c r="E702" s="106"/>
    </row>
    <row r="703" spans="1:5" ht="13.8" x14ac:dyDescent="0.3">
      <c r="A703" s="104"/>
      <c r="B703" s="104"/>
      <c r="D703" s="105"/>
      <c r="E703" s="106"/>
    </row>
    <row r="704" spans="1:5" ht="13.8" x14ac:dyDescent="0.3">
      <c r="A704" s="104"/>
      <c r="B704" s="104"/>
      <c r="D704" s="105"/>
      <c r="E704" s="106"/>
    </row>
    <row r="705" spans="1:5" ht="13.8" x14ac:dyDescent="0.3">
      <c r="A705" s="104"/>
      <c r="B705" s="104"/>
      <c r="D705" s="105"/>
      <c r="E705" s="106"/>
    </row>
    <row r="706" spans="1:5" ht="13.8" x14ac:dyDescent="0.3">
      <c r="A706" s="104"/>
      <c r="B706" s="104"/>
      <c r="D706" s="105"/>
      <c r="E706" s="106"/>
    </row>
    <row r="707" spans="1:5" ht="13.8" x14ac:dyDescent="0.3">
      <c r="A707" s="104"/>
      <c r="B707" s="104"/>
      <c r="D707" s="105"/>
      <c r="E707" s="106"/>
    </row>
    <row r="708" spans="1:5" ht="13.8" x14ac:dyDescent="0.3">
      <c r="A708" s="104"/>
      <c r="B708" s="104"/>
      <c r="D708" s="105"/>
      <c r="E708" s="106"/>
    </row>
    <row r="709" spans="1:5" ht="13.8" x14ac:dyDescent="0.3">
      <c r="A709" s="104"/>
      <c r="B709" s="104"/>
      <c r="D709" s="105"/>
      <c r="E709" s="106"/>
    </row>
    <row r="710" spans="1:5" ht="13.8" x14ac:dyDescent="0.3">
      <c r="A710" s="104"/>
      <c r="B710" s="104"/>
      <c r="D710" s="105"/>
      <c r="E710" s="106"/>
    </row>
    <row r="711" spans="1:5" ht="13.8" x14ac:dyDescent="0.3">
      <c r="A711" s="104"/>
      <c r="B711" s="104"/>
      <c r="D711" s="105"/>
      <c r="E711" s="106"/>
    </row>
    <row r="712" spans="1:5" ht="13.8" x14ac:dyDescent="0.3">
      <c r="A712" s="104"/>
      <c r="B712" s="104"/>
      <c r="D712" s="105"/>
      <c r="E712" s="106"/>
    </row>
    <row r="713" spans="1:5" ht="13.8" x14ac:dyDescent="0.3">
      <c r="A713" s="104"/>
      <c r="B713" s="104"/>
      <c r="D713" s="105"/>
      <c r="E713" s="106"/>
    </row>
    <row r="714" spans="1:5" ht="13.8" x14ac:dyDescent="0.3">
      <c r="A714" s="104"/>
      <c r="B714" s="104"/>
      <c r="D714" s="105"/>
      <c r="E714" s="106"/>
    </row>
    <row r="715" spans="1:5" ht="13.8" x14ac:dyDescent="0.3">
      <c r="A715" s="104"/>
      <c r="B715" s="104"/>
      <c r="D715" s="105"/>
      <c r="E715" s="106"/>
    </row>
    <row r="716" spans="1:5" ht="13.8" x14ac:dyDescent="0.3">
      <c r="A716" s="104"/>
      <c r="B716" s="104"/>
      <c r="D716" s="105"/>
      <c r="E716" s="106"/>
    </row>
    <row r="717" spans="1:5" ht="13.8" x14ac:dyDescent="0.3">
      <c r="A717" s="104"/>
      <c r="B717" s="104"/>
      <c r="D717" s="105"/>
      <c r="E717" s="106"/>
    </row>
    <row r="718" spans="1:5" ht="13.8" x14ac:dyDescent="0.3">
      <c r="A718" s="104"/>
      <c r="B718" s="104"/>
      <c r="D718" s="105"/>
      <c r="E718" s="106"/>
    </row>
    <row r="719" spans="1:5" ht="13.8" x14ac:dyDescent="0.3">
      <c r="A719" s="104"/>
      <c r="B719" s="104"/>
      <c r="D719" s="105"/>
      <c r="E719" s="106"/>
    </row>
    <row r="720" spans="1:5" ht="13.8" x14ac:dyDescent="0.3">
      <c r="A720" s="104"/>
      <c r="B720" s="104"/>
      <c r="D720" s="105"/>
      <c r="E720" s="106"/>
    </row>
    <row r="721" spans="1:5" ht="13.8" x14ac:dyDescent="0.3">
      <c r="A721" s="104"/>
      <c r="B721" s="104"/>
      <c r="D721" s="105"/>
      <c r="E721" s="106"/>
    </row>
    <row r="722" spans="1:5" ht="13.8" x14ac:dyDescent="0.3">
      <c r="A722" s="104"/>
      <c r="B722" s="104"/>
      <c r="D722" s="105"/>
      <c r="E722" s="106"/>
    </row>
    <row r="723" spans="1:5" ht="13.8" x14ac:dyDescent="0.3">
      <c r="A723" s="104"/>
      <c r="B723" s="104"/>
      <c r="D723" s="105"/>
      <c r="E723" s="106"/>
    </row>
    <row r="724" spans="1:5" ht="13.8" x14ac:dyDescent="0.3">
      <c r="A724" s="104"/>
      <c r="B724" s="104"/>
      <c r="D724" s="105"/>
      <c r="E724" s="106"/>
    </row>
    <row r="725" spans="1:5" ht="13.8" x14ac:dyDescent="0.3">
      <c r="A725" s="104"/>
      <c r="B725" s="104"/>
      <c r="D725" s="105"/>
      <c r="E725" s="106"/>
    </row>
    <row r="726" spans="1:5" ht="13.8" x14ac:dyDescent="0.3">
      <c r="A726" s="104"/>
      <c r="B726" s="104"/>
      <c r="D726" s="105"/>
      <c r="E726" s="106"/>
    </row>
    <row r="727" spans="1:5" ht="13.8" x14ac:dyDescent="0.3">
      <c r="A727" s="104"/>
      <c r="B727" s="104"/>
      <c r="D727" s="105"/>
      <c r="E727" s="106"/>
    </row>
    <row r="728" spans="1:5" ht="13.8" x14ac:dyDescent="0.3">
      <c r="A728" s="104"/>
      <c r="B728" s="104"/>
      <c r="D728" s="105"/>
      <c r="E728" s="106"/>
    </row>
    <row r="729" spans="1:5" ht="13.8" x14ac:dyDescent="0.3">
      <c r="A729" s="104"/>
      <c r="B729" s="104"/>
      <c r="D729" s="105"/>
      <c r="E729" s="106"/>
    </row>
    <row r="730" spans="1:5" ht="13.8" x14ac:dyDescent="0.3">
      <c r="A730" s="104"/>
      <c r="B730" s="104"/>
      <c r="D730" s="105"/>
      <c r="E730" s="106"/>
    </row>
    <row r="731" spans="1:5" ht="13.8" x14ac:dyDescent="0.3">
      <c r="A731" s="104"/>
      <c r="B731" s="104"/>
      <c r="D731" s="105"/>
      <c r="E731" s="106"/>
    </row>
    <row r="732" spans="1:5" ht="13.8" x14ac:dyDescent="0.3">
      <c r="A732" s="104"/>
      <c r="B732" s="104"/>
      <c r="D732" s="105"/>
      <c r="E732" s="106"/>
    </row>
    <row r="733" spans="1:5" ht="13.8" x14ac:dyDescent="0.3">
      <c r="A733" s="104"/>
      <c r="B733" s="104"/>
      <c r="D733" s="105"/>
      <c r="E733" s="106"/>
    </row>
    <row r="734" spans="1:5" ht="13.8" x14ac:dyDescent="0.3">
      <c r="A734" s="104"/>
      <c r="B734" s="104"/>
      <c r="D734" s="105"/>
      <c r="E734" s="106"/>
    </row>
    <row r="735" spans="1:5" ht="13.8" x14ac:dyDescent="0.3">
      <c r="A735" s="104"/>
      <c r="B735" s="104"/>
      <c r="D735" s="105"/>
      <c r="E735" s="106"/>
    </row>
    <row r="736" spans="1:5" ht="13.8" x14ac:dyDescent="0.3">
      <c r="A736" s="104"/>
      <c r="B736" s="104"/>
      <c r="D736" s="105"/>
      <c r="E736" s="106"/>
    </row>
    <row r="737" spans="1:5" ht="13.8" x14ac:dyDescent="0.3">
      <c r="A737" s="104"/>
      <c r="B737" s="104"/>
      <c r="D737" s="105"/>
      <c r="E737" s="106"/>
    </row>
    <row r="738" spans="1:5" ht="13.8" x14ac:dyDescent="0.3">
      <c r="A738" s="104"/>
      <c r="B738" s="104"/>
      <c r="D738" s="105"/>
      <c r="E738" s="106"/>
    </row>
    <row r="739" spans="1:5" ht="13.8" x14ac:dyDescent="0.3">
      <c r="A739" s="104"/>
      <c r="B739" s="104"/>
      <c r="D739" s="105"/>
      <c r="E739" s="106"/>
    </row>
    <row r="740" spans="1:5" ht="13.8" x14ac:dyDescent="0.3">
      <c r="A740" s="104"/>
      <c r="B740" s="104"/>
      <c r="D740" s="105"/>
      <c r="E740" s="106"/>
    </row>
    <row r="741" spans="1:5" ht="13.8" x14ac:dyDescent="0.3">
      <c r="A741" s="104"/>
      <c r="B741" s="104"/>
      <c r="D741" s="105"/>
      <c r="E741" s="106"/>
    </row>
    <row r="742" spans="1:5" ht="13.8" x14ac:dyDescent="0.3">
      <c r="A742" s="104"/>
      <c r="B742" s="104"/>
      <c r="D742" s="105"/>
      <c r="E742" s="106"/>
    </row>
    <row r="743" spans="1:5" ht="13.8" x14ac:dyDescent="0.3">
      <c r="A743" s="104"/>
      <c r="B743" s="104"/>
      <c r="D743" s="105"/>
      <c r="E743" s="106"/>
    </row>
    <row r="744" spans="1:5" ht="13.8" x14ac:dyDescent="0.3">
      <c r="A744" s="104"/>
      <c r="B744" s="104"/>
      <c r="D744" s="105"/>
      <c r="E744" s="106"/>
    </row>
    <row r="745" spans="1:5" ht="13.8" x14ac:dyDescent="0.3">
      <c r="A745" s="104"/>
      <c r="B745" s="104"/>
      <c r="D745" s="105"/>
      <c r="E745" s="106"/>
    </row>
    <row r="746" spans="1:5" ht="13.8" x14ac:dyDescent="0.3">
      <c r="A746" s="104"/>
      <c r="B746" s="104"/>
      <c r="D746" s="105"/>
      <c r="E746" s="106"/>
    </row>
    <row r="747" spans="1:5" ht="13.8" x14ac:dyDescent="0.3">
      <c r="A747" s="104"/>
      <c r="B747" s="104"/>
      <c r="D747" s="105"/>
      <c r="E747" s="106"/>
    </row>
    <row r="748" spans="1:5" ht="13.8" x14ac:dyDescent="0.3">
      <c r="A748" s="104"/>
      <c r="B748" s="104"/>
      <c r="D748" s="105"/>
      <c r="E748" s="106"/>
    </row>
    <row r="749" spans="1:5" ht="13.8" x14ac:dyDescent="0.3">
      <c r="A749" s="104"/>
      <c r="B749" s="104"/>
      <c r="D749" s="105"/>
      <c r="E749" s="106"/>
    </row>
    <row r="750" spans="1:5" ht="13.8" x14ac:dyDescent="0.3">
      <c r="A750" s="104"/>
      <c r="B750" s="104"/>
      <c r="D750" s="105"/>
      <c r="E750" s="106"/>
    </row>
    <row r="751" spans="1:5" ht="13.8" x14ac:dyDescent="0.3">
      <c r="A751" s="104"/>
      <c r="B751" s="104"/>
      <c r="D751" s="105"/>
      <c r="E751" s="106"/>
    </row>
    <row r="752" spans="1:5" ht="13.8" x14ac:dyDescent="0.3">
      <c r="A752" s="104"/>
      <c r="B752" s="104"/>
      <c r="D752" s="105"/>
      <c r="E752" s="106"/>
    </row>
    <row r="753" spans="1:5" ht="13.8" x14ac:dyDescent="0.3">
      <c r="A753" s="104"/>
      <c r="B753" s="104"/>
      <c r="D753" s="105"/>
      <c r="E753" s="106"/>
    </row>
    <row r="754" spans="1:5" ht="13.8" x14ac:dyDescent="0.3">
      <c r="A754" s="104"/>
      <c r="B754" s="104"/>
      <c r="D754" s="105"/>
      <c r="E754" s="106"/>
    </row>
    <row r="755" spans="1:5" ht="13.8" x14ac:dyDescent="0.3">
      <c r="A755" s="104"/>
      <c r="B755" s="104"/>
      <c r="D755" s="105"/>
      <c r="E755" s="106"/>
    </row>
    <row r="756" spans="1:5" ht="13.8" x14ac:dyDescent="0.3">
      <c r="A756" s="104"/>
      <c r="B756" s="104"/>
      <c r="D756" s="105"/>
      <c r="E756" s="106"/>
    </row>
    <row r="757" spans="1:5" ht="13.8" x14ac:dyDescent="0.3">
      <c r="A757" s="104"/>
      <c r="B757" s="104"/>
      <c r="D757" s="105"/>
      <c r="E757" s="106"/>
    </row>
    <row r="758" spans="1:5" ht="13.8" x14ac:dyDescent="0.3">
      <c r="A758" s="104"/>
      <c r="B758" s="104"/>
      <c r="D758" s="105"/>
      <c r="E758" s="106"/>
    </row>
    <row r="759" spans="1:5" ht="13.8" x14ac:dyDescent="0.3">
      <c r="A759" s="104"/>
      <c r="B759" s="104"/>
      <c r="D759" s="105"/>
      <c r="E759" s="106"/>
    </row>
    <row r="760" spans="1:5" ht="13.8" x14ac:dyDescent="0.3">
      <c r="A760" s="104"/>
      <c r="B760" s="104"/>
      <c r="D760" s="105"/>
      <c r="E760" s="106"/>
    </row>
    <row r="761" spans="1:5" ht="13.8" x14ac:dyDescent="0.3">
      <c r="A761" s="104"/>
      <c r="B761" s="104"/>
      <c r="D761" s="105"/>
      <c r="E761" s="106"/>
    </row>
    <row r="762" spans="1:5" ht="13.8" x14ac:dyDescent="0.3">
      <c r="A762" s="104"/>
      <c r="B762" s="104"/>
      <c r="D762" s="105"/>
      <c r="E762" s="106"/>
    </row>
    <row r="763" spans="1:5" ht="13.8" x14ac:dyDescent="0.3">
      <c r="A763" s="104"/>
      <c r="B763" s="104"/>
      <c r="D763" s="105"/>
      <c r="E763" s="106"/>
    </row>
    <row r="764" spans="1:5" ht="13.8" x14ac:dyDescent="0.3">
      <c r="A764" s="104"/>
      <c r="B764" s="104"/>
      <c r="D764" s="105"/>
      <c r="E764" s="106"/>
    </row>
    <row r="765" spans="1:5" ht="13.8" x14ac:dyDescent="0.3">
      <c r="A765" s="104"/>
      <c r="B765" s="104"/>
      <c r="D765" s="105"/>
      <c r="E765" s="106"/>
    </row>
    <row r="766" spans="1:5" ht="13.8" x14ac:dyDescent="0.3">
      <c r="A766" s="104"/>
      <c r="B766" s="104"/>
      <c r="D766" s="105"/>
      <c r="E766" s="106"/>
    </row>
    <row r="767" spans="1:5" ht="13.8" x14ac:dyDescent="0.3">
      <c r="A767" s="104"/>
      <c r="B767" s="104"/>
      <c r="D767" s="105"/>
      <c r="E767" s="106"/>
    </row>
    <row r="768" spans="1:5" ht="13.8" x14ac:dyDescent="0.3">
      <c r="A768" s="104"/>
      <c r="B768" s="104"/>
      <c r="D768" s="105"/>
      <c r="E768" s="106"/>
    </row>
    <row r="769" spans="1:5" ht="13.8" x14ac:dyDescent="0.3">
      <c r="A769" s="104"/>
      <c r="B769" s="104"/>
      <c r="D769" s="105"/>
      <c r="E769" s="106"/>
    </row>
    <row r="770" spans="1:5" ht="13.8" x14ac:dyDescent="0.3">
      <c r="A770" s="104"/>
      <c r="B770" s="104"/>
      <c r="D770" s="105"/>
      <c r="E770" s="106"/>
    </row>
    <row r="771" spans="1:5" ht="13.8" x14ac:dyDescent="0.3">
      <c r="A771" s="104"/>
      <c r="B771" s="104"/>
      <c r="D771" s="105"/>
      <c r="E771" s="106"/>
    </row>
    <row r="772" spans="1:5" ht="13.8" x14ac:dyDescent="0.3">
      <c r="A772" s="104"/>
      <c r="B772" s="104"/>
      <c r="D772" s="105"/>
      <c r="E772" s="106"/>
    </row>
    <row r="773" spans="1:5" ht="13.8" x14ac:dyDescent="0.3">
      <c r="A773" s="104"/>
      <c r="B773" s="104"/>
      <c r="D773" s="105"/>
      <c r="E773" s="106"/>
    </row>
    <row r="774" spans="1:5" ht="13.8" x14ac:dyDescent="0.3">
      <c r="A774" s="104"/>
      <c r="B774" s="104"/>
      <c r="D774" s="105"/>
      <c r="E774" s="106"/>
    </row>
    <row r="775" spans="1:5" ht="13.8" x14ac:dyDescent="0.3">
      <c r="A775" s="104"/>
      <c r="B775" s="104"/>
      <c r="D775" s="105"/>
      <c r="E775" s="106"/>
    </row>
    <row r="776" spans="1:5" ht="13.8" x14ac:dyDescent="0.3">
      <c r="A776" s="104"/>
      <c r="B776" s="104"/>
      <c r="D776" s="105"/>
      <c r="E776" s="106"/>
    </row>
    <row r="777" spans="1:5" ht="13.8" x14ac:dyDescent="0.3">
      <c r="A777" s="104"/>
      <c r="B777" s="104"/>
      <c r="D777" s="105"/>
      <c r="E777" s="106"/>
    </row>
    <row r="778" spans="1:5" ht="13.8" x14ac:dyDescent="0.3">
      <c r="A778" s="104"/>
      <c r="B778" s="104"/>
      <c r="D778" s="105"/>
      <c r="E778" s="106"/>
    </row>
    <row r="779" spans="1:5" ht="13.8" x14ac:dyDescent="0.3">
      <c r="A779" s="104"/>
      <c r="B779" s="104"/>
      <c r="D779" s="105"/>
      <c r="E779" s="106"/>
    </row>
    <row r="780" spans="1:5" ht="13.8" x14ac:dyDescent="0.3">
      <c r="A780" s="104"/>
      <c r="B780" s="104"/>
      <c r="D780" s="105"/>
      <c r="E780" s="106"/>
    </row>
    <row r="781" spans="1:5" ht="13.8" x14ac:dyDescent="0.3">
      <c r="A781" s="104"/>
      <c r="B781" s="104"/>
      <c r="D781" s="105"/>
      <c r="E781" s="106"/>
    </row>
    <row r="782" spans="1:5" ht="13.8" x14ac:dyDescent="0.3">
      <c r="A782" s="104"/>
      <c r="B782" s="104"/>
      <c r="D782" s="105"/>
      <c r="E782" s="106"/>
    </row>
    <row r="783" spans="1:5" ht="13.8" x14ac:dyDescent="0.3">
      <c r="A783" s="104"/>
      <c r="B783" s="104"/>
      <c r="D783" s="105"/>
      <c r="E783" s="106"/>
    </row>
    <row r="784" spans="1:5" ht="13.8" x14ac:dyDescent="0.3">
      <c r="A784" s="104"/>
      <c r="B784" s="104"/>
      <c r="D784" s="105"/>
      <c r="E784" s="106"/>
    </row>
    <row r="785" spans="1:5" ht="13.8" x14ac:dyDescent="0.3">
      <c r="A785" s="104"/>
      <c r="B785" s="104"/>
      <c r="D785" s="105"/>
      <c r="E785" s="106"/>
    </row>
    <row r="786" spans="1:5" ht="13.8" x14ac:dyDescent="0.3">
      <c r="A786" s="104"/>
      <c r="B786" s="104"/>
      <c r="D786" s="105"/>
      <c r="E786" s="106"/>
    </row>
    <row r="787" spans="1:5" ht="13.8" x14ac:dyDescent="0.3">
      <c r="A787" s="104"/>
      <c r="B787" s="104"/>
      <c r="D787" s="105"/>
      <c r="E787" s="106"/>
    </row>
    <row r="788" spans="1:5" ht="13.8" x14ac:dyDescent="0.3">
      <c r="A788" s="104"/>
      <c r="B788" s="104"/>
      <c r="D788" s="105"/>
      <c r="E788" s="106"/>
    </row>
    <row r="789" spans="1:5" ht="13.8" x14ac:dyDescent="0.3">
      <c r="A789" s="104"/>
      <c r="B789" s="104"/>
      <c r="D789" s="105"/>
      <c r="E789" s="106"/>
    </row>
    <row r="790" spans="1:5" ht="13.8" x14ac:dyDescent="0.3">
      <c r="A790" s="104"/>
      <c r="B790" s="104"/>
      <c r="D790" s="105"/>
      <c r="E790" s="106"/>
    </row>
    <row r="791" spans="1:5" ht="13.8" x14ac:dyDescent="0.3">
      <c r="A791" s="104"/>
      <c r="B791" s="104"/>
      <c r="D791" s="105"/>
      <c r="E791" s="106"/>
    </row>
    <row r="792" spans="1:5" ht="13.8" x14ac:dyDescent="0.3">
      <c r="A792" s="104"/>
      <c r="B792" s="104"/>
      <c r="D792" s="105"/>
      <c r="E792" s="106"/>
    </row>
    <row r="793" spans="1:5" ht="13.8" x14ac:dyDescent="0.3">
      <c r="A793" s="104"/>
      <c r="B793" s="104"/>
      <c r="D793" s="105"/>
      <c r="E793" s="106"/>
    </row>
    <row r="794" spans="1:5" ht="13.8" x14ac:dyDescent="0.3">
      <c r="A794" s="104"/>
      <c r="B794" s="104"/>
      <c r="D794" s="105"/>
      <c r="E794" s="106"/>
    </row>
    <row r="795" spans="1:5" ht="13.8" x14ac:dyDescent="0.3">
      <c r="A795" s="104"/>
      <c r="B795" s="104"/>
      <c r="D795" s="105"/>
      <c r="E795" s="106"/>
    </row>
    <row r="796" spans="1:5" ht="13.8" x14ac:dyDescent="0.3">
      <c r="A796" s="104"/>
      <c r="B796" s="104"/>
      <c r="D796" s="105"/>
      <c r="E796" s="106"/>
    </row>
    <row r="797" spans="1:5" ht="13.8" x14ac:dyDescent="0.3">
      <c r="A797" s="104"/>
      <c r="B797" s="104"/>
      <c r="D797" s="105"/>
      <c r="E797" s="106"/>
    </row>
    <row r="798" spans="1:5" ht="13.8" x14ac:dyDescent="0.3">
      <c r="A798" s="104"/>
      <c r="B798" s="104"/>
      <c r="D798" s="105"/>
      <c r="E798" s="106"/>
    </row>
    <row r="799" spans="1:5" ht="13.8" x14ac:dyDescent="0.3">
      <c r="A799" s="104"/>
      <c r="B799" s="104"/>
      <c r="D799" s="105"/>
      <c r="E799" s="106"/>
    </row>
    <row r="800" spans="1:5" ht="13.8" x14ac:dyDescent="0.3">
      <c r="A800" s="104"/>
      <c r="B800" s="104"/>
      <c r="D800" s="105"/>
      <c r="E800" s="106"/>
    </row>
    <row r="801" spans="1:5" ht="13.8" x14ac:dyDescent="0.3">
      <c r="A801" s="104"/>
      <c r="B801" s="104"/>
      <c r="D801" s="105"/>
      <c r="E801" s="106"/>
    </row>
    <row r="802" spans="1:5" ht="13.8" x14ac:dyDescent="0.3">
      <c r="A802" s="104"/>
      <c r="B802" s="104"/>
      <c r="D802" s="105"/>
      <c r="E802" s="106"/>
    </row>
    <row r="803" spans="1:5" ht="13.8" x14ac:dyDescent="0.3">
      <c r="A803" s="104"/>
      <c r="B803" s="104"/>
      <c r="D803" s="105"/>
      <c r="E803" s="106"/>
    </row>
    <row r="804" spans="1:5" ht="13.8" x14ac:dyDescent="0.3">
      <c r="A804" s="104"/>
      <c r="B804" s="104"/>
      <c r="D804" s="105"/>
      <c r="E804" s="106"/>
    </row>
    <row r="805" spans="1:5" ht="13.8" x14ac:dyDescent="0.3">
      <c r="A805" s="104"/>
      <c r="B805" s="104"/>
      <c r="D805" s="105"/>
      <c r="E805" s="106"/>
    </row>
    <row r="806" spans="1:5" ht="13.8" x14ac:dyDescent="0.3">
      <c r="A806" s="104"/>
      <c r="B806" s="104"/>
      <c r="D806" s="105"/>
      <c r="E806" s="106"/>
    </row>
    <row r="807" spans="1:5" ht="13.8" x14ac:dyDescent="0.3">
      <c r="A807" s="104"/>
      <c r="B807" s="104"/>
      <c r="D807" s="105"/>
      <c r="E807" s="106"/>
    </row>
    <row r="808" spans="1:5" ht="13.8" x14ac:dyDescent="0.3">
      <c r="A808" s="104"/>
      <c r="B808" s="104"/>
      <c r="D808" s="105"/>
      <c r="E808" s="106"/>
    </row>
    <row r="809" spans="1:5" ht="13.8" x14ac:dyDescent="0.3">
      <c r="A809" s="104"/>
      <c r="B809" s="104"/>
      <c r="D809" s="105"/>
      <c r="E809" s="106"/>
    </row>
    <row r="810" spans="1:5" ht="13.8" x14ac:dyDescent="0.3">
      <c r="A810" s="104"/>
      <c r="B810" s="104"/>
      <c r="D810" s="105"/>
      <c r="E810" s="106"/>
    </row>
    <row r="811" spans="1:5" ht="13.8" x14ac:dyDescent="0.3">
      <c r="A811" s="104"/>
      <c r="B811" s="104"/>
      <c r="D811" s="105"/>
      <c r="E811" s="106"/>
    </row>
    <row r="812" spans="1:5" ht="13.8" x14ac:dyDescent="0.3">
      <c r="A812" s="104"/>
      <c r="B812" s="104"/>
      <c r="D812" s="105"/>
      <c r="E812" s="106"/>
    </row>
    <row r="813" spans="1:5" ht="13.8" x14ac:dyDescent="0.3">
      <c r="A813" s="104"/>
      <c r="B813" s="104"/>
      <c r="D813" s="105"/>
      <c r="E813" s="106"/>
    </row>
    <row r="814" spans="1:5" ht="13.8" x14ac:dyDescent="0.3">
      <c r="A814" s="104"/>
      <c r="B814" s="104"/>
      <c r="D814" s="105"/>
      <c r="E814" s="106"/>
    </row>
    <row r="815" spans="1:5" ht="13.8" x14ac:dyDescent="0.3">
      <c r="A815" s="104"/>
      <c r="B815" s="104"/>
      <c r="D815" s="105"/>
      <c r="E815" s="106"/>
    </row>
    <row r="816" spans="1:5" ht="13.8" x14ac:dyDescent="0.3">
      <c r="A816" s="104"/>
      <c r="B816" s="104"/>
      <c r="D816" s="105"/>
      <c r="E816" s="106"/>
    </row>
    <row r="817" spans="1:5" ht="13.8" x14ac:dyDescent="0.3">
      <c r="A817" s="104"/>
      <c r="B817" s="104"/>
      <c r="D817" s="105"/>
      <c r="E817" s="106"/>
    </row>
    <row r="818" spans="1:5" ht="13.8" x14ac:dyDescent="0.3">
      <c r="A818" s="104"/>
      <c r="B818" s="104"/>
      <c r="D818" s="105"/>
      <c r="E818" s="106"/>
    </row>
    <row r="819" spans="1:5" ht="13.8" x14ac:dyDescent="0.3">
      <c r="A819" s="104"/>
      <c r="B819" s="104"/>
      <c r="D819" s="105"/>
      <c r="E819" s="106"/>
    </row>
    <row r="820" spans="1:5" ht="13.8" x14ac:dyDescent="0.3">
      <c r="A820" s="104"/>
      <c r="B820" s="104"/>
      <c r="D820" s="105"/>
      <c r="E820" s="106"/>
    </row>
    <row r="821" spans="1:5" ht="13.8" x14ac:dyDescent="0.3">
      <c r="A821" s="104"/>
      <c r="B821" s="104"/>
      <c r="D821" s="105"/>
      <c r="E821" s="106"/>
    </row>
    <row r="822" spans="1:5" ht="13.8" x14ac:dyDescent="0.3">
      <c r="A822" s="104"/>
      <c r="B822" s="104"/>
      <c r="D822" s="105"/>
      <c r="E822" s="106"/>
    </row>
    <row r="823" spans="1:5" ht="13.8" x14ac:dyDescent="0.3">
      <c r="A823" s="104"/>
      <c r="B823" s="104"/>
      <c r="D823" s="105"/>
      <c r="E823" s="106"/>
    </row>
    <row r="824" spans="1:5" ht="13.8" x14ac:dyDescent="0.3">
      <c r="A824" s="104"/>
      <c r="B824" s="104"/>
      <c r="D824" s="105"/>
      <c r="E824" s="106"/>
    </row>
    <row r="825" spans="1:5" ht="13.8" x14ac:dyDescent="0.3">
      <c r="A825" s="104"/>
      <c r="B825" s="104"/>
      <c r="D825" s="105"/>
      <c r="E825" s="106"/>
    </row>
    <row r="826" spans="1:5" ht="13.8" x14ac:dyDescent="0.3">
      <c r="A826" s="104"/>
      <c r="B826" s="104"/>
      <c r="D826" s="105"/>
      <c r="E826" s="106"/>
    </row>
    <row r="827" spans="1:5" ht="13.8" x14ac:dyDescent="0.3">
      <c r="A827" s="104"/>
      <c r="B827" s="104"/>
      <c r="D827" s="105"/>
      <c r="E827" s="106"/>
    </row>
    <row r="828" spans="1:5" ht="13.8" x14ac:dyDescent="0.3">
      <c r="A828" s="104"/>
      <c r="B828" s="104"/>
      <c r="D828" s="105"/>
      <c r="E828" s="106"/>
    </row>
    <row r="829" spans="1:5" ht="13.8" x14ac:dyDescent="0.3">
      <c r="A829" s="104"/>
      <c r="B829" s="104"/>
      <c r="D829" s="105"/>
      <c r="E829" s="106"/>
    </row>
    <row r="830" spans="1:5" ht="13.8" x14ac:dyDescent="0.3">
      <c r="A830" s="104"/>
      <c r="B830" s="104"/>
      <c r="D830" s="105"/>
      <c r="E830" s="106"/>
    </row>
    <row r="831" spans="1:5" ht="13.8" x14ac:dyDescent="0.3">
      <c r="A831" s="104"/>
      <c r="B831" s="104"/>
      <c r="D831" s="105"/>
      <c r="E831" s="106"/>
    </row>
    <row r="832" spans="1:5" ht="13.8" x14ac:dyDescent="0.3">
      <c r="A832" s="104"/>
      <c r="B832" s="104"/>
      <c r="D832" s="105"/>
      <c r="E832" s="106"/>
    </row>
    <row r="833" spans="1:5" ht="13.8" x14ac:dyDescent="0.3">
      <c r="A833" s="104"/>
      <c r="B833" s="104"/>
      <c r="D833" s="105"/>
      <c r="E833" s="106"/>
    </row>
    <row r="834" spans="1:5" ht="13.8" x14ac:dyDescent="0.3">
      <c r="A834" s="104"/>
      <c r="B834" s="104"/>
      <c r="D834" s="105"/>
      <c r="E834" s="106"/>
    </row>
    <row r="835" spans="1:5" ht="13.8" x14ac:dyDescent="0.3">
      <c r="A835" s="104"/>
      <c r="B835" s="104"/>
      <c r="D835" s="105"/>
      <c r="E835" s="106"/>
    </row>
    <row r="836" spans="1:5" ht="13.8" x14ac:dyDescent="0.3">
      <c r="A836" s="104"/>
      <c r="B836" s="104"/>
      <c r="D836" s="105"/>
      <c r="E836" s="106"/>
    </row>
    <row r="837" spans="1:5" ht="13.8" x14ac:dyDescent="0.3">
      <c r="A837" s="104"/>
      <c r="B837" s="104"/>
      <c r="D837" s="105"/>
      <c r="E837" s="106"/>
    </row>
    <row r="838" spans="1:5" ht="13.8" x14ac:dyDescent="0.3">
      <c r="A838" s="104"/>
      <c r="B838" s="104"/>
      <c r="D838" s="105"/>
      <c r="E838" s="106"/>
    </row>
    <row r="839" spans="1:5" ht="13.8" x14ac:dyDescent="0.3">
      <c r="A839" s="104"/>
      <c r="B839" s="104"/>
      <c r="D839" s="105"/>
      <c r="E839" s="106"/>
    </row>
    <row r="840" spans="1:5" ht="13.8" x14ac:dyDescent="0.3">
      <c r="A840" s="104"/>
      <c r="B840" s="104"/>
      <c r="D840" s="105"/>
      <c r="E840" s="106"/>
    </row>
    <row r="841" spans="1:5" ht="13.8" x14ac:dyDescent="0.3">
      <c r="A841" s="104"/>
      <c r="B841" s="104"/>
      <c r="D841" s="105"/>
      <c r="E841" s="106"/>
    </row>
    <row r="842" spans="1:5" ht="13.8" x14ac:dyDescent="0.3">
      <c r="A842" s="104"/>
      <c r="B842" s="104"/>
      <c r="D842" s="105"/>
      <c r="E842" s="106"/>
    </row>
    <row r="843" spans="1:5" ht="13.8" x14ac:dyDescent="0.3">
      <c r="A843" s="104"/>
      <c r="B843" s="104"/>
      <c r="D843" s="105"/>
      <c r="E843" s="106"/>
    </row>
    <row r="844" spans="1:5" ht="13.8" x14ac:dyDescent="0.3">
      <c r="A844" s="104"/>
      <c r="B844" s="104"/>
      <c r="D844" s="105"/>
      <c r="E844" s="106"/>
    </row>
    <row r="845" spans="1:5" ht="13.8" x14ac:dyDescent="0.3">
      <c r="A845" s="104"/>
      <c r="B845" s="104"/>
      <c r="D845" s="105"/>
      <c r="E845" s="106"/>
    </row>
    <row r="846" spans="1:5" ht="13.8" x14ac:dyDescent="0.3">
      <c r="A846" s="104"/>
      <c r="B846" s="104"/>
      <c r="D846" s="105"/>
      <c r="E846" s="106"/>
    </row>
    <row r="847" spans="1:5" ht="13.8" x14ac:dyDescent="0.3">
      <c r="A847" s="104"/>
      <c r="B847" s="104"/>
      <c r="D847" s="105"/>
      <c r="E847" s="106"/>
    </row>
    <row r="848" spans="1:5" ht="13.8" x14ac:dyDescent="0.3">
      <c r="A848" s="104"/>
      <c r="B848" s="104"/>
      <c r="D848" s="105"/>
      <c r="E848" s="106"/>
    </row>
    <row r="849" spans="1:5" ht="13.8" x14ac:dyDescent="0.3">
      <c r="A849" s="104"/>
      <c r="B849" s="104"/>
      <c r="D849" s="105"/>
      <c r="E849" s="106"/>
    </row>
    <row r="850" spans="1:5" ht="13.8" x14ac:dyDescent="0.3">
      <c r="A850" s="104"/>
      <c r="B850" s="104"/>
      <c r="D850" s="105"/>
      <c r="E850" s="106"/>
    </row>
    <row r="851" spans="1:5" ht="13.8" x14ac:dyDescent="0.3">
      <c r="A851" s="104"/>
      <c r="B851" s="104"/>
      <c r="D851" s="105"/>
      <c r="E851" s="106"/>
    </row>
    <row r="852" spans="1:5" ht="13.8" x14ac:dyDescent="0.3">
      <c r="A852" s="104"/>
      <c r="B852" s="104"/>
      <c r="D852" s="105"/>
      <c r="E852" s="106"/>
    </row>
    <row r="853" spans="1:5" ht="13.8" x14ac:dyDescent="0.3">
      <c r="A853" s="104"/>
      <c r="B853" s="104"/>
      <c r="D853" s="105"/>
      <c r="E853" s="106"/>
    </row>
    <row r="854" spans="1:5" ht="13.8" x14ac:dyDescent="0.3">
      <c r="A854" s="104"/>
      <c r="B854" s="104"/>
      <c r="D854" s="105"/>
      <c r="E854" s="106"/>
    </row>
    <row r="855" spans="1:5" ht="13.8" x14ac:dyDescent="0.3">
      <c r="A855" s="104"/>
      <c r="B855" s="104"/>
      <c r="D855" s="105"/>
      <c r="E855" s="106"/>
    </row>
    <row r="856" spans="1:5" ht="13.8" x14ac:dyDescent="0.3">
      <c r="A856" s="104"/>
      <c r="B856" s="104"/>
      <c r="D856" s="105"/>
      <c r="E856" s="106"/>
    </row>
    <row r="857" spans="1:5" ht="13.8" x14ac:dyDescent="0.3">
      <c r="A857" s="104"/>
      <c r="B857" s="104"/>
      <c r="D857" s="105"/>
      <c r="E857" s="106"/>
    </row>
    <row r="858" spans="1:5" ht="13.8" x14ac:dyDescent="0.3">
      <c r="A858" s="104"/>
      <c r="B858" s="104"/>
      <c r="D858" s="105"/>
      <c r="E858" s="106"/>
    </row>
    <row r="859" spans="1:5" ht="13.8" x14ac:dyDescent="0.3">
      <c r="A859" s="104"/>
      <c r="B859" s="104"/>
      <c r="D859" s="105"/>
      <c r="E859" s="106"/>
    </row>
    <row r="860" spans="1:5" ht="13.8" x14ac:dyDescent="0.3">
      <c r="A860" s="104"/>
      <c r="B860" s="104"/>
      <c r="D860" s="105"/>
      <c r="E860" s="106"/>
    </row>
    <row r="861" spans="1:5" ht="13.8" x14ac:dyDescent="0.3">
      <c r="A861" s="104"/>
      <c r="B861" s="104"/>
      <c r="D861" s="105"/>
      <c r="E861" s="106"/>
    </row>
    <row r="862" spans="1:5" ht="13.8" x14ac:dyDescent="0.3">
      <c r="A862" s="104"/>
      <c r="B862" s="104"/>
      <c r="D862" s="105"/>
      <c r="E862" s="106"/>
    </row>
    <row r="863" spans="1:5" ht="13.8" x14ac:dyDescent="0.3">
      <c r="A863" s="104"/>
      <c r="B863" s="104"/>
      <c r="D863" s="105"/>
      <c r="E863" s="106"/>
    </row>
    <row r="864" spans="1:5" ht="13.8" x14ac:dyDescent="0.3">
      <c r="A864" s="104"/>
      <c r="B864" s="104"/>
      <c r="D864" s="105"/>
      <c r="E864" s="106"/>
    </row>
    <row r="865" spans="1:5" ht="13.8" x14ac:dyDescent="0.3">
      <c r="A865" s="104"/>
      <c r="B865" s="104"/>
      <c r="D865" s="105"/>
      <c r="E865" s="106"/>
    </row>
    <row r="866" spans="1:5" ht="13.8" x14ac:dyDescent="0.3">
      <c r="A866" s="104"/>
      <c r="B866" s="104"/>
      <c r="D866" s="105"/>
      <c r="E866" s="106"/>
    </row>
    <row r="867" spans="1:5" ht="13.8" x14ac:dyDescent="0.3">
      <c r="A867" s="104"/>
      <c r="B867" s="104"/>
      <c r="D867" s="105"/>
      <c r="E867" s="106"/>
    </row>
    <row r="868" spans="1:5" ht="13.8" x14ac:dyDescent="0.3">
      <c r="A868" s="104"/>
      <c r="B868" s="104"/>
      <c r="D868" s="105"/>
      <c r="E868" s="106"/>
    </row>
    <row r="869" spans="1:5" ht="13.8" x14ac:dyDescent="0.3">
      <c r="A869" s="104"/>
      <c r="B869" s="104"/>
      <c r="D869" s="105"/>
      <c r="E869" s="106"/>
    </row>
    <row r="870" spans="1:5" ht="13.8" x14ac:dyDescent="0.3">
      <c r="A870" s="104"/>
      <c r="B870" s="104"/>
      <c r="D870" s="105"/>
      <c r="E870" s="106"/>
    </row>
    <row r="871" spans="1:5" ht="13.8" x14ac:dyDescent="0.3">
      <c r="A871" s="104"/>
      <c r="B871" s="104"/>
      <c r="D871" s="105"/>
      <c r="E871" s="106"/>
    </row>
    <row r="872" spans="1:5" ht="13.8" x14ac:dyDescent="0.3">
      <c r="A872" s="104"/>
      <c r="B872" s="104"/>
      <c r="D872" s="105"/>
      <c r="E872" s="106"/>
    </row>
    <row r="873" spans="1:5" ht="13.8" x14ac:dyDescent="0.3">
      <c r="A873" s="104"/>
      <c r="B873" s="104"/>
      <c r="D873" s="105"/>
      <c r="E873" s="106"/>
    </row>
    <row r="874" spans="1:5" ht="13.8" x14ac:dyDescent="0.3">
      <c r="A874" s="104"/>
      <c r="B874" s="104"/>
      <c r="D874" s="105"/>
      <c r="E874" s="106"/>
    </row>
    <row r="875" spans="1:5" ht="13.8" x14ac:dyDescent="0.3">
      <c r="A875" s="104"/>
      <c r="B875" s="104"/>
      <c r="D875" s="105"/>
      <c r="E875" s="106"/>
    </row>
    <row r="876" spans="1:5" ht="13.8" x14ac:dyDescent="0.3">
      <c r="A876" s="104"/>
      <c r="B876" s="104"/>
      <c r="D876" s="105"/>
      <c r="E876" s="106"/>
    </row>
    <row r="877" spans="1:5" ht="13.8" x14ac:dyDescent="0.3">
      <c r="A877" s="104"/>
      <c r="B877" s="104"/>
      <c r="D877" s="105"/>
      <c r="E877" s="106"/>
    </row>
    <row r="878" spans="1:5" ht="13.8" x14ac:dyDescent="0.3">
      <c r="A878" s="104"/>
      <c r="B878" s="104"/>
      <c r="D878" s="105"/>
      <c r="E878" s="106"/>
    </row>
    <row r="879" spans="1:5" ht="13.8" x14ac:dyDescent="0.3">
      <c r="A879" s="104"/>
      <c r="B879" s="104"/>
      <c r="D879" s="105"/>
      <c r="E879" s="106"/>
    </row>
    <row r="880" spans="1:5" ht="13.8" x14ac:dyDescent="0.3">
      <c r="A880" s="104"/>
      <c r="B880" s="104"/>
      <c r="D880" s="105"/>
      <c r="E880" s="106"/>
    </row>
    <row r="881" spans="1:5" ht="13.8" x14ac:dyDescent="0.3">
      <c r="A881" s="104"/>
      <c r="B881" s="104"/>
      <c r="D881" s="105"/>
      <c r="E881" s="106"/>
    </row>
    <row r="882" spans="1:5" ht="13.8" x14ac:dyDescent="0.3">
      <c r="A882" s="104"/>
      <c r="B882" s="104"/>
      <c r="D882" s="105"/>
      <c r="E882" s="106"/>
    </row>
    <row r="883" spans="1:5" ht="13.8" x14ac:dyDescent="0.3">
      <c r="A883" s="104"/>
      <c r="B883" s="104"/>
      <c r="D883" s="105"/>
      <c r="E883" s="106"/>
    </row>
    <row r="884" spans="1:5" ht="13.8" x14ac:dyDescent="0.3">
      <c r="A884" s="104"/>
      <c r="B884" s="104"/>
      <c r="D884" s="105"/>
      <c r="E884" s="106"/>
    </row>
    <row r="885" spans="1:5" ht="13.8" x14ac:dyDescent="0.3">
      <c r="A885" s="104"/>
      <c r="B885" s="104"/>
      <c r="D885" s="105"/>
      <c r="E885" s="106"/>
    </row>
    <row r="886" spans="1:5" ht="13.8" x14ac:dyDescent="0.3">
      <c r="A886" s="104"/>
      <c r="B886" s="104"/>
      <c r="D886" s="105"/>
      <c r="E886" s="106"/>
    </row>
    <row r="887" spans="1:5" ht="13.8" x14ac:dyDescent="0.3">
      <c r="A887" s="104"/>
      <c r="B887" s="104"/>
      <c r="D887" s="105"/>
      <c r="E887" s="106"/>
    </row>
    <row r="888" spans="1:5" ht="13.8" x14ac:dyDescent="0.3">
      <c r="A888" s="104"/>
      <c r="B888" s="104"/>
      <c r="D888" s="105"/>
      <c r="E888" s="106"/>
    </row>
    <row r="889" spans="1:5" ht="13.8" x14ac:dyDescent="0.3">
      <c r="A889" s="104"/>
      <c r="B889" s="104"/>
      <c r="D889" s="105"/>
      <c r="E889" s="106"/>
    </row>
    <row r="890" spans="1:5" ht="13.8" x14ac:dyDescent="0.3">
      <c r="A890" s="104"/>
      <c r="B890" s="104"/>
      <c r="D890" s="105"/>
      <c r="E890" s="106"/>
    </row>
    <row r="891" spans="1:5" ht="13.8" x14ac:dyDescent="0.3">
      <c r="A891" s="104"/>
      <c r="B891" s="104"/>
      <c r="D891" s="105"/>
      <c r="E891" s="106"/>
    </row>
    <row r="892" spans="1:5" ht="13.8" x14ac:dyDescent="0.3">
      <c r="A892" s="104"/>
      <c r="B892" s="104"/>
      <c r="D892" s="105"/>
      <c r="E892" s="106"/>
    </row>
    <row r="893" spans="1:5" ht="13.8" x14ac:dyDescent="0.3">
      <c r="A893" s="104"/>
      <c r="B893" s="104"/>
      <c r="D893" s="105"/>
      <c r="E893" s="106"/>
    </row>
    <row r="894" spans="1:5" ht="13.8" x14ac:dyDescent="0.3">
      <c r="A894" s="104"/>
      <c r="B894" s="104"/>
      <c r="D894" s="105"/>
      <c r="E894" s="106"/>
    </row>
    <row r="895" spans="1:5" ht="13.8" x14ac:dyDescent="0.3">
      <c r="A895" s="104"/>
      <c r="B895" s="104"/>
      <c r="D895" s="105"/>
      <c r="E895" s="106"/>
    </row>
    <row r="896" spans="1:5" ht="13.8" x14ac:dyDescent="0.3">
      <c r="A896" s="104"/>
      <c r="B896" s="104"/>
      <c r="D896" s="105"/>
      <c r="E896" s="106"/>
    </row>
    <row r="897" spans="1:5" ht="13.8" x14ac:dyDescent="0.3">
      <c r="A897" s="104"/>
      <c r="B897" s="104"/>
      <c r="D897" s="105"/>
      <c r="E897" s="106"/>
    </row>
    <row r="898" spans="1:5" ht="13.8" x14ac:dyDescent="0.3">
      <c r="A898" s="104"/>
      <c r="B898" s="104"/>
      <c r="D898" s="105"/>
      <c r="E898" s="106"/>
    </row>
    <row r="899" spans="1:5" ht="13.8" x14ac:dyDescent="0.3">
      <c r="A899" s="104"/>
      <c r="B899" s="104"/>
      <c r="D899" s="105"/>
      <c r="E899" s="106"/>
    </row>
    <row r="900" spans="1:5" ht="13.8" x14ac:dyDescent="0.3">
      <c r="A900" s="104"/>
      <c r="B900" s="104"/>
      <c r="D900" s="105"/>
      <c r="E900" s="106"/>
    </row>
    <row r="901" spans="1:5" ht="13.8" x14ac:dyDescent="0.3">
      <c r="A901" s="104"/>
      <c r="B901" s="104"/>
      <c r="D901" s="105"/>
      <c r="E901" s="106"/>
    </row>
    <row r="902" spans="1:5" ht="13.8" x14ac:dyDescent="0.3">
      <c r="A902" s="104"/>
      <c r="B902" s="104"/>
      <c r="D902" s="105"/>
      <c r="E902" s="106"/>
    </row>
    <row r="903" spans="1:5" ht="13.8" x14ac:dyDescent="0.3">
      <c r="A903" s="104"/>
      <c r="B903" s="104"/>
      <c r="D903" s="105"/>
      <c r="E903" s="106"/>
    </row>
    <row r="904" spans="1:5" ht="13.8" x14ac:dyDescent="0.3">
      <c r="A904" s="104"/>
      <c r="B904" s="104"/>
      <c r="D904" s="105"/>
      <c r="E904" s="106"/>
    </row>
    <row r="905" spans="1:5" ht="13.8" x14ac:dyDescent="0.3">
      <c r="A905" s="104"/>
      <c r="B905" s="104"/>
      <c r="D905" s="105"/>
      <c r="E905" s="106"/>
    </row>
    <row r="906" spans="1:5" ht="13.8" x14ac:dyDescent="0.3">
      <c r="A906" s="104"/>
      <c r="B906" s="104"/>
      <c r="D906" s="105"/>
      <c r="E906" s="106"/>
    </row>
    <row r="907" spans="1:5" ht="13.8" x14ac:dyDescent="0.3">
      <c r="A907" s="104"/>
      <c r="B907" s="104"/>
      <c r="D907" s="105"/>
      <c r="E907" s="106"/>
    </row>
    <row r="908" spans="1:5" ht="13.8" x14ac:dyDescent="0.3">
      <c r="A908" s="104"/>
      <c r="B908" s="104"/>
      <c r="D908" s="105"/>
      <c r="E908" s="106"/>
    </row>
    <row r="909" spans="1:5" ht="13.8" x14ac:dyDescent="0.3">
      <c r="A909" s="104"/>
      <c r="B909" s="104"/>
      <c r="D909" s="105"/>
      <c r="E909" s="106"/>
    </row>
    <row r="910" spans="1:5" ht="13.8" x14ac:dyDescent="0.3">
      <c r="A910" s="104"/>
      <c r="B910" s="104"/>
      <c r="D910" s="105"/>
      <c r="E910" s="106"/>
    </row>
    <row r="911" spans="1:5" ht="13.8" x14ac:dyDescent="0.3">
      <c r="A911" s="104"/>
      <c r="B911" s="104"/>
      <c r="D911" s="105"/>
      <c r="E911" s="106"/>
    </row>
    <row r="912" spans="1:5" ht="13.8" x14ac:dyDescent="0.3">
      <c r="A912" s="104"/>
      <c r="B912" s="104"/>
      <c r="D912" s="105"/>
      <c r="E912" s="106"/>
    </row>
    <row r="913" spans="1:5" ht="13.8" x14ac:dyDescent="0.3">
      <c r="A913" s="104"/>
      <c r="B913" s="104"/>
      <c r="D913" s="105"/>
      <c r="E913" s="106"/>
    </row>
    <row r="914" spans="1:5" ht="13.8" x14ac:dyDescent="0.3">
      <c r="A914" s="104"/>
      <c r="B914" s="104"/>
      <c r="D914" s="105"/>
      <c r="E914" s="106"/>
    </row>
    <row r="915" spans="1:5" ht="13.8" x14ac:dyDescent="0.3">
      <c r="A915" s="104"/>
      <c r="B915" s="104"/>
      <c r="D915" s="105"/>
      <c r="E915" s="106"/>
    </row>
    <row r="916" spans="1:5" ht="13.8" x14ac:dyDescent="0.3">
      <c r="A916" s="104"/>
      <c r="B916" s="104"/>
      <c r="D916" s="105"/>
      <c r="E916" s="106"/>
    </row>
    <row r="917" spans="1:5" ht="13.8" x14ac:dyDescent="0.3">
      <c r="A917" s="104"/>
      <c r="B917" s="104"/>
      <c r="D917" s="105"/>
      <c r="E917" s="106"/>
    </row>
    <row r="918" spans="1:5" ht="13.8" x14ac:dyDescent="0.3">
      <c r="A918" s="104"/>
      <c r="B918" s="104"/>
      <c r="D918" s="105"/>
      <c r="E918" s="106"/>
    </row>
    <row r="919" spans="1:5" ht="13.8" x14ac:dyDescent="0.3">
      <c r="A919" s="104"/>
      <c r="B919" s="104"/>
      <c r="D919" s="105"/>
      <c r="E919" s="106"/>
    </row>
    <row r="920" spans="1:5" ht="13.8" x14ac:dyDescent="0.3">
      <c r="A920" s="104"/>
      <c r="B920" s="104"/>
      <c r="D920" s="105"/>
      <c r="E920" s="106"/>
    </row>
    <row r="921" spans="1:5" ht="13.8" x14ac:dyDescent="0.3">
      <c r="A921" s="104"/>
      <c r="B921" s="104"/>
      <c r="D921" s="105"/>
      <c r="E921" s="106"/>
    </row>
    <row r="922" spans="1:5" ht="13.8" x14ac:dyDescent="0.3">
      <c r="A922" s="104"/>
      <c r="B922" s="104"/>
      <c r="D922" s="105"/>
      <c r="E922" s="106"/>
    </row>
    <row r="923" spans="1:5" ht="13.8" x14ac:dyDescent="0.3">
      <c r="A923" s="104"/>
      <c r="B923" s="104"/>
      <c r="D923" s="105"/>
      <c r="E923" s="106"/>
    </row>
    <row r="924" spans="1:5" ht="13.8" x14ac:dyDescent="0.3">
      <c r="A924" s="104"/>
      <c r="B924" s="104"/>
      <c r="D924" s="105"/>
      <c r="E924" s="106"/>
    </row>
    <row r="925" spans="1:5" ht="13.8" x14ac:dyDescent="0.3">
      <c r="A925" s="104"/>
      <c r="B925" s="104"/>
      <c r="D925" s="105"/>
      <c r="E925" s="106"/>
    </row>
    <row r="926" spans="1:5" ht="13.8" x14ac:dyDescent="0.3">
      <c r="A926" s="104"/>
      <c r="B926" s="104"/>
      <c r="D926" s="105"/>
      <c r="E926" s="106"/>
    </row>
    <row r="927" spans="1:5" ht="13.8" x14ac:dyDescent="0.3">
      <c r="A927" s="104"/>
      <c r="B927" s="104"/>
      <c r="D927" s="105"/>
      <c r="E927" s="106"/>
    </row>
    <row r="928" spans="1:5" ht="13.8" x14ac:dyDescent="0.3">
      <c r="A928" s="104"/>
      <c r="B928" s="104"/>
      <c r="D928" s="105"/>
      <c r="E928" s="106"/>
    </row>
    <row r="929" spans="1:5" ht="13.8" x14ac:dyDescent="0.3">
      <c r="A929" s="104"/>
      <c r="B929" s="104"/>
      <c r="D929" s="105"/>
      <c r="E929" s="106"/>
    </row>
    <row r="930" spans="1:5" ht="13.8" x14ac:dyDescent="0.3">
      <c r="A930" s="104"/>
      <c r="B930" s="104"/>
      <c r="D930" s="105"/>
      <c r="E930" s="106"/>
    </row>
    <row r="931" spans="1:5" ht="13.8" x14ac:dyDescent="0.3">
      <c r="A931" s="104"/>
      <c r="B931" s="104"/>
      <c r="D931" s="105"/>
      <c r="E931" s="106"/>
    </row>
    <row r="932" spans="1:5" ht="13.8" x14ac:dyDescent="0.3">
      <c r="A932" s="104"/>
      <c r="B932" s="104"/>
      <c r="D932" s="105"/>
      <c r="E932" s="106"/>
    </row>
    <row r="933" spans="1:5" ht="13.8" x14ac:dyDescent="0.3">
      <c r="A933" s="104"/>
      <c r="B933" s="104"/>
      <c r="D933" s="105"/>
      <c r="E933" s="106"/>
    </row>
    <row r="934" spans="1:5" ht="13.8" x14ac:dyDescent="0.3">
      <c r="A934" s="104"/>
      <c r="B934" s="104"/>
      <c r="D934" s="105"/>
      <c r="E934" s="106"/>
    </row>
    <row r="935" spans="1:5" ht="13.8" x14ac:dyDescent="0.3">
      <c r="A935" s="104"/>
      <c r="B935" s="104"/>
      <c r="D935" s="105"/>
      <c r="E935" s="106"/>
    </row>
    <row r="936" spans="1:5" ht="13.8" x14ac:dyDescent="0.3">
      <c r="A936" s="104"/>
      <c r="B936" s="104"/>
      <c r="D936" s="105"/>
      <c r="E936" s="106"/>
    </row>
    <row r="937" spans="1:5" ht="13.8" x14ac:dyDescent="0.3">
      <c r="A937" s="104"/>
      <c r="B937" s="104"/>
      <c r="D937" s="105"/>
      <c r="E937" s="106"/>
    </row>
    <row r="938" spans="1:5" ht="13.8" x14ac:dyDescent="0.3">
      <c r="A938" s="104"/>
      <c r="B938" s="104"/>
      <c r="D938" s="105"/>
      <c r="E938" s="106"/>
    </row>
    <row r="939" spans="1:5" ht="13.8" x14ac:dyDescent="0.3">
      <c r="A939" s="104"/>
      <c r="B939" s="104"/>
      <c r="D939" s="105"/>
      <c r="E939" s="106"/>
    </row>
    <row r="940" spans="1:5" ht="13.8" x14ac:dyDescent="0.3">
      <c r="A940" s="104"/>
      <c r="B940" s="104"/>
      <c r="D940" s="105"/>
      <c r="E940" s="106"/>
    </row>
    <row r="941" spans="1:5" ht="13.8" x14ac:dyDescent="0.3">
      <c r="A941" s="104"/>
      <c r="B941" s="104"/>
      <c r="D941" s="105"/>
      <c r="E941" s="106"/>
    </row>
    <row r="942" spans="1:5" ht="13.8" x14ac:dyDescent="0.3">
      <c r="A942" s="104"/>
      <c r="B942" s="104"/>
      <c r="D942" s="105"/>
      <c r="E942" s="106"/>
    </row>
    <row r="943" spans="1:5" ht="13.8" x14ac:dyDescent="0.3">
      <c r="A943" s="104"/>
      <c r="B943" s="104"/>
      <c r="D943" s="105"/>
      <c r="E943" s="106"/>
    </row>
    <row r="944" spans="1:5" ht="13.8" x14ac:dyDescent="0.3">
      <c r="A944" s="104"/>
      <c r="B944" s="104"/>
      <c r="D944" s="105"/>
      <c r="E944" s="106"/>
    </row>
    <row r="945" spans="1:5" ht="13.8" x14ac:dyDescent="0.3">
      <c r="A945" s="104"/>
      <c r="B945" s="104"/>
      <c r="D945" s="105"/>
      <c r="E945" s="106"/>
    </row>
    <row r="946" spans="1:5" ht="13.8" x14ac:dyDescent="0.3">
      <c r="A946" s="104"/>
      <c r="B946" s="104"/>
      <c r="D946" s="105"/>
      <c r="E946" s="106"/>
    </row>
    <row r="947" spans="1:5" ht="13.8" x14ac:dyDescent="0.3">
      <c r="A947" s="104"/>
      <c r="B947" s="104"/>
      <c r="D947" s="105"/>
      <c r="E947" s="106"/>
    </row>
    <row r="948" spans="1:5" ht="13.8" x14ac:dyDescent="0.3">
      <c r="A948" s="104"/>
      <c r="B948" s="104"/>
      <c r="D948" s="105"/>
      <c r="E948" s="106"/>
    </row>
    <row r="949" spans="1:5" ht="13.8" x14ac:dyDescent="0.3">
      <c r="A949" s="104"/>
      <c r="B949" s="104"/>
      <c r="D949" s="105"/>
      <c r="E949" s="106"/>
    </row>
    <row r="950" spans="1:5" ht="13.8" x14ac:dyDescent="0.3">
      <c r="A950" s="104"/>
      <c r="B950" s="104"/>
      <c r="D950" s="105"/>
      <c r="E950" s="106"/>
    </row>
    <row r="951" spans="1:5" ht="13.8" x14ac:dyDescent="0.3">
      <c r="A951" s="104"/>
      <c r="B951" s="104"/>
      <c r="D951" s="105"/>
      <c r="E951" s="106"/>
    </row>
    <row r="952" spans="1:5" ht="13.8" x14ac:dyDescent="0.3">
      <c r="A952" s="104"/>
      <c r="B952" s="104"/>
      <c r="D952" s="105"/>
      <c r="E952" s="106"/>
    </row>
    <row r="953" spans="1:5" ht="13.8" x14ac:dyDescent="0.3">
      <c r="A953" s="104"/>
      <c r="B953" s="104"/>
      <c r="D953" s="105"/>
      <c r="E953" s="106"/>
    </row>
    <row r="954" spans="1:5" ht="13.8" x14ac:dyDescent="0.3">
      <c r="A954" s="104"/>
      <c r="B954" s="104"/>
      <c r="D954" s="105"/>
      <c r="E954" s="106"/>
    </row>
    <row r="955" spans="1:5" ht="13.8" x14ac:dyDescent="0.3">
      <c r="A955" s="104"/>
      <c r="B955" s="104"/>
      <c r="D955" s="105"/>
      <c r="E955" s="106"/>
    </row>
    <row r="956" spans="1:5" ht="13.8" x14ac:dyDescent="0.3">
      <c r="A956" s="104"/>
      <c r="B956" s="104"/>
      <c r="D956" s="105"/>
      <c r="E956" s="106"/>
    </row>
    <row r="957" spans="1:5" ht="13.8" x14ac:dyDescent="0.3">
      <c r="A957" s="104"/>
      <c r="B957" s="104"/>
      <c r="D957" s="105"/>
      <c r="E957" s="106"/>
    </row>
    <row r="958" spans="1:5" ht="13.8" x14ac:dyDescent="0.3">
      <c r="A958" s="104"/>
      <c r="B958" s="104"/>
      <c r="D958" s="105"/>
      <c r="E958" s="106"/>
    </row>
    <row r="959" spans="1:5" ht="13.8" x14ac:dyDescent="0.3">
      <c r="A959" s="104"/>
      <c r="B959" s="104"/>
      <c r="D959" s="105"/>
      <c r="E959" s="106"/>
    </row>
    <row r="960" spans="1:5" ht="13.8" x14ac:dyDescent="0.3">
      <c r="A960" s="104"/>
      <c r="B960" s="104"/>
      <c r="D960" s="105"/>
      <c r="E960" s="106"/>
    </row>
    <row r="961" spans="1:5" ht="13.8" x14ac:dyDescent="0.3">
      <c r="A961" s="104"/>
      <c r="B961" s="104"/>
      <c r="D961" s="105"/>
      <c r="E961" s="106"/>
    </row>
    <row r="962" spans="1:5" ht="13.8" x14ac:dyDescent="0.3">
      <c r="A962" s="104"/>
      <c r="B962" s="104"/>
      <c r="D962" s="105"/>
      <c r="E962" s="106"/>
    </row>
    <row r="963" spans="1:5" ht="13.8" x14ac:dyDescent="0.3">
      <c r="A963" s="104"/>
      <c r="B963" s="104"/>
      <c r="D963" s="105"/>
      <c r="E963" s="106"/>
    </row>
    <row r="964" spans="1:5" ht="13.8" x14ac:dyDescent="0.3">
      <c r="A964" s="104"/>
      <c r="B964" s="104"/>
      <c r="D964" s="105"/>
      <c r="E964" s="106"/>
    </row>
    <row r="965" spans="1:5" ht="13.8" x14ac:dyDescent="0.3">
      <c r="A965" s="104"/>
      <c r="B965" s="104"/>
      <c r="D965" s="105"/>
      <c r="E965" s="106"/>
    </row>
    <row r="966" spans="1:5" ht="13.8" x14ac:dyDescent="0.3">
      <c r="A966" s="104"/>
      <c r="B966" s="104"/>
      <c r="D966" s="105"/>
      <c r="E966" s="106"/>
    </row>
    <row r="967" spans="1:5" ht="13.8" x14ac:dyDescent="0.3">
      <c r="A967" s="104"/>
      <c r="B967" s="104"/>
      <c r="D967" s="105"/>
      <c r="E967" s="106"/>
    </row>
    <row r="968" spans="1:5" ht="13.8" x14ac:dyDescent="0.3">
      <c r="A968" s="104"/>
      <c r="B968" s="104"/>
      <c r="D968" s="105"/>
      <c r="E968" s="106"/>
    </row>
    <row r="969" spans="1:5" ht="13.8" x14ac:dyDescent="0.3">
      <c r="A969" s="104"/>
      <c r="B969" s="104"/>
      <c r="D969" s="105"/>
      <c r="E969" s="106"/>
    </row>
    <row r="970" spans="1:5" ht="13.8" x14ac:dyDescent="0.3">
      <c r="A970" s="104"/>
      <c r="B970" s="104"/>
      <c r="D970" s="105"/>
      <c r="E970" s="106"/>
    </row>
    <row r="971" spans="1:5" ht="13.8" x14ac:dyDescent="0.3">
      <c r="A971" s="104"/>
      <c r="B971" s="104"/>
      <c r="D971" s="105"/>
      <c r="E971" s="106"/>
    </row>
    <row r="972" spans="1:5" ht="13.8" x14ac:dyDescent="0.3">
      <c r="A972" s="104"/>
      <c r="B972" s="104"/>
      <c r="D972" s="105"/>
      <c r="E972" s="106"/>
    </row>
    <row r="973" spans="1:5" ht="13.8" x14ac:dyDescent="0.3">
      <c r="A973" s="104"/>
      <c r="B973" s="104"/>
      <c r="D973" s="105"/>
      <c r="E973" s="106"/>
    </row>
    <row r="974" spans="1:5" ht="13.8" x14ac:dyDescent="0.3">
      <c r="A974" s="104"/>
      <c r="B974" s="104"/>
      <c r="D974" s="105"/>
      <c r="E974" s="106"/>
    </row>
    <row r="975" spans="1:5" ht="13.8" x14ac:dyDescent="0.3">
      <c r="A975" s="104"/>
      <c r="B975" s="104"/>
      <c r="D975" s="105"/>
      <c r="E975" s="106"/>
    </row>
    <row r="976" spans="1:5" ht="13.8" x14ac:dyDescent="0.3">
      <c r="A976" s="104"/>
      <c r="B976" s="104"/>
      <c r="D976" s="105"/>
      <c r="E976" s="106"/>
    </row>
    <row r="977" spans="1:5" ht="13.8" x14ac:dyDescent="0.3">
      <c r="A977" s="104"/>
      <c r="B977" s="104"/>
      <c r="D977" s="105"/>
      <c r="E977" s="106"/>
    </row>
    <row r="978" spans="1:5" ht="13.8" x14ac:dyDescent="0.3">
      <c r="A978" s="104"/>
      <c r="B978" s="104"/>
      <c r="D978" s="105"/>
      <c r="E978" s="106"/>
    </row>
    <row r="979" spans="1:5" ht="13.8" x14ac:dyDescent="0.3">
      <c r="A979" s="104"/>
      <c r="B979" s="104"/>
      <c r="D979" s="105"/>
      <c r="E979" s="106"/>
    </row>
    <row r="980" spans="1:5" ht="13.8" x14ac:dyDescent="0.3">
      <c r="A980" s="104"/>
      <c r="B980" s="104"/>
      <c r="D980" s="105"/>
      <c r="E980" s="106"/>
    </row>
    <row r="981" spans="1:5" ht="13.8" x14ac:dyDescent="0.3">
      <c r="A981" s="104"/>
      <c r="B981" s="104"/>
      <c r="D981" s="105"/>
      <c r="E981" s="106"/>
    </row>
    <row r="982" spans="1:5" ht="13.8" x14ac:dyDescent="0.3">
      <c r="A982" s="104"/>
      <c r="B982" s="104"/>
      <c r="D982" s="105"/>
      <c r="E982" s="106"/>
    </row>
    <row r="983" spans="1:5" ht="13.8" x14ac:dyDescent="0.3">
      <c r="A983" s="104"/>
      <c r="B983" s="104"/>
      <c r="D983" s="105"/>
      <c r="E983" s="106"/>
    </row>
    <row r="984" spans="1:5" ht="13.8" x14ac:dyDescent="0.3">
      <c r="A984" s="104"/>
      <c r="B984" s="104"/>
      <c r="D984" s="105"/>
      <c r="E984" s="106"/>
    </row>
    <row r="985" spans="1:5" ht="13.8" x14ac:dyDescent="0.3">
      <c r="A985" s="104"/>
      <c r="B985" s="104"/>
      <c r="D985" s="105"/>
      <c r="E985" s="106"/>
    </row>
    <row r="986" spans="1:5" ht="13.8" x14ac:dyDescent="0.3">
      <c r="A986" s="104"/>
      <c r="B986" s="104"/>
      <c r="D986" s="105"/>
      <c r="E986" s="106"/>
    </row>
    <row r="987" spans="1:5" ht="13.8" x14ac:dyDescent="0.3">
      <c r="A987" s="104"/>
      <c r="B987" s="104"/>
      <c r="D987" s="105"/>
      <c r="E987" s="106"/>
    </row>
    <row r="988" spans="1:5" ht="13.8" x14ac:dyDescent="0.3">
      <c r="A988" s="104"/>
      <c r="B988" s="104"/>
      <c r="D988" s="105"/>
      <c r="E988" s="106"/>
    </row>
    <row r="989" spans="1:5" ht="13.8" x14ac:dyDescent="0.3">
      <c r="A989" s="104"/>
      <c r="B989" s="104"/>
      <c r="D989" s="105"/>
      <c r="E989" s="106"/>
    </row>
    <row r="990" spans="1:5" ht="13.8" x14ac:dyDescent="0.3">
      <c r="A990" s="104"/>
      <c r="B990" s="104"/>
      <c r="D990" s="105"/>
      <c r="E990" s="106"/>
    </row>
    <row r="991" spans="1:5" ht="13.8" x14ac:dyDescent="0.3">
      <c r="A991" s="104"/>
      <c r="B991" s="104"/>
      <c r="D991" s="105"/>
      <c r="E991" s="106"/>
    </row>
    <row r="992" spans="1:5" ht="13.8" x14ac:dyDescent="0.3">
      <c r="A992" s="104"/>
      <c r="B992" s="104"/>
      <c r="D992" s="105"/>
      <c r="E992" s="106"/>
    </row>
    <row r="993" spans="1:5" ht="13.8" x14ac:dyDescent="0.3">
      <c r="A993" s="104"/>
      <c r="B993" s="104"/>
      <c r="D993" s="105"/>
      <c r="E993" s="106"/>
    </row>
    <row r="994" spans="1:5" ht="13.8" x14ac:dyDescent="0.3">
      <c r="A994" s="104"/>
      <c r="B994" s="104"/>
      <c r="D994" s="105"/>
      <c r="E994" s="106"/>
    </row>
    <row r="995" spans="1:5" ht="13.8" x14ac:dyDescent="0.3">
      <c r="A995" s="104"/>
      <c r="B995" s="104"/>
      <c r="D995" s="105"/>
      <c r="E995" s="106"/>
    </row>
    <row r="996" spans="1:5" ht="13.8" x14ac:dyDescent="0.3">
      <c r="A996" s="104"/>
      <c r="B996" s="104"/>
      <c r="D996" s="105"/>
      <c r="E996" s="106"/>
    </row>
    <row r="997" spans="1:5" ht="13.8" x14ac:dyDescent="0.3">
      <c r="A997" s="104"/>
      <c r="B997" s="104"/>
      <c r="D997" s="105"/>
      <c r="E997" s="106"/>
    </row>
    <row r="998" spans="1:5" ht="13.8" x14ac:dyDescent="0.3">
      <c r="A998" s="104"/>
      <c r="B998" s="104"/>
      <c r="D998" s="105"/>
      <c r="E998" s="106"/>
    </row>
    <row r="999" spans="1:5" ht="13.8" x14ac:dyDescent="0.3">
      <c r="A999" s="104"/>
      <c r="B999" s="104"/>
      <c r="D999" s="105"/>
      <c r="E999" s="106"/>
    </row>
    <row r="1000" spans="1:5" ht="13.8" x14ac:dyDescent="0.3">
      <c r="A1000" s="104"/>
      <c r="B1000" s="104"/>
      <c r="D1000" s="105"/>
      <c r="E1000" s="106"/>
    </row>
    <row r="1001" spans="1:5" ht="13.8" x14ac:dyDescent="0.3">
      <c r="A1001" s="104"/>
      <c r="B1001" s="104"/>
      <c r="D1001" s="105"/>
      <c r="E1001" s="106"/>
    </row>
    <row r="1002" spans="1:5" ht="13.8" x14ac:dyDescent="0.3">
      <c r="A1002" s="104"/>
      <c r="B1002" s="104"/>
      <c r="D1002" s="105"/>
      <c r="E1002" s="106"/>
    </row>
    <row r="1003" spans="1:5" ht="13.8" x14ac:dyDescent="0.3">
      <c r="A1003" s="104"/>
      <c r="B1003" s="104"/>
      <c r="D1003" s="105"/>
      <c r="E1003" s="106"/>
    </row>
    <row r="1004" spans="1:5" ht="13.8" x14ac:dyDescent="0.3">
      <c r="A1004" s="104"/>
      <c r="B1004" s="104"/>
      <c r="D1004" s="105"/>
      <c r="E1004" s="106"/>
    </row>
    <row r="1005" spans="1:5" ht="13.8" x14ac:dyDescent="0.3">
      <c r="A1005" s="104"/>
      <c r="B1005" s="104"/>
      <c r="D1005" s="105"/>
      <c r="E1005" s="106"/>
    </row>
    <row r="1006" spans="1:5" ht="13.8" x14ac:dyDescent="0.3">
      <c r="A1006" s="104"/>
      <c r="B1006" s="104"/>
      <c r="D1006" s="105"/>
      <c r="E1006" s="106"/>
    </row>
    <row r="1007" spans="1:5" ht="13.8" x14ac:dyDescent="0.3">
      <c r="A1007" s="104"/>
      <c r="B1007" s="104"/>
      <c r="D1007" s="105"/>
      <c r="E1007" s="106"/>
    </row>
    <row r="1008" spans="1:5" ht="13.8" x14ac:dyDescent="0.3">
      <c r="A1008" s="104"/>
      <c r="B1008" s="104"/>
      <c r="D1008" s="105"/>
      <c r="E1008" s="106"/>
    </row>
    <row r="1009" spans="1:5" ht="13.8" x14ac:dyDescent="0.3">
      <c r="A1009" s="104"/>
      <c r="B1009" s="104"/>
      <c r="D1009" s="105"/>
      <c r="E1009" s="106"/>
    </row>
    <row r="1010" spans="1:5" ht="13.8" x14ac:dyDescent="0.3">
      <c r="A1010" s="104"/>
      <c r="B1010" s="104"/>
      <c r="D1010" s="105"/>
      <c r="E1010" s="106"/>
    </row>
    <row r="1011" spans="1:5" ht="13.8" x14ac:dyDescent="0.3">
      <c r="A1011" s="104"/>
      <c r="B1011" s="104"/>
      <c r="D1011" s="105"/>
      <c r="E1011" s="106"/>
    </row>
    <row r="1012" spans="1:5" ht="13.8" x14ac:dyDescent="0.3">
      <c r="A1012" s="104"/>
      <c r="B1012" s="104"/>
      <c r="D1012" s="105"/>
      <c r="E1012" s="106"/>
    </row>
    <row r="1013" spans="1:5" ht="13.8" x14ac:dyDescent="0.3">
      <c r="A1013" s="104"/>
      <c r="B1013" s="104"/>
      <c r="D1013" s="105"/>
      <c r="E1013" s="106"/>
    </row>
    <row r="1014" spans="1:5" ht="13.8" x14ac:dyDescent="0.3">
      <c r="A1014" s="104"/>
      <c r="B1014" s="104"/>
      <c r="D1014" s="105"/>
      <c r="E1014" s="106"/>
    </row>
    <row r="1015" spans="1:5" ht="13.8" x14ac:dyDescent="0.3">
      <c r="A1015" s="104"/>
      <c r="B1015" s="104"/>
      <c r="D1015" s="105"/>
      <c r="E1015" s="106"/>
    </row>
    <row r="1016" spans="1:5" ht="13.8" x14ac:dyDescent="0.3">
      <c r="A1016" s="104"/>
      <c r="B1016" s="104"/>
      <c r="D1016" s="105"/>
      <c r="E1016" s="106"/>
    </row>
    <row r="1017" spans="1:5" ht="13.8" x14ac:dyDescent="0.3">
      <c r="A1017" s="104"/>
      <c r="B1017" s="104"/>
      <c r="D1017" s="105"/>
      <c r="E1017" s="106"/>
    </row>
    <row r="1018" spans="1:5" ht="13.8" x14ac:dyDescent="0.3">
      <c r="A1018" s="104"/>
      <c r="B1018" s="104"/>
      <c r="D1018" s="105"/>
      <c r="E1018" s="106"/>
    </row>
    <row r="1019" spans="1:5" ht="13.8" x14ac:dyDescent="0.3">
      <c r="A1019" s="104"/>
      <c r="B1019" s="104"/>
      <c r="D1019" s="105"/>
      <c r="E1019" s="106"/>
    </row>
    <row r="1020" spans="1:5" ht="13.8" x14ac:dyDescent="0.3">
      <c r="A1020" s="104"/>
      <c r="B1020" s="104"/>
      <c r="D1020" s="105"/>
      <c r="E1020" s="106"/>
    </row>
    <row r="1021" spans="1:5" ht="13.8" x14ac:dyDescent="0.3">
      <c r="A1021" s="104"/>
      <c r="B1021" s="104"/>
      <c r="D1021" s="105"/>
      <c r="E1021" s="106"/>
    </row>
    <row r="1022" spans="1:5" ht="13.8" x14ac:dyDescent="0.3">
      <c r="A1022" s="104"/>
      <c r="B1022" s="104"/>
      <c r="D1022" s="105"/>
      <c r="E1022" s="106"/>
    </row>
    <row r="1023" spans="1:5" ht="13.8" x14ac:dyDescent="0.3">
      <c r="A1023" s="104"/>
      <c r="B1023" s="104"/>
      <c r="D1023" s="105"/>
      <c r="E1023" s="106"/>
    </row>
    <row r="1024" spans="1:5" ht="13.8" x14ac:dyDescent="0.3">
      <c r="A1024" s="104"/>
      <c r="B1024" s="104"/>
      <c r="D1024" s="105"/>
      <c r="E1024" s="106"/>
    </row>
    <row r="1025" spans="1:5" ht="13.8" x14ac:dyDescent="0.3">
      <c r="A1025" s="104"/>
      <c r="B1025" s="104"/>
      <c r="D1025" s="105"/>
      <c r="E1025" s="106"/>
    </row>
    <row r="1026" spans="1:5" ht="13.8" x14ac:dyDescent="0.3">
      <c r="A1026" s="104"/>
      <c r="B1026" s="104"/>
      <c r="D1026" s="105"/>
      <c r="E1026" s="106"/>
    </row>
    <row r="1027" spans="1:5" ht="13.8" x14ac:dyDescent="0.3">
      <c r="A1027" s="104"/>
      <c r="B1027" s="104"/>
      <c r="D1027" s="105"/>
      <c r="E1027" s="106"/>
    </row>
    <row r="1028" spans="1:5" ht="13.8" x14ac:dyDescent="0.3">
      <c r="A1028" s="104"/>
      <c r="B1028" s="104"/>
      <c r="D1028" s="105"/>
      <c r="E1028" s="106"/>
    </row>
    <row r="1029" spans="1:5" ht="13.8" x14ac:dyDescent="0.3">
      <c r="A1029" s="104"/>
      <c r="B1029" s="104"/>
      <c r="D1029" s="105"/>
      <c r="E1029" s="106"/>
    </row>
    <row r="1030" spans="1:5" ht="13.8" x14ac:dyDescent="0.3">
      <c r="A1030" s="104"/>
      <c r="B1030" s="104"/>
      <c r="D1030" s="105"/>
      <c r="E1030" s="106"/>
    </row>
    <row r="1031" spans="1:5" ht="13.8" x14ac:dyDescent="0.3">
      <c r="A1031" s="104"/>
      <c r="B1031" s="104"/>
      <c r="D1031" s="105"/>
      <c r="E1031" s="106"/>
    </row>
    <row r="1032" spans="1:5" ht="13.8" x14ac:dyDescent="0.3">
      <c r="A1032" s="104"/>
      <c r="B1032" s="104"/>
      <c r="D1032" s="105"/>
      <c r="E1032" s="106"/>
    </row>
    <row r="1033" spans="1:5" ht="13.8" x14ac:dyDescent="0.3">
      <c r="A1033" s="104"/>
      <c r="B1033" s="104"/>
      <c r="D1033" s="105"/>
      <c r="E1033" s="106"/>
    </row>
    <row r="1034" spans="1:5" ht="13.8" x14ac:dyDescent="0.3">
      <c r="A1034" s="104"/>
      <c r="B1034" s="104"/>
      <c r="D1034" s="105"/>
      <c r="E1034" s="106"/>
    </row>
    <row r="1035" spans="1:5" ht="13.8" x14ac:dyDescent="0.3">
      <c r="A1035" s="104"/>
      <c r="B1035" s="104"/>
      <c r="D1035" s="105"/>
      <c r="E1035" s="106"/>
    </row>
    <row r="1036" spans="1:5" ht="13.8" x14ac:dyDescent="0.3">
      <c r="A1036" s="104"/>
      <c r="B1036" s="104"/>
      <c r="D1036" s="105"/>
      <c r="E1036" s="106"/>
    </row>
    <row r="1037" spans="1:5" ht="13.8" x14ac:dyDescent="0.3">
      <c r="A1037" s="104"/>
      <c r="B1037" s="104"/>
      <c r="D1037" s="105"/>
      <c r="E1037" s="106"/>
    </row>
    <row r="1038" spans="1:5" ht="13.8" x14ac:dyDescent="0.3">
      <c r="A1038" s="104"/>
      <c r="B1038" s="104"/>
      <c r="D1038" s="105"/>
      <c r="E1038" s="106"/>
    </row>
    <row r="1039" spans="1:5" ht="13.8" x14ac:dyDescent="0.3">
      <c r="A1039" s="104"/>
      <c r="B1039" s="104"/>
      <c r="D1039" s="105"/>
      <c r="E1039" s="106"/>
    </row>
    <row r="1040" spans="1:5" ht="13.8" x14ac:dyDescent="0.3">
      <c r="A1040" s="104"/>
      <c r="B1040" s="104"/>
      <c r="D1040" s="105"/>
      <c r="E1040" s="106"/>
    </row>
    <row r="1041" spans="1:5" ht="13.8" x14ac:dyDescent="0.3">
      <c r="A1041" s="104"/>
      <c r="B1041" s="104"/>
      <c r="D1041" s="105"/>
      <c r="E1041" s="106"/>
    </row>
    <row r="1042" spans="1:5" ht="13.8" x14ac:dyDescent="0.3">
      <c r="A1042" s="104"/>
      <c r="B1042" s="104"/>
      <c r="D1042" s="105"/>
      <c r="E1042" s="106"/>
    </row>
    <row r="1043" spans="1:5" ht="13.8" x14ac:dyDescent="0.3">
      <c r="A1043" s="104"/>
      <c r="B1043" s="104"/>
      <c r="D1043" s="105"/>
      <c r="E1043" s="106"/>
    </row>
    <row r="1044" spans="1:5" ht="13.8" x14ac:dyDescent="0.3">
      <c r="A1044" s="104"/>
      <c r="B1044" s="104"/>
      <c r="D1044" s="105"/>
      <c r="E1044" s="106"/>
    </row>
    <row r="1045" spans="1:5" ht="13.8" x14ac:dyDescent="0.3">
      <c r="A1045" s="104"/>
      <c r="B1045" s="104"/>
      <c r="D1045" s="105"/>
      <c r="E1045" s="106"/>
    </row>
    <row r="1046" spans="1:5" ht="13.8" x14ac:dyDescent="0.3">
      <c r="A1046" s="104"/>
      <c r="B1046" s="104"/>
      <c r="D1046" s="105"/>
      <c r="E1046" s="106"/>
    </row>
    <row r="1047" spans="1:5" ht="13.8" x14ac:dyDescent="0.3">
      <c r="A1047" s="104"/>
      <c r="B1047" s="104"/>
      <c r="D1047" s="105"/>
      <c r="E1047" s="106"/>
    </row>
    <row r="1048" spans="1:5" ht="13.8" x14ac:dyDescent="0.3">
      <c r="A1048" s="104"/>
      <c r="B1048" s="104"/>
      <c r="D1048" s="105"/>
      <c r="E1048" s="106"/>
    </row>
    <row r="1049" spans="1:5" ht="13.8" x14ac:dyDescent="0.3">
      <c r="A1049" s="104"/>
      <c r="B1049" s="104"/>
      <c r="D1049" s="105"/>
      <c r="E1049" s="106"/>
    </row>
    <row r="1050" spans="1:5" ht="13.8" x14ac:dyDescent="0.3">
      <c r="A1050" s="104"/>
      <c r="B1050" s="104"/>
      <c r="D1050" s="105"/>
      <c r="E1050" s="106"/>
    </row>
    <row r="1051" spans="1:5" ht="13.8" x14ac:dyDescent="0.3">
      <c r="A1051" s="104"/>
      <c r="B1051" s="104"/>
      <c r="D1051" s="105"/>
      <c r="E1051" s="106"/>
    </row>
    <row r="1052" spans="1:5" ht="13.8" x14ac:dyDescent="0.3">
      <c r="A1052" s="104"/>
      <c r="B1052" s="104"/>
      <c r="D1052" s="105"/>
      <c r="E1052" s="106"/>
    </row>
    <row r="1053" spans="1:5" ht="13.8" x14ac:dyDescent="0.3">
      <c r="A1053" s="104"/>
      <c r="B1053" s="104"/>
      <c r="D1053" s="105"/>
      <c r="E1053" s="106"/>
    </row>
    <row r="1054" spans="1:5" ht="13.8" x14ac:dyDescent="0.3">
      <c r="A1054" s="104"/>
      <c r="B1054" s="104"/>
      <c r="D1054" s="105"/>
      <c r="E1054" s="106"/>
    </row>
    <row r="1055" spans="1:5" ht="13.8" x14ac:dyDescent="0.3">
      <c r="A1055" s="104"/>
      <c r="B1055" s="104"/>
      <c r="D1055" s="105"/>
      <c r="E1055" s="106"/>
    </row>
    <row r="1056" spans="1:5" ht="13.8" x14ac:dyDescent="0.3">
      <c r="A1056" s="104"/>
      <c r="B1056" s="104"/>
      <c r="D1056" s="105"/>
      <c r="E1056" s="106"/>
    </row>
    <row r="1057" spans="1:5" ht="13.8" x14ac:dyDescent="0.3">
      <c r="A1057" s="104"/>
      <c r="B1057" s="104"/>
      <c r="D1057" s="105"/>
      <c r="E1057" s="106"/>
    </row>
    <row r="1058" spans="1:5" ht="13.8" x14ac:dyDescent="0.3">
      <c r="A1058" s="104"/>
      <c r="B1058" s="104"/>
      <c r="D1058" s="105"/>
      <c r="E1058" s="106"/>
    </row>
    <row r="1059" spans="1:5" ht="13.8" x14ac:dyDescent="0.3">
      <c r="A1059" s="104"/>
      <c r="B1059" s="104"/>
      <c r="D1059" s="105"/>
      <c r="E1059" s="106"/>
    </row>
    <row r="1060" spans="1:5" ht="13.8" x14ac:dyDescent="0.3">
      <c r="A1060" s="104"/>
      <c r="B1060" s="104"/>
      <c r="D1060" s="105"/>
      <c r="E1060" s="106"/>
    </row>
    <row r="1061" spans="1:5" ht="13.8" x14ac:dyDescent="0.3">
      <c r="A1061" s="104"/>
      <c r="B1061" s="104"/>
      <c r="D1061" s="105"/>
      <c r="E1061" s="106"/>
    </row>
    <row r="1062" spans="1:5" ht="13.8" x14ac:dyDescent="0.3">
      <c r="A1062" s="104"/>
      <c r="B1062" s="104"/>
      <c r="D1062" s="105"/>
      <c r="E1062" s="106"/>
    </row>
    <row r="1063" spans="1:5" ht="13.8" x14ac:dyDescent="0.3">
      <c r="A1063" s="104"/>
      <c r="B1063" s="104"/>
      <c r="D1063" s="105"/>
      <c r="E1063" s="106"/>
    </row>
    <row r="1064" spans="1:5" ht="13.8" x14ac:dyDescent="0.3">
      <c r="A1064" s="104"/>
      <c r="B1064" s="104"/>
      <c r="D1064" s="105"/>
      <c r="E1064" s="106"/>
    </row>
    <row r="1065" spans="1:5" ht="13.8" x14ac:dyDescent="0.3">
      <c r="A1065" s="104"/>
      <c r="B1065" s="104"/>
      <c r="D1065" s="105"/>
      <c r="E1065" s="106"/>
    </row>
    <row r="1066" spans="1:5" ht="13.8" x14ac:dyDescent="0.3">
      <c r="A1066" s="104"/>
      <c r="B1066" s="104"/>
      <c r="D1066" s="105"/>
      <c r="E1066" s="106"/>
    </row>
    <row r="1067" spans="1:5" ht="13.8" x14ac:dyDescent="0.3">
      <c r="A1067" s="104"/>
      <c r="B1067" s="104"/>
      <c r="D1067" s="105"/>
      <c r="E1067" s="106"/>
    </row>
    <row r="1068" spans="1:5" ht="13.8" x14ac:dyDescent="0.3">
      <c r="A1068" s="104"/>
      <c r="B1068" s="104"/>
      <c r="D1068" s="105"/>
      <c r="E1068" s="106"/>
    </row>
    <row r="1069" spans="1:5" ht="13.8" x14ac:dyDescent="0.3">
      <c r="A1069" s="104"/>
      <c r="B1069" s="104"/>
      <c r="D1069" s="105"/>
      <c r="E1069" s="106"/>
    </row>
    <row r="1070" spans="1:5" ht="13.8" x14ac:dyDescent="0.3">
      <c r="A1070" s="104"/>
      <c r="B1070" s="104"/>
      <c r="D1070" s="105"/>
      <c r="E1070" s="106"/>
    </row>
    <row r="1071" spans="1:5" ht="13.8" x14ac:dyDescent="0.3">
      <c r="A1071" s="104"/>
      <c r="B1071" s="104"/>
      <c r="D1071" s="105"/>
      <c r="E1071" s="106"/>
    </row>
    <row r="1072" spans="1:5" ht="13.8" x14ac:dyDescent="0.3">
      <c r="A1072" s="104"/>
      <c r="B1072" s="104"/>
      <c r="D1072" s="105"/>
      <c r="E1072" s="106"/>
    </row>
    <row r="1073" spans="1:5" ht="13.8" x14ac:dyDescent="0.3">
      <c r="A1073" s="104"/>
      <c r="B1073" s="104"/>
      <c r="D1073" s="105"/>
      <c r="E1073" s="106"/>
    </row>
    <row r="1074" spans="1:5" ht="13.8" x14ac:dyDescent="0.3">
      <c r="A1074" s="104"/>
      <c r="B1074" s="104"/>
      <c r="D1074" s="105"/>
      <c r="E1074" s="106"/>
    </row>
    <row r="1075" spans="1:5" ht="13.8" x14ac:dyDescent="0.3">
      <c r="A1075" s="104"/>
      <c r="B1075" s="104"/>
      <c r="D1075" s="105"/>
      <c r="E1075" s="106"/>
    </row>
    <row r="1076" spans="1:5" ht="13.8" x14ac:dyDescent="0.3">
      <c r="A1076" s="104"/>
      <c r="B1076" s="104"/>
      <c r="D1076" s="105"/>
      <c r="E1076" s="106"/>
    </row>
    <row r="1077" spans="1:5" ht="13.8" x14ac:dyDescent="0.3">
      <c r="A1077" s="104"/>
      <c r="B1077" s="104"/>
      <c r="D1077" s="105"/>
      <c r="E1077" s="106"/>
    </row>
    <row r="1078" spans="1:5" ht="13.8" x14ac:dyDescent="0.3">
      <c r="A1078" s="104"/>
      <c r="B1078" s="104"/>
      <c r="D1078" s="105"/>
      <c r="E1078" s="106"/>
    </row>
    <row r="1079" spans="1:5" ht="13.8" x14ac:dyDescent="0.3">
      <c r="A1079" s="104"/>
      <c r="B1079" s="104"/>
      <c r="D1079" s="105"/>
      <c r="E1079" s="106"/>
    </row>
    <row r="1080" spans="1:5" ht="13.8" x14ac:dyDescent="0.3">
      <c r="A1080" s="104"/>
      <c r="B1080" s="104"/>
      <c r="D1080" s="105"/>
      <c r="E1080" s="106"/>
    </row>
    <row r="1081" spans="1:5" ht="13.8" x14ac:dyDescent="0.3">
      <c r="A1081" s="104"/>
      <c r="B1081" s="104"/>
      <c r="D1081" s="105"/>
      <c r="E1081" s="106"/>
    </row>
    <row r="1082" spans="1:5" ht="13.8" x14ac:dyDescent="0.3">
      <c r="A1082" s="104"/>
      <c r="B1082" s="104"/>
      <c r="D1082" s="105"/>
      <c r="E1082" s="106"/>
    </row>
    <row r="1083" spans="1:5" ht="13.8" x14ac:dyDescent="0.3">
      <c r="A1083" s="104"/>
      <c r="B1083" s="104"/>
      <c r="D1083" s="105"/>
      <c r="E1083" s="106"/>
    </row>
    <row r="1084" spans="1:5" ht="13.8" x14ac:dyDescent="0.3">
      <c r="A1084" s="104"/>
      <c r="B1084" s="104"/>
      <c r="D1084" s="105"/>
      <c r="E1084" s="106"/>
    </row>
    <row r="1085" spans="1:5" ht="13.8" x14ac:dyDescent="0.3">
      <c r="A1085" s="104"/>
      <c r="B1085" s="104"/>
      <c r="D1085" s="105"/>
      <c r="E1085" s="106"/>
    </row>
    <row r="1086" spans="1:5" ht="13.8" x14ac:dyDescent="0.3">
      <c r="A1086" s="104"/>
      <c r="B1086" s="104"/>
      <c r="D1086" s="105"/>
      <c r="E1086" s="106"/>
    </row>
    <row r="1087" spans="1:5" ht="13.8" x14ac:dyDescent="0.3">
      <c r="A1087" s="104"/>
      <c r="B1087" s="104"/>
      <c r="D1087" s="105"/>
      <c r="E1087" s="106"/>
    </row>
    <row r="1088" spans="1:5" ht="13.8" x14ac:dyDescent="0.3">
      <c r="A1088" s="104"/>
      <c r="B1088" s="104"/>
      <c r="D1088" s="105"/>
      <c r="E1088" s="106"/>
    </row>
    <row r="1089" spans="1:5" ht="13.8" x14ac:dyDescent="0.3">
      <c r="A1089" s="104"/>
      <c r="B1089" s="104"/>
      <c r="D1089" s="105"/>
      <c r="E1089" s="106"/>
    </row>
    <row r="1090" spans="1:5" ht="13.8" x14ac:dyDescent="0.3">
      <c r="A1090" s="104"/>
      <c r="B1090" s="104"/>
      <c r="D1090" s="105"/>
      <c r="E1090" s="106"/>
    </row>
    <row r="1091" spans="1:5" ht="13.8" x14ac:dyDescent="0.3">
      <c r="A1091" s="104"/>
      <c r="B1091" s="104"/>
      <c r="D1091" s="105"/>
      <c r="E1091" s="106"/>
    </row>
    <row r="1092" spans="1:5" ht="13.8" x14ac:dyDescent="0.3">
      <c r="A1092" s="104"/>
      <c r="B1092" s="104"/>
      <c r="D1092" s="105"/>
      <c r="E1092" s="106"/>
    </row>
    <row r="1093" spans="1:5" ht="13.8" x14ac:dyDescent="0.3">
      <c r="A1093" s="104"/>
      <c r="B1093" s="104"/>
      <c r="D1093" s="105"/>
      <c r="E1093" s="106"/>
    </row>
    <row r="1094" spans="1:5" ht="13.8" x14ac:dyDescent="0.3">
      <c r="A1094" s="104"/>
      <c r="B1094" s="104"/>
      <c r="D1094" s="105"/>
      <c r="E1094" s="106"/>
    </row>
    <row r="1095" spans="1:5" ht="13.8" x14ac:dyDescent="0.3">
      <c r="A1095" s="104"/>
      <c r="B1095" s="104"/>
      <c r="D1095" s="105"/>
      <c r="E1095" s="106"/>
    </row>
    <row r="1096" spans="1:5" ht="13.8" x14ac:dyDescent="0.3">
      <c r="A1096" s="104"/>
      <c r="B1096" s="104"/>
      <c r="D1096" s="105"/>
      <c r="E1096" s="106"/>
    </row>
    <row r="1097" spans="1:5" ht="13.8" x14ac:dyDescent="0.3">
      <c r="A1097" s="104"/>
      <c r="B1097" s="104"/>
      <c r="D1097" s="105"/>
      <c r="E1097" s="106"/>
    </row>
    <row r="1098" spans="1:5" ht="13.8" x14ac:dyDescent="0.3">
      <c r="A1098" s="104"/>
      <c r="B1098" s="104"/>
      <c r="D1098" s="105"/>
      <c r="E1098" s="106"/>
    </row>
    <row r="1099" spans="1:5" ht="13.8" x14ac:dyDescent="0.3">
      <c r="A1099" s="104"/>
      <c r="B1099" s="104"/>
      <c r="D1099" s="105"/>
      <c r="E1099" s="106"/>
    </row>
    <row r="1100" spans="1:5" ht="13.8" x14ac:dyDescent="0.3">
      <c r="A1100" s="104"/>
      <c r="B1100" s="104"/>
      <c r="D1100" s="105"/>
      <c r="E1100" s="106"/>
    </row>
    <row r="1101" spans="1:5" ht="13.8" x14ac:dyDescent="0.3">
      <c r="A1101" s="104"/>
      <c r="B1101" s="104"/>
      <c r="D1101" s="105"/>
      <c r="E1101" s="106"/>
    </row>
    <row r="1102" spans="1:5" ht="13.8" x14ac:dyDescent="0.3">
      <c r="A1102" s="104"/>
      <c r="B1102" s="104"/>
      <c r="D1102" s="105"/>
      <c r="E1102" s="106"/>
    </row>
    <row r="1103" spans="1:5" ht="13.8" x14ac:dyDescent="0.3">
      <c r="A1103" s="104"/>
      <c r="B1103" s="104"/>
      <c r="D1103" s="105"/>
      <c r="E1103" s="106"/>
    </row>
    <row r="1104" spans="1:5" ht="13.8" x14ac:dyDescent="0.3">
      <c r="A1104" s="104"/>
      <c r="B1104" s="104"/>
      <c r="D1104" s="105"/>
      <c r="E1104" s="106"/>
    </row>
    <row r="1105" spans="1:5" ht="13.8" x14ac:dyDescent="0.3">
      <c r="A1105" s="104"/>
      <c r="B1105" s="104"/>
      <c r="D1105" s="105"/>
      <c r="E1105" s="106"/>
    </row>
    <row r="1106" spans="1:5" ht="13.8" x14ac:dyDescent="0.3">
      <c r="A1106" s="104"/>
      <c r="B1106" s="104"/>
      <c r="D1106" s="105"/>
      <c r="E1106" s="106"/>
    </row>
    <row r="1107" spans="1:5" ht="13.8" x14ac:dyDescent="0.3">
      <c r="A1107" s="104"/>
      <c r="B1107" s="104"/>
      <c r="D1107" s="105"/>
      <c r="E1107" s="106"/>
    </row>
    <row r="1108" spans="1:5" ht="13.8" x14ac:dyDescent="0.3">
      <c r="A1108" s="104"/>
      <c r="B1108" s="104"/>
      <c r="D1108" s="105"/>
      <c r="E1108" s="106"/>
    </row>
    <row r="1109" spans="1:5" ht="13.8" x14ac:dyDescent="0.3">
      <c r="A1109" s="104"/>
      <c r="B1109" s="104"/>
      <c r="D1109" s="105"/>
      <c r="E1109" s="106"/>
    </row>
    <row r="1110" spans="1:5" ht="13.8" x14ac:dyDescent="0.3">
      <c r="A1110" s="104"/>
      <c r="B1110" s="104"/>
      <c r="D1110" s="105"/>
      <c r="E1110" s="106"/>
    </row>
    <row r="1111" spans="1:5" ht="13.8" x14ac:dyDescent="0.3">
      <c r="A1111" s="104"/>
      <c r="B1111" s="104"/>
      <c r="D1111" s="105"/>
      <c r="E1111" s="106"/>
    </row>
    <row r="1112" spans="1:5" ht="13.8" x14ac:dyDescent="0.3">
      <c r="A1112" s="104"/>
      <c r="B1112" s="104"/>
      <c r="D1112" s="105"/>
      <c r="E1112" s="106"/>
    </row>
    <row r="1113" spans="1:5" ht="13.8" x14ac:dyDescent="0.3">
      <c r="A1113" s="104"/>
      <c r="B1113" s="104"/>
      <c r="D1113" s="105"/>
      <c r="E1113" s="106"/>
    </row>
    <row r="1114" spans="1:5" ht="13.8" x14ac:dyDescent="0.3">
      <c r="A1114" s="104"/>
      <c r="B1114" s="104"/>
      <c r="D1114" s="105"/>
      <c r="E1114" s="106"/>
    </row>
    <row r="1115" spans="1:5" ht="13.8" x14ac:dyDescent="0.3">
      <c r="A1115" s="104"/>
      <c r="B1115" s="104"/>
      <c r="D1115" s="105"/>
      <c r="E1115" s="106"/>
    </row>
    <row r="1116" spans="1:5" ht="13.8" x14ac:dyDescent="0.3">
      <c r="A1116" s="104"/>
      <c r="B1116" s="104"/>
      <c r="D1116" s="105"/>
      <c r="E1116" s="106"/>
    </row>
    <row r="1117" spans="1:5" ht="13.8" x14ac:dyDescent="0.3">
      <c r="A1117" s="104"/>
      <c r="B1117" s="104"/>
      <c r="D1117" s="105"/>
      <c r="E1117" s="106"/>
    </row>
    <row r="1118" spans="1:5" ht="13.8" x14ac:dyDescent="0.3">
      <c r="A1118" s="104"/>
      <c r="B1118" s="104"/>
      <c r="D1118" s="105"/>
      <c r="E1118" s="106"/>
    </row>
    <row r="1119" spans="1:5" ht="13.8" x14ac:dyDescent="0.3">
      <c r="A1119" s="104"/>
      <c r="B1119" s="104"/>
      <c r="D1119" s="105"/>
      <c r="E1119" s="106"/>
    </row>
    <row r="1120" spans="1:5" ht="13.8" x14ac:dyDescent="0.3">
      <c r="A1120" s="104"/>
      <c r="B1120" s="104"/>
      <c r="D1120" s="105"/>
      <c r="E1120" s="106"/>
    </row>
    <row r="1121" spans="1:5" ht="13.8" x14ac:dyDescent="0.3">
      <c r="A1121" s="104"/>
      <c r="B1121" s="104"/>
      <c r="D1121" s="105"/>
      <c r="E1121" s="106"/>
    </row>
    <row r="1122" spans="1:5" ht="13.8" x14ac:dyDescent="0.3">
      <c r="A1122" s="104"/>
      <c r="B1122" s="104"/>
      <c r="D1122" s="105"/>
      <c r="E1122" s="106"/>
    </row>
    <row r="1123" spans="1:5" ht="13.8" x14ac:dyDescent="0.3">
      <c r="A1123" s="104"/>
      <c r="B1123" s="104"/>
      <c r="D1123" s="105"/>
      <c r="E1123" s="106"/>
    </row>
    <row r="1124" spans="1:5" ht="13.8" x14ac:dyDescent="0.3">
      <c r="A1124" s="104"/>
      <c r="B1124" s="104"/>
      <c r="D1124" s="105"/>
      <c r="E1124" s="106"/>
    </row>
    <row r="1125" spans="1:5" ht="13.8" x14ac:dyDescent="0.3">
      <c r="A1125" s="104"/>
      <c r="B1125" s="104"/>
      <c r="D1125" s="105"/>
      <c r="E1125" s="106"/>
    </row>
    <row r="1126" spans="1:5" ht="13.8" x14ac:dyDescent="0.3">
      <c r="A1126" s="104"/>
      <c r="B1126" s="104"/>
      <c r="D1126" s="105"/>
      <c r="E1126" s="106"/>
    </row>
    <row r="1127" spans="1:5" ht="13.8" x14ac:dyDescent="0.3">
      <c r="A1127" s="104"/>
      <c r="B1127" s="104"/>
      <c r="D1127" s="105"/>
      <c r="E1127" s="106"/>
    </row>
    <row r="1128" spans="1:5" ht="13.8" x14ac:dyDescent="0.3">
      <c r="A1128" s="104"/>
      <c r="B1128" s="104"/>
      <c r="D1128" s="105"/>
      <c r="E1128" s="106"/>
    </row>
    <row r="1129" spans="1:5" ht="13.8" x14ac:dyDescent="0.3">
      <c r="A1129" s="104"/>
      <c r="B1129" s="104"/>
      <c r="D1129" s="105"/>
      <c r="E1129" s="106"/>
    </row>
    <row r="1130" spans="1:5" ht="13.8" x14ac:dyDescent="0.3">
      <c r="A1130" s="104"/>
      <c r="B1130" s="104"/>
      <c r="D1130" s="105"/>
      <c r="E1130" s="106"/>
    </row>
    <row r="1131" spans="1:5" ht="13.8" x14ac:dyDescent="0.3">
      <c r="A1131" s="104"/>
      <c r="B1131" s="104"/>
      <c r="D1131" s="105"/>
      <c r="E1131" s="106"/>
    </row>
    <row r="1132" spans="1:5" ht="13.8" x14ac:dyDescent="0.3">
      <c r="A1132" s="104"/>
      <c r="B1132" s="104"/>
      <c r="D1132" s="105"/>
      <c r="E1132" s="106"/>
    </row>
    <row r="1133" spans="1:5" ht="13.8" x14ac:dyDescent="0.3">
      <c r="A1133" s="104"/>
      <c r="B1133" s="104"/>
      <c r="D1133" s="105"/>
      <c r="E1133" s="106"/>
    </row>
    <row r="1134" spans="1:5" ht="13.8" x14ac:dyDescent="0.3">
      <c r="A1134" s="104"/>
      <c r="B1134" s="104"/>
      <c r="D1134" s="105"/>
      <c r="E1134" s="106"/>
    </row>
    <row r="1135" spans="1:5" ht="13.8" x14ac:dyDescent="0.3">
      <c r="A1135" s="104"/>
      <c r="B1135" s="104"/>
      <c r="D1135" s="105"/>
      <c r="E1135" s="106"/>
    </row>
    <row r="1136" spans="1:5" ht="13.8" x14ac:dyDescent="0.3">
      <c r="A1136" s="104"/>
      <c r="B1136" s="104"/>
      <c r="D1136" s="105"/>
      <c r="E1136" s="106"/>
    </row>
    <row r="1137" spans="1:5" ht="13.8" x14ac:dyDescent="0.3">
      <c r="A1137" s="104"/>
      <c r="B1137" s="104"/>
      <c r="D1137" s="105"/>
      <c r="E1137" s="106"/>
    </row>
    <row r="1138" spans="1:5" ht="13.8" x14ac:dyDescent="0.3">
      <c r="A1138" s="104"/>
      <c r="B1138" s="104"/>
      <c r="D1138" s="105"/>
      <c r="E1138" s="106"/>
    </row>
    <row r="1139" spans="1:5" ht="13.8" x14ac:dyDescent="0.3">
      <c r="A1139" s="104"/>
      <c r="B1139" s="104"/>
      <c r="D1139" s="105"/>
      <c r="E1139" s="106"/>
    </row>
    <row r="1140" spans="1:5" ht="13.8" x14ac:dyDescent="0.3">
      <c r="A1140" s="104"/>
      <c r="B1140" s="104"/>
      <c r="D1140" s="105"/>
      <c r="E1140" s="106"/>
    </row>
    <row r="1141" spans="1:5" ht="13.8" x14ac:dyDescent="0.3">
      <c r="A1141" s="104"/>
      <c r="B1141" s="104"/>
      <c r="D1141" s="105"/>
      <c r="E1141" s="106"/>
    </row>
    <row r="1142" spans="1:5" ht="13.8" x14ac:dyDescent="0.3">
      <c r="A1142" s="104"/>
      <c r="B1142" s="104"/>
      <c r="D1142" s="105"/>
      <c r="E1142" s="106"/>
    </row>
    <row r="1143" spans="1:5" ht="13.8" x14ac:dyDescent="0.3">
      <c r="A1143" s="104"/>
      <c r="B1143" s="104"/>
      <c r="D1143" s="105"/>
      <c r="E1143" s="106"/>
    </row>
    <row r="1144" spans="1:5" ht="13.8" x14ac:dyDescent="0.3">
      <c r="A1144" s="104"/>
      <c r="B1144" s="104"/>
      <c r="D1144" s="105"/>
      <c r="E1144" s="106"/>
    </row>
    <row r="1145" spans="1:5" ht="13.8" x14ac:dyDescent="0.3">
      <c r="A1145" s="104"/>
      <c r="B1145" s="104"/>
      <c r="D1145" s="105"/>
      <c r="E1145" s="106"/>
    </row>
    <row r="1146" spans="1:5" ht="13.8" x14ac:dyDescent="0.3">
      <c r="A1146" s="104"/>
      <c r="B1146" s="104"/>
      <c r="D1146" s="105"/>
      <c r="E1146" s="106"/>
    </row>
    <row r="1147" spans="1:5" ht="13.8" x14ac:dyDescent="0.3">
      <c r="A1147" s="104"/>
      <c r="B1147" s="104"/>
      <c r="D1147" s="105"/>
      <c r="E1147" s="106"/>
    </row>
    <row r="1148" spans="1:5" ht="13.8" x14ac:dyDescent="0.3">
      <c r="A1148" s="104"/>
      <c r="B1148" s="104"/>
      <c r="D1148" s="105"/>
      <c r="E1148" s="106"/>
    </row>
    <row r="1149" spans="1:5" ht="13.8" x14ac:dyDescent="0.3">
      <c r="A1149" s="104"/>
      <c r="B1149" s="104"/>
      <c r="D1149" s="105"/>
      <c r="E1149" s="106"/>
    </row>
    <row r="1150" spans="1:5" ht="13.8" x14ac:dyDescent="0.3">
      <c r="A1150" s="104"/>
      <c r="B1150" s="104"/>
      <c r="D1150" s="105"/>
      <c r="E1150" s="106"/>
    </row>
    <row r="1151" spans="1:5" ht="13.8" x14ac:dyDescent="0.3">
      <c r="A1151" s="104"/>
      <c r="B1151" s="104"/>
      <c r="D1151" s="105"/>
      <c r="E1151" s="106"/>
    </row>
    <row r="1152" spans="1:5" ht="13.8" x14ac:dyDescent="0.3">
      <c r="A1152" s="104"/>
      <c r="B1152" s="104"/>
      <c r="D1152" s="105"/>
      <c r="E1152" s="106"/>
    </row>
    <row r="1153" spans="1:5" ht="13.8" x14ac:dyDescent="0.3">
      <c r="A1153" s="104"/>
      <c r="B1153" s="104"/>
      <c r="D1153" s="105"/>
      <c r="E1153" s="106"/>
    </row>
    <row r="1154" spans="1:5" ht="13.8" x14ac:dyDescent="0.3">
      <c r="A1154" s="104"/>
      <c r="B1154" s="104"/>
      <c r="D1154" s="105"/>
      <c r="E1154" s="106"/>
    </row>
    <row r="1155" spans="1:5" ht="13.8" x14ac:dyDescent="0.3">
      <c r="A1155" s="104"/>
      <c r="B1155" s="104"/>
      <c r="D1155" s="105"/>
      <c r="E1155" s="106"/>
    </row>
    <row r="1156" spans="1:5" ht="13.8" x14ac:dyDescent="0.3">
      <c r="A1156" s="104"/>
      <c r="B1156" s="104"/>
      <c r="D1156" s="105"/>
      <c r="E1156" s="106"/>
    </row>
    <row r="1157" spans="1:5" ht="13.8" x14ac:dyDescent="0.3">
      <c r="A1157" s="104"/>
      <c r="B1157" s="104"/>
      <c r="D1157" s="105"/>
      <c r="E1157" s="106"/>
    </row>
    <row r="1158" spans="1:5" ht="13.8" x14ac:dyDescent="0.3">
      <c r="A1158" s="104"/>
      <c r="B1158" s="104"/>
      <c r="D1158" s="105"/>
      <c r="E1158" s="106"/>
    </row>
    <row r="1159" spans="1:5" ht="13.8" x14ac:dyDescent="0.3">
      <c r="A1159" s="104"/>
      <c r="B1159" s="104"/>
      <c r="D1159" s="105"/>
      <c r="E1159" s="106"/>
    </row>
    <row r="1160" spans="1:5" ht="13.8" x14ac:dyDescent="0.3">
      <c r="A1160" s="104"/>
      <c r="B1160" s="104"/>
      <c r="D1160" s="105"/>
      <c r="E1160" s="106"/>
    </row>
    <row r="1161" spans="1:5" ht="13.8" x14ac:dyDescent="0.3">
      <c r="A1161" s="104"/>
      <c r="B1161" s="104"/>
      <c r="D1161" s="105"/>
      <c r="E1161" s="106"/>
    </row>
    <row r="1162" spans="1:5" ht="13.8" x14ac:dyDescent="0.3">
      <c r="A1162" s="104"/>
      <c r="B1162" s="104"/>
      <c r="D1162" s="105"/>
      <c r="E1162" s="106"/>
    </row>
    <row r="1163" spans="1:5" ht="13.8" x14ac:dyDescent="0.3">
      <c r="A1163" s="104"/>
      <c r="B1163" s="104"/>
      <c r="D1163" s="105"/>
      <c r="E1163" s="106"/>
    </row>
    <row r="1164" spans="1:5" ht="13.8" x14ac:dyDescent="0.3">
      <c r="A1164" s="104"/>
      <c r="B1164" s="104"/>
      <c r="D1164" s="105"/>
      <c r="E1164" s="106"/>
    </row>
    <row r="1165" spans="1:5" ht="13.8" x14ac:dyDescent="0.3">
      <c r="A1165" s="104"/>
      <c r="B1165" s="104"/>
      <c r="D1165" s="105"/>
      <c r="E1165" s="106"/>
    </row>
    <row r="1166" spans="1:5" ht="13.8" x14ac:dyDescent="0.3">
      <c r="A1166" s="104"/>
      <c r="B1166" s="104"/>
      <c r="D1166" s="105"/>
      <c r="E1166" s="106"/>
    </row>
    <row r="1167" spans="1:5" ht="13.8" x14ac:dyDescent="0.3">
      <c r="A1167" s="104"/>
      <c r="B1167" s="104"/>
      <c r="D1167" s="105"/>
      <c r="E1167" s="106"/>
    </row>
    <row r="1168" spans="1:5" ht="13.8" x14ac:dyDescent="0.3">
      <c r="A1168" s="104"/>
      <c r="B1168" s="104"/>
      <c r="D1168" s="105"/>
      <c r="E1168" s="106"/>
    </row>
    <row r="1169" spans="1:5" ht="13.8" x14ac:dyDescent="0.3">
      <c r="A1169" s="104"/>
      <c r="B1169" s="104"/>
      <c r="D1169" s="105"/>
      <c r="E1169" s="106"/>
    </row>
    <row r="1170" spans="1:5" ht="13.8" x14ac:dyDescent="0.3">
      <c r="A1170" s="104"/>
      <c r="B1170" s="104"/>
      <c r="D1170" s="105"/>
      <c r="E1170" s="106"/>
    </row>
    <row r="1171" spans="1:5" ht="13.8" x14ac:dyDescent="0.3">
      <c r="A1171" s="104"/>
      <c r="B1171" s="104"/>
      <c r="D1171" s="105"/>
      <c r="E1171" s="106"/>
    </row>
    <row r="1172" spans="1:5" ht="13.8" x14ac:dyDescent="0.3">
      <c r="A1172" s="104"/>
      <c r="B1172" s="104"/>
      <c r="D1172" s="105"/>
      <c r="E1172" s="106"/>
    </row>
    <row r="1173" spans="1:5" ht="13.8" x14ac:dyDescent="0.3">
      <c r="A1173" s="104"/>
      <c r="B1173" s="104"/>
      <c r="D1173" s="105"/>
      <c r="E1173" s="106"/>
    </row>
    <row r="1174" spans="1:5" ht="13.8" x14ac:dyDescent="0.3">
      <c r="A1174" s="104"/>
      <c r="B1174" s="104"/>
      <c r="D1174" s="105"/>
      <c r="E1174" s="106"/>
    </row>
    <row r="1175" spans="1:5" ht="13.8" x14ac:dyDescent="0.3">
      <c r="A1175" s="104"/>
      <c r="B1175" s="104"/>
      <c r="D1175" s="105"/>
      <c r="E1175" s="106"/>
    </row>
    <row r="1176" spans="1:5" ht="13.8" x14ac:dyDescent="0.3">
      <c r="A1176" s="104"/>
      <c r="B1176" s="104"/>
      <c r="D1176" s="105"/>
      <c r="E1176" s="106"/>
    </row>
    <row r="1177" spans="1:5" ht="13.8" x14ac:dyDescent="0.3">
      <c r="A1177" s="104"/>
      <c r="B1177" s="104"/>
      <c r="D1177" s="105"/>
      <c r="E1177" s="106"/>
    </row>
    <row r="1178" spans="1:5" ht="13.8" x14ac:dyDescent="0.3">
      <c r="A1178" s="104"/>
      <c r="B1178" s="104"/>
      <c r="D1178" s="105"/>
      <c r="E1178" s="106"/>
    </row>
    <row r="1179" spans="1:5" ht="13.8" x14ac:dyDescent="0.3">
      <c r="A1179" s="104"/>
      <c r="B1179" s="104"/>
      <c r="D1179" s="105"/>
      <c r="E1179" s="106"/>
    </row>
    <row r="1180" spans="1:5" ht="13.8" x14ac:dyDescent="0.3">
      <c r="A1180" s="104"/>
      <c r="B1180" s="104"/>
      <c r="D1180" s="105"/>
      <c r="E1180" s="106"/>
    </row>
    <row r="1181" spans="1:5" ht="13.8" x14ac:dyDescent="0.3">
      <c r="A1181" s="104"/>
      <c r="B1181" s="104"/>
      <c r="D1181" s="105"/>
      <c r="E1181" s="106"/>
    </row>
    <row r="1182" spans="1:5" ht="13.8" x14ac:dyDescent="0.3">
      <c r="A1182" s="104"/>
      <c r="B1182" s="104"/>
      <c r="D1182" s="105"/>
      <c r="E1182" s="106"/>
    </row>
    <row r="1183" spans="1:5" ht="13.8" x14ac:dyDescent="0.3">
      <c r="A1183" s="104"/>
      <c r="B1183" s="104"/>
      <c r="D1183" s="105"/>
      <c r="E1183" s="106"/>
    </row>
    <row r="1184" spans="1:5" ht="13.8" x14ac:dyDescent="0.3">
      <c r="A1184" s="104"/>
      <c r="B1184" s="104"/>
      <c r="D1184" s="105"/>
      <c r="E1184" s="106"/>
    </row>
    <row r="1185" spans="1:5" ht="13.8" x14ac:dyDescent="0.3">
      <c r="A1185" s="104"/>
      <c r="B1185" s="104"/>
      <c r="D1185" s="105"/>
      <c r="E1185" s="106"/>
    </row>
    <row r="1186" spans="1:5" ht="13.8" x14ac:dyDescent="0.3">
      <c r="A1186" s="104"/>
      <c r="B1186" s="104"/>
      <c r="D1186" s="105"/>
      <c r="E1186" s="106"/>
    </row>
    <row r="1187" spans="1:5" ht="13.8" x14ac:dyDescent="0.3">
      <c r="A1187" s="104"/>
      <c r="B1187" s="104"/>
      <c r="D1187" s="105"/>
      <c r="E1187" s="106"/>
    </row>
    <row r="1188" spans="1:5" ht="13.8" x14ac:dyDescent="0.3">
      <c r="A1188" s="104"/>
      <c r="B1188" s="104"/>
      <c r="D1188" s="105"/>
      <c r="E1188" s="106"/>
    </row>
    <row r="1189" spans="1:5" ht="13.8" x14ac:dyDescent="0.3">
      <c r="A1189" s="104"/>
      <c r="B1189" s="104"/>
      <c r="D1189" s="105"/>
      <c r="E1189" s="106"/>
    </row>
    <row r="1190" spans="1:5" ht="13.8" x14ac:dyDescent="0.3">
      <c r="A1190" s="104"/>
      <c r="B1190" s="104"/>
      <c r="D1190" s="105"/>
      <c r="E1190" s="106"/>
    </row>
    <row r="1191" spans="1:5" ht="13.8" x14ac:dyDescent="0.3">
      <c r="A1191" s="104"/>
      <c r="B1191" s="104"/>
      <c r="D1191" s="105"/>
      <c r="E1191" s="106"/>
    </row>
    <row r="1192" spans="1:5" ht="13.8" x14ac:dyDescent="0.3">
      <c r="A1192" s="104"/>
      <c r="B1192" s="104"/>
      <c r="D1192" s="105"/>
      <c r="E1192" s="106"/>
    </row>
    <row r="1193" spans="1:5" ht="13.8" x14ac:dyDescent="0.3">
      <c r="A1193" s="104"/>
      <c r="B1193" s="104"/>
      <c r="D1193" s="105"/>
      <c r="E1193" s="106"/>
    </row>
    <row r="1194" spans="1:5" ht="13.8" x14ac:dyDescent="0.3">
      <c r="A1194" s="104"/>
      <c r="B1194" s="104"/>
      <c r="D1194" s="105"/>
      <c r="E1194" s="106"/>
    </row>
    <row r="1195" spans="1:5" ht="13.8" x14ac:dyDescent="0.3">
      <c r="A1195" s="104"/>
      <c r="B1195" s="104"/>
      <c r="D1195" s="105"/>
      <c r="E1195" s="106"/>
    </row>
    <row r="1196" spans="1:5" ht="13.8" x14ac:dyDescent="0.3">
      <c r="A1196" s="104"/>
      <c r="B1196" s="104"/>
      <c r="D1196" s="105"/>
      <c r="E1196" s="106"/>
    </row>
    <row r="1197" spans="1:5" ht="13.8" x14ac:dyDescent="0.3">
      <c r="A1197" s="104"/>
      <c r="B1197" s="104"/>
      <c r="D1197" s="105"/>
      <c r="E1197" s="106"/>
    </row>
    <row r="1198" spans="1:5" ht="13.8" x14ac:dyDescent="0.3">
      <c r="A1198" s="104"/>
      <c r="B1198" s="104"/>
      <c r="D1198" s="105"/>
      <c r="E1198" s="106"/>
    </row>
    <row r="1199" spans="1:5" ht="13.8" x14ac:dyDescent="0.3">
      <c r="A1199" s="104"/>
      <c r="B1199" s="104"/>
      <c r="D1199" s="105"/>
      <c r="E1199" s="106"/>
    </row>
    <row r="1200" spans="1:5" ht="13.8" x14ac:dyDescent="0.3">
      <c r="A1200" s="104"/>
      <c r="B1200" s="104"/>
      <c r="D1200" s="105"/>
      <c r="E1200" s="106"/>
    </row>
    <row r="1201" spans="1:5" ht="13.8" x14ac:dyDescent="0.3">
      <c r="A1201" s="104"/>
      <c r="B1201" s="104"/>
      <c r="D1201" s="105"/>
      <c r="E1201" s="106"/>
    </row>
    <row r="1202" spans="1:5" ht="13.8" x14ac:dyDescent="0.3">
      <c r="A1202" s="104"/>
      <c r="B1202" s="104"/>
      <c r="D1202" s="105"/>
      <c r="E1202" s="106"/>
    </row>
    <row r="1203" spans="1:5" ht="13.8" x14ac:dyDescent="0.3">
      <c r="A1203" s="104"/>
      <c r="B1203" s="104"/>
      <c r="D1203" s="105"/>
      <c r="E1203" s="106"/>
    </row>
    <row r="1204" spans="1:5" ht="13.8" x14ac:dyDescent="0.3">
      <c r="A1204" s="104"/>
      <c r="B1204" s="104"/>
      <c r="D1204" s="105"/>
      <c r="E1204" s="106"/>
    </row>
    <row r="1205" spans="1:5" ht="13.8" x14ac:dyDescent="0.3">
      <c r="A1205" s="104"/>
      <c r="B1205" s="104"/>
      <c r="D1205" s="105"/>
      <c r="E1205" s="106"/>
    </row>
    <row r="1206" spans="1:5" ht="13.8" x14ac:dyDescent="0.3">
      <c r="A1206" s="104"/>
      <c r="B1206" s="104"/>
      <c r="D1206" s="105"/>
      <c r="E1206" s="106"/>
    </row>
    <row r="1207" spans="1:5" ht="13.8" x14ac:dyDescent="0.3">
      <c r="A1207" s="104"/>
      <c r="B1207" s="104"/>
      <c r="D1207" s="105"/>
      <c r="E1207" s="106"/>
    </row>
    <row r="1208" spans="1:5" ht="13.8" x14ac:dyDescent="0.3">
      <c r="A1208" s="104"/>
      <c r="B1208" s="104"/>
      <c r="D1208" s="105"/>
      <c r="E1208" s="106"/>
    </row>
    <row r="1209" spans="1:5" ht="13.8" x14ac:dyDescent="0.3">
      <c r="A1209" s="104"/>
      <c r="B1209" s="104"/>
      <c r="D1209" s="105"/>
      <c r="E1209" s="106"/>
    </row>
    <row r="1210" spans="1:5" ht="13.8" x14ac:dyDescent="0.3">
      <c r="A1210" s="104"/>
      <c r="B1210" s="104"/>
      <c r="D1210" s="105"/>
      <c r="E1210" s="106"/>
    </row>
    <row r="1211" spans="1:5" ht="13.8" x14ac:dyDescent="0.3">
      <c r="A1211" s="104"/>
      <c r="B1211" s="104"/>
      <c r="D1211" s="105"/>
      <c r="E1211" s="106"/>
    </row>
    <row r="1212" spans="1:5" ht="13.8" x14ac:dyDescent="0.3">
      <c r="A1212" s="104"/>
      <c r="B1212" s="104"/>
      <c r="D1212" s="105"/>
      <c r="E1212" s="106"/>
    </row>
    <row r="1213" spans="1:5" ht="13.8" x14ac:dyDescent="0.3">
      <c r="A1213" s="104"/>
      <c r="B1213" s="104"/>
      <c r="D1213" s="105"/>
      <c r="E1213" s="106"/>
    </row>
    <row r="1214" spans="1:5" ht="13.8" x14ac:dyDescent="0.3">
      <c r="A1214" s="104"/>
      <c r="B1214" s="104"/>
      <c r="D1214" s="105"/>
      <c r="E1214" s="106"/>
    </row>
    <row r="1215" spans="1:5" ht="13.8" x14ac:dyDescent="0.3">
      <c r="A1215" s="104"/>
      <c r="B1215" s="104"/>
      <c r="D1215" s="105"/>
      <c r="E1215" s="106"/>
    </row>
    <row r="1216" spans="1:5" ht="13.8" x14ac:dyDescent="0.3">
      <c r="A1216" s="104"/>
      <c r="B1216" s="104"/>
      <c r="D1216" s="105"/>
      <c r="E1216" s="106"/>
    </row>
    <row r="1217" spans="1:5" ht="13.8" x14ac:dyDescent="0.3">
      <c r="A1217" s="104"/>
      <c r="B1217" s="104"/>
      <c r="D1217" s="105"/>
      <c r="E1217" s="106"/>
    </row>
    <row r="1218" spans="1:5" ht="13.8" x14ac:dyDescent="0.3">
      <c r="A1218" s="104"/>
      <c r="B1218" s="104"/>
      <c r="D1218" s="105"/>
      <c r="E1218" s="106"/>
    </row>
    <row r="1219" spans="1:5" ht="13.8" x14ac:dyDescent="0.3">
      <c r="A1219" s="104"/>
      <c r="B1219" s="104"/>
      <c r="D1219" s="105"/>
      <c r="E1219" s="106"/>
    </row>
    <row r="1220" spans="1:5" ht="13.8" x14ac:dyDescent="0.3">
      <c r="A1220" s="104"/>
      <c r="B1220" s="104"/>
      <c r="D1220" s="105"/>
      <c r="E1220" s="106"/>
    </row>
    <row r="1221" spans="1:5" ht="13.8" x14ac:dyDescent="0.3">
      <c r="A1221" s="104"/>
      <c r="B1221" s="104"/>
      <c r="D1221" s="105"/>
      <c r="E1221" s="106"/>
    </row>
    <row r="1222" spans="1:5" ht="13.8" x14ac:dyDescent="0.3">
      <c r="A1222" s="104"/>
      <c r="B1222" s="104"/>
      <c r="D1222" s="105"/>
      <c r="E1222" s="106"/>
    </row>
    <row r="1223" spans="1:5" ht="13.8" x14ac:dyDescent="0.3">
      <c r="A1223" s="104"/>
      <c r="B1223" s="104"/>
      <c r="D1223" s="105"/>
      <c r="E1223" s="106"/>
    </row>
    <row r="1224" spans="1:5" ht="13.8" x14ac:dyDescent="0.3">
      <c r="A1224" s="104"/>
      <c r="B1224" s="104"/>
      <c r="D1224" s="105"/>
      <c r="E1224" s="106"/>
    </row>
    <row r="1225" spans="1:5" ht="13.8" x14ac:dyDescent="0.3">
      <c r="A1225" s="104"/>
      <c r="B1225" s="104"/>
      <c r="D1225" s="105"/>
      <c r="E1225" s="106"/>
    </row>
    <row r="1226" spans="1:5" ht="13.8" x14ac:dyDescent="0.3">
      <c r="A1226" s="104"/>
      <c r="B1226" s="104"/>
      <c r="D1226" s="105"/>
      <c r="E1226" s="106"/>
    </row>
    <row r="1227" spans="1:5" ht="13.8" x14ac:dyDescent="0.3">
      <c r="A1227" s="104"/>
      <c r="B1227" s="104"/>
      <c r="D1227" s="105"/>
      <c r="E1227" s="106"/>
    </row>
    <row r="1228" spans="1:5" ht="13.8" x14ac:dyDescent="0.3">
      <c r="A1228" s="104"/>
      <c r="B1228" s="104"/>
      <c r="D1228" s="105"/>
      <c r="E1228" s="106"/>
    </row>
    <row r="1229" spans="1:5" ht="13.8" x14ac:dyDescent="0.3">
      <c r="A1229" s="104"/>
      <c r="B1229" s="104"/>
      <c r="D1229" s="105"/>
      <c r="E1229" s="106"/>
    </row>
    <row r="1230" spans="1:5" ht="13.8" x14ac:dyDescent="0.3">
      <c r="A1230" s="104"/>
      <c r="B1230" s="104"/>
      <c r="D1230" s="105"/>
      <c r="E1230" s="106"/>
    </row>
    <row r="1231" spans="1:5" ht="13.8" x14ac:dyDescent="0.3">
      <c r="A1231" s="104"/>
      <c r="B1231" s="104"/>
      <c r="D1231" s="105"/>
      <c r="E1231" s="106"/>
    </row>
    <row r="1232" spans="1:5" ht="13.8" x14ac:dyDescent="0.3">
      <c r="A1232" s="104"/>
      <c r="B1232" s="104"/>
      <c r="D1232" s="105"/>
      <c r="E1232" s="106"/>
    </row>
    <row r="1233" spans="1:5" ht="13.8" x14ac:dyDescent="0.3">
      <c r="A1233" s="104"/>
      <c r="B1233" s="104"/>
      <c r="D1233" s="105"/>
      <c r="E1233" s="106"/>
    </row>
    <row r="1234" spans="1:5" ht="13.8" x14ac:dyDescent="0.3">
      <c r="A1234" s="104"/>
      <c r="B1234" s="104"/>
      <c r="D1234" s="105"/>
      <c r="E1234" s="106"/>
    </row>
    <row r="1235" spans="1:5" ht="13.8" x14ac:dyDescent="0.3">
      <c r="A1235" s="104"/>
      <c r="B1235" s="104"/>
      <c r="D1235" s="105"/>
      <c r="E1235" s="106"/>
    </row>
    <row r="1236" spans="1:5" ht="13.8" x14ac:dyDescent="0.3">
      <c r="A1236" s="104"/>
      <c r="B1236" s="104"/>
      <c r="D1236" s="105"/>
      <c r="E1236" s="106"/>
    </row>
    <row r="1237" spans="1:5" ht="13.8" x14ac:dyDescent="0.3">
      <c r="A1237" s="104"/>
      <c r="B1237" s="104"/>
      <c r="D1237" s="105"/>
      <c r="E1237" s="106"/>
    </row>
    <row r="1238" spans="1:5" ht="13.8" x14ac:dyDescent="0.3">
      <c r="A1238" s="104"/>
      <c r="B1238" s="104"/>
      <c r="D1238" s="105"/>
      <c r="E1238" s="106"/>
    </row>
    <row r="1239" spans="1:5" ht="13.8" x14ac:dyDescent="0.3">
      <c r="A1239" s="104"/>
      <c r="B1239" s="104"/>
      <c r="D1239" s="105"/>
      <c r="E1239" s="106"/>
    </row>
    <row r="1240" spans="1:5" ht="13.8" x14ac:dyDescent="0.3">
      <c r="A1240" s="104"/>
      <c r="B1240" s="104"/>
      <c r="D1240" s="105"/>
      <c r="E1240" s="106"/>
    </row>
    <row r="1241" spans="1:5" ht="13.8" x14ac:dyDescent="0.3">
      <c r="A1241" s="104"/>
      <c r="B1241" s="104"/>
      <c r="D1241" s="105"/>
      <c r="E1241" s="106"/>
    </row>
    <row r="1242" spans="1:5" ht="13.8" x14ac:dyDescent="0.3">
      <c r="A1242" s="104"/>
      <c r="B1242" s="104"/>
      <c r="D1242" s="105"/>
      <c r="E1242" s="106"/>
    </row>
    <row r="1243" spans="1:5" ht="13.8" x14ac:dyDescent="0.3">
      <c r="A1243" s="104"/>
      <c r="B1243" s="104"/>
      <c r="D1243" s="105"/>
      <c r="E1243" s="106"/>
    </row>
    <row r="1244" spans="1:5" ht="13.8" x14ac:dyDescent="0.3">
      <c r="A1244" s="104"/>
      <c r="B1244" s="104"/>
      <c r="D1244" s="105"/>
      <c r="E1244" s="106"/>
    </row>
    <row r="1245" spans="1:5" ht="13.8" x14ac:dyDescent="0.3">
      <c r="A1245" s="104"/>
      <c r="B1245" s="104"/>
      <c r="D1245" s="105"/>
      <c r="E1245" s="106"/>
    </row>
    <row r="1246" spans="1:5" ht="13.8" x14ac:dyDescent="0.3">
      <c r="A1246" s="104"/>
      <c r="B1246" s="104"/>
      <c r="D1246" s="105"/>
      <c r="E1246" s="106"/>
    </row>
    <row r="1247" spans="1:5" ht="13.8" x14ac:dyDescent="0.3">
      <c r="A1247" s="104"/>
      <c r="B1247" s="104"/>
      <c r="D1247" s="105"/>
      <c r="E1247" s="106"/>
    </row>
    <row r="1248" spans="1:5" ht="13.8" x14ac:dyDescent="0.3">
      <c r="A1248" s="104"/>
      <c r="B1248" s="104"/>
      <c r="D1248" s="105"/>
      <c r="E1248" s="106"/>
    </row>
    <row r="1249" spans="1:5" ht="13.8" x14ac:dyDescent="0.3">
      <c r="A1249" s="104"/>
      <c r="B1249" s="104"/>
      <c r="D1249" s="105"/>
      <c r="E1249" s="106"/>
    </row>
    <row r="1250" spans="1:5" ht="13.8" x14ac:dyDescent="0.3">
      <c r="A1250" s="104"/>
      <c r="B1250" s="104"/>
      <c r="D1250" s="105"/>
      <c r="E1250" s="106"/>
    </row>
    <row r="1251" spans="1:5" ht="13.8" x14ac:dyDescent="0.3">
      <c r="A1251" s="104"/>
      <c r="B1251" s="104"/>
      <c r="D1251" s="105"/>
      <c r="E1251" s="106"/>
    </row>
    <row r="1252" spans="1:5" ht="13.8" x14ac:dyDescent="0.3">
      <c r="A1252" s="104"/>
      <c r="B1252" s="104"/>
      <c r="D1252" s="105"/>
      <c r="E1252" s="106"/>
    </row>
    <row r="1253" spans="1:5" ht="13.8" x14ac:dyDescent="0.3">
      <c r="A1253" s="104"/>
      <c r="B1253" s="104"/>
      <c r="D1253" s="105"/>
      <c r="E1253" s="106"/>
    </row>
    <row r="1254" spans="1:5" ht="13.8" x14ac:dyDescent="0.3">
      <c r="A1254" s="104"/>
      <c r="B1254" s="104"/>
      <c r="D1254" s="105"/>
      <c r="E1254" s="106"/>
    </row>
    <row r="1255" spans="1:5" ht="13.8" x14ac:dyDescent="0.3">
      <c r="A1255" s="104"/>
      <c r="B1255" s="104"/>
      <c r="D1255" s="105"/>
      <c r="E1255" s="106"/>
    </row>
    <row r="1256" spans="1:5" ht="13.8" x14ac:dyDescent="0.3">
      <c r="A1256" s="104"/>
      <c r="B1256" s="104"/>
      <c r="D1256" s="105"/>
      <c r="E1256" s="106"/>
    </row>
    <row r="1257" spans="1:5" ht="13.8" x14ac:dyDescent="0.3">
      <c r="A1257" s="104"/>
      <c r="B1257" s="104"/>
      <c r="D1257" s="105"/>
      <c r="E1257" s="106"/>
    </row>
    <row r="1258" spans="1:5" ht="13.8" x14ac:dyDescent="0.3">
      <c r="A1258" s="104"/>
      <c r="B1258" s="104"/>
      <c r="D1258" s="105"/>
      <c r="E1258" s="106"/>
    </row>
    <row r="1259" spans="1:5" ht="13.8" x14ac:dyDescent="0.3">
      <c r="A1259" s="104"/>
      <c r="B1259" s="104"/>
      <c r="D1259" s="105"/>
      <c r="E1259" s="106"/>
    </row>
    <row r="1260" spans="1:5" ht="13.8" x14ac:dyDescent="0.3">
      <c r="A1260" s="104"/>
      <c r="B1260" s="104"/>
      <c r="D1260" s="105"/>
      <c r="E1260" s="106"/>
    </row>
    <row r="1261" spans="1:5" ht="13.8" x14ac:dyDescent="0.3">
      <c r="A1261" s="104"/>
      <c r="B1261" s="104"/>
      <c r="D1261" s="105"/>
      <c r="E1261" s="106"/>
    </row>
    <row r="1262" spans="1:5" ht="13.8" x14ac:dyDescent="0.3">
      <c r="A1262" s="104"/>
      <c r="B1262" s="104"/>
      <c r="D1262" s="105"/>
      <c r="E1262" s="106"/>
    </row>
    <row r="1263" spans="1:5" ht="13.8" x14ac:dyDescent="0.3">
      <c r="A1263" s="104"/>
      <c r="B1263" s="104"/>
      <c r="D1263" s="105"/>
      <c r="E1263" s="106"/>
    </row>
    <row r="1264" spans="1:5" ht="13.8" x14ac:dyDescent="0.3">
      <c r="A1264" s="104"/>
      <c r="B1264" s="104"/>
      <c r="D1264" s="105"/>
      <c r="E1264" s="106"/>
    </row>
    <row r="1265" spans="1:5" ht="13.8" x14ac:dyDescent="0.3">
      <c r="A1265" s="104"/>
      <c r="B1265" s="104"/>
      <c r="D1265" s="105"/>
      <c r="E1265" s="106"/>
    </row>
    <row r="1266" spans="1:5" ht="13.8" x14ac:dyDescent="0.3">
      <c r="A1266" s="104"/>
      <c r="B1266" s="104"/>
      <c r="D1266" s="105"/>
      <c r="E1266" s="106"/>
    </row>
    <row r="1267" spans="1:5" ht="13.8" x14ac:dyDescent="0.3">
      <c r="A1267" s="104"/>
      <c r="B1267" s="104"/>
      <c r="D1267" s="105"/>
      <c r="E1267" s="106"/>
    </row>
    <row r="1268" spans="1:5" ht="13.8" x14ac:dyDescent="0.3">
      <c r="A1268" s="104"/>
      <c r="B1268" s="104"/>
      <c r="D1268" s="105"/>
      <c r="E1268" s="106"/>
    </row>
    <row r="1269" spans="1:5" ht="13.8" x14ac:dyDescent="0.3">
      <c r="A1269" s="104"/>
      <c r="B1269" s="104"/>
      <c r="D1269" s="105"/>
      <c r="E1269" s="106"/>
    </row>
    <row r="1270" spans="1:5" ht="13.8" x14ac:dyDescent="0.3">
      <c r="A1270" s="104"/>
      <c r="B1270" s="104"/>
      <c r="D1270" s="105"/>
      <c r="E1270" s="106"/>
    </row>
    <row r="1271" spans="1:5" ht="13.8" x14ac:dyDescent="0.3">
      <c r="A1271" s="104"/>
      <c r="B1271" s="104"/>
      <c r="D1271" s="105"/>
      <c r="E1271" s="106"/>
    </row>
    <row r="1272" spans="1:5" ht="13.8" x14ac:dyDescent="0.3">
      <c r="A1272" s="104"/>
      <c r="B1272" s="104"/>
      <c r="D1272" s="105"/>
      <c r="E1272" s="106"/>
    </row>
    <row r="1273" spans="1:5" ht="13.8" x14ac:dyDescent="0.3">
      <c r="A1273" s="104"/>
      <c r="B1273" s="104"/>
      <c r="D1273" s="105"/>
      <c r="E1273" s="106"/>
    </row>
    <row r="1274" spans="1:5" ht="13.8" x14ac:dyDescent="0.3">
      <c r="A1274" s="104"/>
      <c r="B1274" s="104"/>
      <c r="D1274" s="105"/>
      <c r="E1274" s="106"/>
    </row>
    <row r="1275" spans="1:5" ht="13.8" x14ac:dyDescent="0.3">
      <c r="A1275" s="104"/>
      <c r="B1275" s="104"/>
      <c r="D1275" s="105"/>
      <c r="E1275" s="106"/>
    </row>
    <row r="1276" spans="1:5" ht="13.8" x14ac:dyDescent="0.3">
      <c r="A1276" s="104"/>
      <c r="B1276" s="104"/>
      <c r="D1276" s="105"/>
      <c r="E1276" s="106"/>
    </row>
    <row r="1277" spans="1:5" ht="13.8" x14ac:dyDescent="0.3">
      <c r="A1277" s="104"/>
      <c r="B1277" s="104"/>
      <c r="D1277" s="105"/>
      <c r="E1277" s="106"/>
    </row>
    <row r="1278" spans="1:5" ht="13.8" x14ac:dyDescent="0.3">
      <c r="A1278" s="104"/>
      <c r="B1278" s="104"/>
      <c r="D1278" s="105"/>
      <c r="E1278" s="106"/>
    </row>
    <row r="1279" spans="1:5" ht="13.8" x14ac:dyDescent="0.3">
      <c r="A1279" s="104"/>
      <c r="B1279" s="104"/>
      <c r="D1279" s="105"/>
      <c r="E1279" s="106"/>
    </row>
    <row r="1280" spans="1:5" ht="13.8" x14ac:dyDescent="0.3">
      <c r="A1280" s="104"/>
      <c r="B1280" s="104"/>
      <c r="D1280" s="105"/>
      <c r="E1280" s="106"/>
    </row>
    <row r="1281" spans="1:5" ht="13.8" x14ac:dyDescent="0.3">
      <c r="A1281" s="104"/>
      <c r="B1281" s="104"/>
      <c r="D1281" s="105"/>
      <c r="E1281" s="106"/>
    </row>
    <row r="1282" spans="1:5" ht="13.8" x14ac:dyDescent="0.3">
      <c r="A1282" s="104"/>
      <c r="B1282" s="104"/>
      <c r="D1282" s="105"/>
      <c r="E1282" s="106"/>
    </row>
    <row r="1283" spans="1:5" ht="13.8" x14ac:dyDescent="0.3">
      <c r="A1283" s="104"/>
      <c r="B1283" s="104"/>
      <c r="D1283" s="105"/>
      <c r="E1283" s="106"/>
    </row>
    <row r="1284" spans="1:5" ht="13.8" x14ac:dyDescent="0.3">
      <c r="A1284" s="104"/>
      <c r="B1284" s="104"/>
      <c r="D1284" s="105"/>
      <c r="E1284" s="106"/>
    </row>
    <row r="1285" spans="1:5" ht="13.8" x14ac:dyDescent="0.3">
      <c r="A1285" s="104"/>
      <c r="B1285" s="104"/>
      <c r="D1285" s="105"/>
      <c r="E1285" s="106"/>
    </row>
    <row r="1286" spans="1:5" ht="13.8" x14ac:dyDescent="0.3">
      <c r="A1286" s="104"/>
      <c r="B1286" s="104"/>
      <c r="D1286" s="105"/>
      <c r="E1286" s="106"/>
    </row>
    <row r="1287" spans="1:5" ht="13.8" x14ac:dyDescent="0.3">
      <c r="A1287" s="104"/>
      <c r="B1287" s="104"/>
      <c r="D1287" s="105"/>
      <c r="E1287" s="106"/>
    </row>
    <row r="1288" spans="1:5" ht="13.8" x14ac:dyDescent="0.3">
      <c r="A1288" s="104"/>
      <c r="B1288" s="104"/>
      <c r="D1288" s="105"/>
      <c r="E1288" s="106"/>
    </row>
    <row r="1289" spans="1:5" ht="13.8" x14ac:dyDescent="0.3">
      <c r="A1289" s="104"/>
      <c r="B1289" s="104"/>
      <c r="D1289" s="105"/>
      <c r="E1289" s="106"/>
    </row>
    <row r="1290" spans="1:5" ht="13.8" x14ac:dyDescent="0.3">
      <c r="A1290" s="104"/>
      <c r="B1290" s="104"/>
      <c r="D1290" s="105"/>
      <c r="E1290" s="106"/>
    </row>
    <row r="1291" spans="1:5" ht="13.8" x14ac:dyDescent="0.3">
      <c r="A1291" s="104"/>
      <c r="B1291" s="104"/>
      <c r="D1291" s="105"/>
      <c r="E1291" s="106"/>
    </row>
    <row r="1292" spans="1:5" ht="13.8" x14ac:dyDescent="0.3">
      <c r="A1292" s="104"/>
      <c r="B1292" s="104"/>
      <c r="D1292" s="105"/>
      <c r="E1292" s="106"/>
    </row>
    <row r="1293" spans="1:5" ht="13.8" x14ac:dyDescent="0.3">
      <c r="A1293" s="104"/>
      <c r="B1293" s="104"/>
      <c r="D1293" s="105"/>
      <c r="E1293" s="106"/>
    </row>
    <row r="1294" spans="1:5" ht="13.8" x14ac:dyDescent="0.3">
      <c r="A1294" s="104"/>
      <c r="B1294" s="104"/>
      <c r="D1294" s="105"/>
      <c r="E1294" s="106"/>
    </row>
    <row r="1295" spans="1:5" ht="13.8" x14ac:dyDescent="0.3">
      <c r="A1295" s="104"/>
      <c r="B1295" s="104"/>
      <c r="D1295" s="105"/>
      <c r="E1295" s="106"/>
    </row>
    <row r="1296" spans="1:5" ht="13.8" x14ac:dyDescent="0.3">
      <c r="A1296" s="104"/>
      <c r="B1296" s="104"/>
      <c r="D1296" s="105"/>
      <c r="E1296" s="106"/>
    </row>
    <row r="1297" spans="1:5" ht="13.8" x14ac:dyDescent="0.3">
      <c r="A1297" s="104"/>
      <c r="B1297" s="104"/>
      <c r="D1297" s="105"/>
      <c r="E1297" s="106"/>
    </row>
    <row r="1298" spans="1:5" ht="13.8" x14ac:dyDescent="0.3">
      <c r="A1298" s="104"/>
      <c r="B1298" s="104"/>
      <c r="D1298" s="105"/>
      <c r="E1298" s="106"/>
    </row>
    <row r="1299" spans="1:5" ht="13.8" x14ac:dyDescent="0.3">
      <c r="A1299" s="104"/>
      <c r="B1299" s="104"/>
      <c r="D1299" s="105"/>
      <c r="E1299" s="106"/>
    </row>
    <row r="1300" spans="1:5" ht="13.8" x14ac:dyDescent="0.3">
      <c r="A1300" s="104"/>
      <c r="B1300" s="104"/>
      <c r="D1300" s="105"/>
      <c r="E1300" s="106"/>
    </row>
    <row r="1301" spans="1:5" ht="13.8" x14ac:dyDescent="0.3">
      <c r="A1301" s="104"/>
      <c r="B1301" s="104"/>
      <c r="D1301" s="105"/>
      <c r="E1301" s="106"/>
    </row>
    <row r="1302" spans="1:5" ht="13.8" x14ac:dyDescent="0.3">
      <c r="A1302" s="104"/>
      <c r="B1302" s="104"/>
      <c r="D1302" s="105"/>
      <c r="E1302" s="106"/>
    </row>
    <row r="1303" spans="1:5" ht="13.8" x14ac:dyDescent="0.3">
      <c r="A1303" s="104"/>
      <c r="B1303" s="104"/>
      <c r="D1303" s="105"/>
      <c r="E1303" s="106"/>
    </row>
    <row r="1304" spans="1:5" ht="13.8" x14ac:dyDescent="0.3">
      <c r="A1304" s="104"/>
      <c r="B1304" s="104"/>
      <c r="D1304" s="105"/>
      <c r="E1304" s="106"/>
    </row>
    <row r="1305" spans="1:5" ht="13.8" x14ac:dyDescent="0.3">
      <c r="A1305" s="104"/>
      <c r="B1305" s="104"/>
      <c r="D1305" s="105"/>
      <c r="E1305" s="106"/>
    </row>
    <row r="1306" spans="1:5" ht="13.8" x14ac:dyDescent="0.3">
      <c r="A1306" s="104"/>
      <c r="B1306" s="104"/>
      <c r="D1306" s="105"/>
      <c r="E1306" s="106"/>
    </row>
    <row r="1307" spans="1:5" ht="13.8" x14ac:dyDescent="0.3">
      <c r="A1307" s="104"/>
      <c r="B1307" s="104"/>
      <c r="D1307" s="105"/>
      <c r="E1307" s="106"/>
    </row>
    <row r="1308" spans="1:5" ht="13.8" x14ac:dyDescent="0.3">
      <c r="A1308" s="104"/>
      <c r="B1308" s="104"/>
      <c r="D1308" s="105"/>
      <c r="E1308" s="106"/>
    </row>
    <row r="1309" spans="1:5" ht="13.8" x14ac:dyDescent="0.3">
      <c r="A1309" s="104"/>
      <c r="B1309" s="104"/>
      <c r="D1309" s="105"/>
      <c r="E1309" s="106"/>
    </row>
    <row r="1310" spans="1:5" ht="13.8" x14ac:dyDescent="0.3">
      <c r="A1310" s="104"/>
      <c r="B1310" s="104"/>
      <c r="D1310" s="105"/>
      <c r="E1310" s="106"/>
    </row>
    <row r="1311" spans="1:5" ht="13.8" x14ac:dyDescent="0.3">
      <c r="A1311" s="104"/>
      <c r="B1311" s="104"/>
      <c r="D1311" s="105"/>
      <c r="E1311" s="106"/>
    </row>
    <row r="1312" spans="1:5" ht="13.8" x14ac:dyDescent="0.3">
      <c r="A1312" s="104"/>
      <c r="B1312" s="104"/>
      <c r="D1312" s="105"/>
      <c r="E1312" s="106"/>
    </row>
    <row r="1313" spans="1:5" ht="13.8" x14ac:dyDescent="0.3">
      <c r="A1313" s="104"/>
      <c r="B1313" s="104"/>
      <c r="D1313" s="105"/>
      <c r="E1313" s="106"/>
    </row>
    <row r="1314" spans="1:5" ht="13.8" x14ac:dyDescent="0.3">
      <c r="A1314" s="104"/>
      <c r="B1314" s="104"/>
      <c r="D1314" s="105"/>
      <c r="E1314" s="106"/>
    </row>
    <row r="1315" spans="1:5" ht="13.8" x14ac:dyDescent="0.3">
      <c r="A1315" s="104"/>
      <c r="B1315" s="104"/>
      <c r="D1315" s="105"/>
      <c r="E1315" s="106"/>
    </row>
    <row r="1316" spans="1:5" ht="13.8" x14ac:dyDescent="0.3">
      <c r="A1316" s="104"/>
      <c r="B1316" s="104"/>
      <c r="D1316" s="105"/>
      <c r="E1316" s="106"/>
    </row>
    <row r="1317" spans="1:5" ht="13.8" x14ac:dyDescent="0.3">
      <c r="A1317" s="104"/>
      <c r="B1317" s="104"/>
      <c r="D1317" s="105"/>
      <c r="E1317" s="106"/>
    </row>
    <row r="1318" spans="1:5" ht="13.8" x14ac:dyDescent="0.3">
      <c r="A1318" s="104"/>
      <c r="B1318" s="104"/>
      <c r="D1318" s="105"/>
      <c r="E1318" s="106"/>
    </row>
    <row r="1319" spans="1:5" ht="13.8" x14ac:dyDescent="0.3">
      <c r="A1319" s="104"/>
      <c r="B1319" s="104"/>
      <c r="D1319" s="105"/>
      <c r="E1319" s="106"/>
    </row>
    <row r="1320" spans="1:5" ht="13.8" x14ac:dyDescent="0.3">
      <c r="A1320" s="104"/>
      <c r="B1320" s="104"/>
      <c r="D1320" s="105"/>
      <c r="E1320" s="106"/>
    </row>
    <row r="1321" spans="1:5" ht="13.8" x14ac:dyDescent="0.3">
      <c r="A1321" s="104"/>
      <c r="B1321" s="104"/>
      <c r="D1321" s="105"/>
      <c r="E1321" s="106"/>
    </row>
    <row r="1322" spans="1:5" ht="13.8" x14ac:dyDescent="0.3">
      <c r="A1322" s="104"/>
      <c r="B1322" s="104"/>
      <c r="D1322" s="105"/>
      <c r="E1322" s="106"/>
    </row>
    <row r="1323" spans="1:5" ht="13.8" x14ac:dyDescent="0.3">
      <c r="A1323" s="104"/>
      <c r="B1323" s="104"/>
      <c r="D1323" s="105"/>
      <c r="E1323" s="106"/>
    </row>
    <row r="1324" spans="1:5" ht="13.8" x14ac:dyDescent="0.3">
      <c r="A1324" s="104"/>
      <c r="B1324" s="104"/>
      <c r="D1324" s="105"/>
      <c r="E1324" s="106"/>
    </row>
    <row r="1325" spans="1:5" ht="13.8" x14ac:dyDescent="0.3">
      <c r="A1325" s="104"/>
      <c r="B1325" s="104"/>
      <c r="D1325" s="105"/>
      <c r="E1325" s="106"/>
    </row>
    <row r="1326" spans="1:5" ht="13.8" x14ac:dyDescent="0.3">
      <c r="A1326" s="104"/>
      <c r="B1326" s="104"/>
      <c r="D1326" s="105"/>
      <c r="E1326" s="106"/>
    </row>
    <row r="1327" spans="1:5" ht="13.8" x14ac:dyDescent="0.3">
      <c r="A1327" s="104"/>
      <c r="B1327" s="104"/>
      <c r="D1327" s="105"/>
      <c r="E1327" s="106"/>
    </row>
    <row r="1328" spans="1:5" ht="13.8" x14ac:dyDescent="0.3">
      <c r="A1328" s="104"/>
      <c r="B1328" s="104"/>
      <c r="D1328" s="105"/>
      <c r="E1328" s="106"/>
    </row>
    <row r="1329" spans="1:5" ht="13.8" x14ac:dyDescent="0.3">
      <c r="A1329" s="104"/>
      <c r="B1329" s="104"/>
      <c r="D1329" s="105"/>
      <c r="E1329" s="106"/>
    </row>
    <row r="1330" spans="1:5" ht="13.8" x14ac:dyDescent="0.3">
      <c r="A1330" s="104"/>
      <c r="B1330" s="104"/>
      <c r="D1330" s="105"/>
      <c r="E1330" s="106"/>
    </row>
    <row r="1331" spans="1:5" ht="13.8" x14ac:dyDescent="0.3">
      <c r="A1331" s="104"/>
      <c r="B1331" s="104"/>
      <c r="D1331" s="105"/>
      <c r="E1331" s="106"/>
    </row>
    <row r="1332" spans="1:5" ht="13.8" x14ac:dyDescent="0.3">
      <c r="A1332" s="104"/>
      <c r="B1332" s="104"/>
      <c r="D1332" s="105"/>
      <c r="E1332" s="106"/>
    </row>
    <row r="1333" spans="1:5" ht="13.8" x14ac:dyDescent="0.3">
      <c r="A1333" s="104"/>
      <c r="B1333" s="104"/>
      <c r="D1333" s="105"/>
      <c r="E1333" s="106"/>
    </row>
    <row r="1334" spans="1:5" ht="13.8" x14ac:dyDescent="0.3">
      <c r="A1334" s="104"/>
      <c r="B1334" s="104"/>
      <c r="D1334" s="105"/>
      <c r="E1334" s="106"/>
    </row>
    <row r="1335" spans="1:5" ht="13.8" x14ac:dyDescent="0.3">
      <c r="A1335" s="104"/>
      <c r="B1335" s="104"/>
      <c r="D1335" s="105"/>
      <c r="E1335" s="106"/>
    </row>
    <row r="1336" spans="1:5" ht="13.8" x14ac:dyDescent="0.3">
      <c r="A1336" s="104"/>
      <c r="B1336" s="104"/>
      <c r="D1336" s="105"/>
      <c r="E1336" s="106"/>
    </row>
    <row r="1337" spans="1:5" ht="13.8" x14ac:dyDescent="0.3">
      <c r="A1337" s="104"/>
      <c r="B1337" s="104"/>
      <c r="D1337" s="105"/>
      <c r="E1337" s="106"/>
    </row>
    <row r="1338" spans="1:5" ht="13.8" x14ac:dyDescent="0.3">
      <c r="A1338" s="104"/>
      <c r="B1338" s="104"/>
      <c r="D1338" s="105"/>
      <c r="E1338" s="106"/>
    </row>
    <row r="1339" spans="1:5" ht="13.8" x14ac:dyDescent="0.3">
      <c r="A1339" s="104"/>
      <c r="B1339" s="104"/>
      <c r="D1339" s="105"/>
      <c r="E1339" s="106"/>
    </row>
    <row r="1340" spans="1:5" ht="13.8" x14ac:dyDescent="0.3">
      <c r="A1340" s="104"/>
      <c r="B1340" s="104"/>
      <c r="D1340" s="105"/>
      <c r="E1340" s="106"/>
    </row>
    <row r="1341" spans="1:5" ht="13.8" x14ac:dyDescent="0.3">
      <c r="A1341" s="104"/>
      <c r="B1341" s="104"/>
      <c r="D1341" s="105"/>
      <c r="E1341" s="106"/>
    </row>
    <row r="1342" spans="1:5" ht="13.8" x14ac:dyDescent="0.3">
      <c r="A1342" s="104"/>
      <c r="B1342" s="104"/>
      <c r="D1342" s="105"/>
      <c r="E1342" s="106"/>
    </row>
    <row r="1343" spans="1:5" ht="13.8" x14ac:dyDescent="0.3">
      <c r="A1343" s="104"/>
      <c r="B1343" s="104"/>
      <c r="D1343" s="105"/>
      <c r="E1343" s="106"/>
    </row>
    <row r="1344" spans="1:5" ht="13.8" x14ac:dyDescent="0.3">
      <c r="A1344" s="104"/>
      <c r="B1344" s="104"/>
      <c r="D1344" s="105"/>
      <c r="E1344" s="106"/>
    </row>
    <row r="1345" spans="1:5" ht="13.8" x14ac:dyDescent="0.3">
      <c r="A1345" s="104"/>
      <c r="B1345" s="104"/>
      <c r="D1345" s="105"/>
      <c r="E1345" s="106"/>
    </row>
    <row r="1346" spans="1:5" ht="13.8" x14ac:dyDescent="0.3">
      <c r="A1346" s="104"/>
      <c r="B1346" s="104"/>
      <c r="D1346" s="105"/>
      <c r="E1346" s="106"/>
    </row>
    <row r="1347" spans="1:5" ht="13.8" x14ac:dyDescent="0.3">
      <c r="A1347" s="104"/>
      <c r="B1347" s="104"/>
      <c r="D1347" s="105"/>
      <c r="E1347" s="106"/>
    </row>
    <row r="1348" spans="1:5" ht="13.8" x14ac:dyDescent="0.3">
      <c r="A1348" s="104"/>
      <c r="B1348" s="104"/>
      <c r="D1348" s="105"/>
      <c r="E1348" s="106"/>
    </row>
    <row r="1349" spans="1:5" ht="13.8" x14ac:dyDescent="0.3">
      <c r="A1349" s="104"/>
      <c r="B1349" s="104"/>
      <c r="D1349" s="105"/>
      <c r="E1349" s="106"/>
    </row>
    <row r="1350" spans="1:5" ht="13.8" x14ac:dyDescent="0.3">
      <c r="A1350" s="104"/>
      <c r="B1350" s="104"/>
      <c r="D1350" s="105"/>
      <c r="E1350" s="106"/>
    </row>
    <row r="1351" spans="1:5" ht="13.8" x14ac:dyDescent="0.3">
      <c r="A1351" s="104"/>
      <c r="B1351" s="104"/>
      <c r="D1351" s="105"/>
      <c r="E1351" s="106"/>
    </row>
    <row r="1352" spans="1:5" ht="13.8" x14ac:dyDescent="0.3">
      <c r="A1352" s="104"/>
      <c r="B1352" s="104"/>
      <c r="D1352" s="105"/>
      <c r="E1352" s="106"/>
    </row>
    <row r="1353" spans="1:5" ht="13.8" x14ac:dyDescent="0.3">
      <c r="A1353" s="104"/>
      <c r="B1353" s="104"/>
      <c r="D1353" s="105"/>
      <c r="E1353" s="106"/>
    </row>
    <row r="1354" spans="1:5" ht="13.8" x14ac:dyDescent="0.3">
      <c r="A1354" s="104"/>
      <c r="B1354" s="104"/>
      <c r="D1354" s="105"/>
      <c r="E1354" s="106"/>
    </row>
    <row r="1355" spans="1:5" ht="13.8" x14ac:dyDescent="0.3">
      <c r="A1355" s="104"/>
      <c r="B1355" s="104"/>
      <c r="D1355" s="105"/>
      <c r="E1355" s="106"/>
    </row>
    <row r="1356" spans="1:5" ht="13.8" x14ac:dyDescent="0.3">
      <c r="A1356" s="104"/>
      <c r="B1356" s="104"/>
      <c r="D1356" s="105"/>
      <c r="E1356" s="106"/>
    </row>
    <row r="1357" spans="1:5" ht="13.8" x14ac:dyDescent="0.3">
      <c r="A1357" s="104"/>
      <c r="B1357" s="104"/>
      <c r="D1357" s="105"/>
      <c r="E1357" s="106"/>
    </row>
    <row r="1358" spans="1:5" ht="13.8" x14ac:dyDescent="0.3">
      <c r="A1358" s="104"/>
      <c r="B1358" s="104"/>
      <c r="D1358" s="105"/>
      <c r="E1358" s="106"/>
    </row>
    <row r="1359" spans="1:5" ht="13.8" x14ac:dyDescent="0.3">
      <c r="A1359" s="104"/>
      <c r="B1359" s="104"/>
      <c r="D1359" s="105"/>
      <c r="E1359" s="106"/>
    </row>
    <row r="1360" spans="1:5" ht="13.8" x14ac:dyDescent="0.3">
      <c r="A1360" s="104"/>
      <c r="B1360" s="104"/>
      <c r="D1360" s="105"/>
      <c r="E1360" s="106"/>
    </row>
    <row r="1361" spans="1:5" ht="13.8" x14ac:dyDescent="0.3">
      <c r="A1361" s="104"/>
      <c r="B1361" s="104"/>
      <c r="D1361" s="105"/>
      <c r="E1361" s="106"/>
    </row>
    <row r="1362" spans="1:5" ht="13.8" x14ac:dyDescent="0.3">
      <c r="A1362" s="104"/>
      <c r="B1362" s="104"/>
      <c r="D1362" s="105"/>
      <c r="E1362" s="106"/>
    </row>
    <row r="1363" spans="1:5" ht="13.8" x14ac:dyDescent="0.3">
      <c r="A1363" s="104"/>
      <c r="B1363" s="104"/>
      <c r="D1363" s="105"/>
      <c r="E1363" s="106"/>
    </row>
    <row r="1364" spans="1:5" ht="13.8" x14ac:dyDescent="0.3">
      <c r="A1364" s="104"/>
      <c r="B1364" s="104"/>
      <c r="D1364" s="105"/>
      <c r="E1364" s="106"/>
    </row>
    <row r="1365" spans="1:5" ht="13.8" x14ac:dyDescent="0.3">
      <c r="A1365" s="104"/>
      <c r="B1365" s="104"/>
      <c r="D1365" s="105"/>
      <c r="E1365" s="106"/>
    </row>
    <row r="1366" spans="1:5" ht="13.8" x14ac:dyDescent="0.3">
      <c r="A1366" s="104"/>
      <c r="B1366" s="104"/>
      <c r="D1366" s="105"/>
      <c r="E1366" s="106"/>
    </row>
    <row r="1367" spans="1:5" ht="13.8" x14ac:dyDescent="0.3">
      <c r="A1367" s="104"/>
      <c r="B1367" s="104"/>
      <c r="D1367" s="105"/>
      <c r="E1367" s="106"/>
    </row>
    <row r="1368" spans="1:5" ht="13.8" x14ac:dyDescent="0.3">
      <c r="A1368" s="104"/>
      <c r="B1368" s="104"/>
      <c r="D1368" s="105"/>
      <c r="E1368" s="106"/>
    </row>
    <row r="1369" spans="1:5" ht="13.8" x14ac:dyDescent="0.3">
      <c r="A1369" s="104"/>
      <c r="B1369" s="104"/>
      <c r="D1369" s="105"/>
      <c r="E1369" s="106"/>
    </row>
    <row r="1370" spans="1:5" ht="13.8" x14ac:dyDescent="0.3">
      <c r="A1370" s="104"/>
      <c r="B1370" s="104"/>
      <c r="D1370" s="105"/>
      <c r="E1370" s="106"/>
    </row>
    <row r="1371" spans="1:5" ht="13.8" x14ac:dyDescent="0.3">
      <c r="A1371" s="104"/>
      <c r="B1371" s="104"/>
      <c r="D1371" s="105"/>
      <c r="E1371" s="106"/>
    </row>
    <row r="1372" spans="1:5" ht="13.8" x14ac:dyDescent="0.3">
      <c r="A1372" s="104"/>
      <c r="B1372" s="104"/>
      <c r="D1372" s="105"/>
      <c r="E1372" s="106"/>
    </row>
    <row r="1373" spans="1:5" ht="13.8" x14ac:dyDescent="0.3">
      <c r="A1373" s="104"/>
      <c r="B1373" s="104"/>
      <c r="D1373" s="105"/>
      <c r="E1373" s="106"/>
    </row>
    <row r="1374" spans="1:5" ht="13.8" x14ac:dyDescent="0.3">
      <c r="A1374" s="104"/>
      <c r="B1374" s="104"/>
      <c r="D1374" s="105"/>
      <c r="E1374" s="106"/>
    </row>
    <row r="1375" spans="1:5" ht="13.8" x14ac:dyDescent="0.3">
      <c r="A1375" s="104"/>
      <c r="B1375" s="104"/>
      <c r="D1375" s="105"/>
      <c r="E1375" s="106"/>
    </row>
    <row r="1376" spans="1:5" ht="13.8" x14ac:dyDescent="0.3">
      <c r="A1376" s="104"/>
      <c r="B1376" s="104"/>
      <c r="D1376" s="105"/>
      <c r="E1376" s="106"/>
    </row>
    <row r="1377" spans="1:5" ht="13.8" x14ac:dyDescent="0.3">
      <c r="A1377" s="104"/>
      <c r="B1377" s="104"/>
      <c r="D1377" s="105"/>
      <c r="E1377" s="106"/>
    </row>
    <row r="1378" spans="1:5" ht="13.8" x14ac:dyDescent="0.3">
      <c r="A1378" s="104"/>
      <c r="B1378" s="104"/>
      <c r="D1378" s="105"/>
      <c r="E1378" s="106"/>
    </row>
    <row r="1379" spans="1:5" ht="13.8" x14ac:dyDescent="0.3">
      <c r="A1379" s="104"/>
      <c r="B1379" s="104"/>
      <c r="D1379" s="105"/>
      <c r="E1379" s="106"/>
    </row>
    <row r="1380" spans="1:5" ht="13.8" x14ac:dyDescent="0.3">
      <c r="A1380" s="104"/>
      <c r="B1380" s="104"/>
      <c r="D1380" s="105"/>
      <c r="E1380" s="106"/>
    </row>
    <row r="1381" spans="1:5" ht="13.8" x14ac:dyDescent="0.3">
      <c r="A1381" s="104"/>
      <c r="B1381" s="104"/>
      <c r="D1381" s="105"/>
      <c r="E1381" s="106"/>
    </row>
    <row r="1382" spans="1:5" ht="13.8" x14ac:dyDescent="0.3">
      <c r="A1382" s="104"/>
      <c r="B1382" s="104"/>
      <c r="D1382" s="105"/>
      <c r="E1382" s="106"/>
    </row>
    <row r="1383" spans="1:5" ht="13.8" x14ac:dyDescent="0.3">
      <c r="A1383" s="104"/>
      <c r="B1383" s="104"/>
      <c r="D1383" s="105"/>
      <c r="E1383" s="106"/>
    </row>
    <row r="1384" spans="1:5" ht="13.8" x14ac:dyDescent="0.3">
      <c r="A1384" s="104"/>
      <c r="B1384" s="104"/>
      <c r="D1384" s="105"/>
      <c r="E1384" s="106"/>
    </row>
    <row r="1385" spans="1:5" ht="13.8" x14ac:dyDescent="0.3">
      <c r="A1385" s="104"/>
      <c r="B1385" s="104"/>
      <c r="D1385" s="105"/>
      <c r="E1385" s="106"/>
    </row>
    <row r="1386" spans="1:5" ht="13.8" x14ac:dyDescent="0.3">
      <c r="A1386" s="104"/>
      <c r="B1386" s="104"/>
      <c r="D1386" s="105"/>
      <c r="E1386" s="106"/>
    </row>
    <row r="1387" spans="1:5" ht="13.8" x14ac:dyDescent="0.3">
      <c r="A1387" s="104"/>
      <c r="B1387" s="104"/>
      <c r="D1387" s="105"/>
      <c r="E1387" s="106"/>
    </row>
    <row r="1388" spans="1:5" ht="13.8" x14ac:dyDescent="0.3">
      <c r="A1388" s="104"/>
      <c r="B1388" s="104"/>
      <c r="D1388" s="105"/>
      <c r="E1388" s="106"/>
    </row>
    <row r="1389" spans="1:5" ht="13.8" x14ac:dyDescent="0.3">
      <c r="A1389" s="104"/>
      <c r="B1389" s="104"/>
      <c r="D1389" s="105"/>
      <c r="E1389" s="106"/>
    </row>
    <row r="1390" spans="1:5" ht="13.8" x14ac:dyDescent="0.3">
      <c r="A1390" s="104"/>
      <c r="B1390" s="104"/>
      <c r="D1390" s="105"/>
      <c r="E1390" s="106"/>
    </row>
    <row r="1391" spans="1:5" ht="13.8" x14ac:dyDescent="0.3">
      <c r="A1391" s="104"/>
      <c r="B1391" s="104"/>
      <c r="D1391" s="105"/>
      <c r="E1391" s="106"/>
    </row>
    <row r="1392" spans="1:5" ht="13.8" x14ac:dyDescent="0.3">
      <c r="A1392" s="104"/>
      <c r="B1392" s="104"/>
      <c r="D1392" s="105"/>
      <c r="E1392" s="106"/>
    </row>
    <row r="1393" spans="1:5" ht="13.8" x14ac:dyDescent="0.3">
      <c r="A1393" s="104"/>
      <c r="B1393" s="104"/>
      <c r="D1393" s="105"/>
      <c r="E1393" s="106"/>
    </row>
    <row r="1394" spans="1:5" ht="13.8" x14ac:dyDescent="0.3">
      <c r="A1394" s="104"/>
      <c r="B1394" s="104"/>
      <c r="D1394" s="105"/>
      <c r="E1394" s="106"/>
    </row>
    <row r="1395" spans="1:5" ht="13.8" x14ac:dyDescent="0.3">
      <c r="A1395" s="104"/>
      <c r="B1395" s="104"/>
      <c r="D1395" s="105"/>
      <c r="E1395" s="106"/>
    </row>
    <row r="1396" spans="1:5" ht="13.8" x14ac:dyDescent="0.3">
      <c r="A1396" s="104"/>
      <c r="B1396" s="104"/>
      <c r="D1396" s="105"/>
      <c r="E1396" s="106"/>
    </row>
    <row r="1397" spans="1:5" ht="13.8" x14ac:dyDescent="0.3">
      <c r="A1397" s="104"/>
      <c r="B1397" s="104"/>
      <c r="D1397" s="105"/>
      <c r="E1397" s="106"/>
    </row>
    <row r="1398" spans="1:5" ht="13.8" x14ac:dyDescent="0.3">
      <c r="A1398" s="104"/>
      <c r="B1398" s="104"/>
      <c r="D1398" s="105"/>
      <c r="E1398" s="106"/>
    </row>
    <row r="1399" spans="1:5" ht="13.8" x14ac:dyDescent="0.3">
      <c r="A1399" s="104"/>
      <c r="B1399" s="104"/>
      <c r="D1399" s="105"/>
      <c r="E1399" s="106"/>
    </row>
    <row r="1400" spans="1:5" ht="13.8" x14ac:dyDescent="0.3">
      <c r="A1400" s="104"/>
      <c r="B1400" s="104"/>
      <c r="D1400" s="105"/>
      <c r="E1400" s="106"/>
    </row>
    <row r="1401" spans="1:5" ht="13.8" x14ac:dyDescent="0.3">
      <c r="A1401" s="104"/>
      <c r="B1401" s="104"/>
      <c r="D1401" s="105"/>
      <c r="E1401" s="106"/>
    </row>
    <row r="1402" spans="1:5" ht="13.8" x14ac:dyDescent="0.3">
      <c r="A1402" s="104"/>
      <c r="B1402" s="104"/>
      <c r="D1402" s="105"/>
      <c r="E1402" s="106"/>
    </row>
    <row r="1403" spans="1:5" ht="13.8" x14ac:dyDescent="0.3">
      <c r="A1403" s="104"/>
      <c r="B1403" s="104"/>
      <c r="D1403" s="105"/>
      <c r="E1403" s="106"/>
    </row>
    <row r="1404" spans="1:5" ht="13.8" x14ac:dyDescent="0.3">
      <c r="A1404" s="104"/>
      <c r="B1404" s="104"/>
      <c r="D1404" s="105"/>
      <c r="E1404" s="106"/>
    </row>
    <row r="1405" spans="1:5" ht="13.8" x14ac:dyDescent="0.3">
      <c r="A1405" s="104"/>
      <c r="B1405" s="104"/>
      <c r="D1405" s="105"/>
      <c r="E1405" s="106"/>
    </row>
    <row r="1406" spans="1:5" ht="13.8" x14ac:dyDescent="0.3">
      <c r="A1406" s="104"/>
      <c r="B1406" s="104"/>
      <c r="D1406" s="105"/>
      <c r="E1406" s="106"/>
    </row>
    <row r="1407" spans="1:5" ht="13.8" x14ac:dyDescent="0.3">
      <c r="A1407" s="104"/>
      <c r="B1407" s="104"/>
      <c r="D1407" s="105"/>
      <c r="E1407" s="106"/>
    </row>
    <row r="1408" spans="1:5" ht="13.8" x14ac:dyDescent="0.3">
      <c r="A1408" s="104"/>
      <c r="B1408" s="104"/>
      <c r="D1408" s="105"/>
      <c r="E1408" s="106"/>
    </row>
    <row r="1409" spans="1:5" ht="13.8" x14ac:dyDescent="0.3">
      <c r="A1409" s="104"/>
      <c r="B1409" s="104"/>
      <c r="D1409" s="105"/>
      <c r="E1409" s="106"/>
    </row>
    <row r="1410" spans="1:5" ht="13.8" x14ac:dyDescent="0.3">
      <c r="A1410" s="104"/>
      <c r="B1410" s="104"/>
      <c r="D1410" s="105"/>
      <c r="E1410" s="106"/>
    </row>
    <row r="1411" spans="1:5" ht="13.8" x14ac:dyDescent="0.3">
      <c r="A1411" s="104"/>
      <c r="B1411" s="104"/>
      <c r="D1411" s="105"/>
      <c r="E1411" s="106"/>
    </row>
    <row r="1412" spans="1:5" ht="13.8" x14ac:dyDescent="0.3">
      <c r="A1412" s="104"/>
      <c r="B1412" s="104"/>
      <c r="D1412" s="105"/>
      <c r="E1412" s="106"/>
    </row>
    <row r="1413" spans="1:5" ht="13.8" x14ac:dyDescent="0.3">
      <c r="A1413" s="104"/>
      <c r="B1413" s="104"/>
      <c r="D1413" s="105"/>
      <c r="E1413" s="106"/>
    </row>
    <row r="1414" spans="1:5" ht="13.8" x14ac:dyDescent="0.3">
      <c r="A1414" s="104"/>
      <c r="B1414" s="104"/>
      <c r="D1414" s="105"/>
      <c r="E1414" s="106"/>
    </row>
    <row r="1415" spans="1:5" ht="13.8" x14ac:dyDescent="0.3">
      <c r="A1415" s="104"/>
      <c r="B1415" s="104"/>
      <c r="D1415" s="105"/>
      <c r="E1415" s="106"/>
    </row>
    <row r="1416" spans="1:5" ht="13.8" x14ac:dyDescent="0.3">
      <c r="A1416" s="104"/>
      <c r="B1416" s="104"/>
      <c r="D1416" s="105"/>
      <c r="E1416" s="106"/>
    </row>
    <row r="1417" spans="1:5" ht="13.8" x14ac:dyDescent="0.3">
      <c r="A1417" s="104"/>
      <c r="B1417" s="104"/>
      <c r="D1417" s="105"/>
      <c r="E1417" s="106"/>
    </row>
    <row r="1418" spans="1:5" ht="13.8" x14ac:dyDescent="0.3">
      <c r="A1418" s="104"/>
      <c r="B1418" s="104"/>
      <c r="D1418" s="105"/>
      <c r="E1418" s="106"/>
    </row>
    <row r="1419" spans="1:5" ht="13.8" x14ac:dyDescent="0.3">
      <c r="A1419" s="104"/>
      <c r="B1419" s="104"/>
      <c r="D1419" s="105"/>
      <c r="E1419" s="106"/>
    </row>
    <row r="1420" spans="1:5" ht="13.8" x14ac:dyDescent="0.3">
      <c r="A1420" s="104"/>
      <c r="B1420" s="104"/>
      <c r="D1420" s="105"/>
      <c r="E1420" s="106"/>
    </row>
    <row r="1421" spans="1:5" ht="13.8" x14ac:dyDescent="0.3">
      <c r="A1421" s="104"/>
      <c r="B1421" s="104"/>
      <c r="D1421" s="105"/>
      <c r="E1421" s="106"/>
    </row>
    <row r="1422" spans="1:5" ht="13.8" x14ac:dyDescent="0.3">
      <c r="A1422" s="104"/>
      <c r="B1422" s="104"/>
      <c r="D1422" s="105"/>
      <c r="E1422" s="106"/>
    </row>
    <row r="1423" spans="1:5" ht="13.8" x14ac:dyDescent="0.3">
      <c r="A1423" s="104"/>
      <c r="B1423" s="104"/>
      <c r="D1423" s="105"/>
      <c r="E1423" s="106"/>
    </row>
    <row r="1424" spans="1:5" ht="13.8" x14ac:dyDescent="0.3">
      <c r="A1424" s="104"/>
      <c r="B1424" s="104"/>
      <c r="D1424" s="105"/>
      <c r="E1424" s="106"/>
    </row>
    <row r="1425" spans="1:5" ht="13.8" x14ac:dyDescent="0.3">
      <c r="A1425" s="104"/>
      <c r="B1425" s="104"/>
      <c r="D1425" s="105"/>
      <c r="E1425" s="106"/>
    </row>
    <row r="1426" spans="1:5" ht="13.8" x14ac:dyDescent="0.3">
      <c r="A1426" s="104"/>
      <c r="B1426" s="104"/>
      <c r="D1426" s="105"/>
      <c r="E1426" s="106"/>
    </row>
    <row r="1427" spans="1:5" ht="13.8" x14ac:dyDescent="0.3">
      <c r="A1427" s="104"/>
      <c r="B1427" s="104"/>
      <c r="D1427" s="105"/>
      <c r="E1427" s="106"/>
    </row>
    <row r="1428" spans="1:5" ht="13.8" x14ac:dyDescent="0.3">
      <c r="A1428" s="104"/>
      <c r="B1428" s="104"/>
      <c r="D1428" s="105"/>
      <c r="E1428" s="106"/>
    </row>
    <row r="1429" spans="1:5" ht="13.8" x14ac:dyDescent="0.3">
      <c r="A1429" s="104"/>
      <c r="B1429" s="104"/>
      <c r="D1429" s="105"/>
      <c r="E1429" s="106"/>
    </row>
    <row r="1430" spans="1:5" ht="13.8" x14ac:dyDescent="0.3">
      <c r="A1430" s="104"/>
      <c r="B1430" s="104"/>
      <c r="D1430" s="105"/>
      <c r="E1430" s="106"/>
    </row>
    <row r="1431" spans="1:5" ht="13.8" x14ac:dyDescent="0.3">
      <c r="A1431" s="104"/>
      <c r="B1431" s="104"/>
      <c r="D1431" s="105"/>
      <c r="E1431" s="106"/>
    </row>
    <row r="1432" spans="1:5" ht="13.8" x14ac:dyDescent="0.3">
      <c r="A1432" s="104"/>
      <c r="B1432" s="104"/>
      <c r="D1432" s="105"/>
      <c r="E1432" s="106"/>
    </row>
    <row r="1433" spans="1:5" ht="13.8" x14ac:dyDescent="0.3">
      <c r="A1433" s="104"/>
      <c r="B1433" s="104"/>
      <c r="D1433" s="105"/>
      <c r="E1433" s="106"/>
    </row>
    <row r="1434" spans="1:5" ht="13.8" x14ac:dyDescent="0.3">
      <c r="A1434" s="104"/>
      <c r="B1434" s="104"/>
      <c r="D1434" s="105"/>
      <c r="E1434" s="106"/>
    </row>
    <row r="1435" spans="1:5" ht="13.8" x14ac:dyDescent="0.3">
      <c r="A1435" s="104"/>
      <c r="B1435" s="104"/>
      <c r="D1435" s="105"/>
      <c r="E1435" s="106"/>
    </row>
    <row r="1436" spans="1:5" ht="13.8" x14ac:dyDescent="0.3">
      <c r="A1436" s="104"/>
      <c r="B1436" s="104"/>
      <c r="D1436" s="105"/>
      <c r="E1436" s="106"/>
    </row>
    <row r="1437" spans="1:5" ht="13.8" x14ac:dyDescent="0.3">
      <c r="A1437" s="104"/>
      <c r="B1437" s="104"/>
      <c r="D1437" s="105"/>
      <c r="E1437" s="106"/>
    </row>
    <row r="1438" spans="1:5" ht="13.8" x14ac:dyDescent="0.3">
      <c r="A1438" s="104"/>
      <c r="B1438" s="104"/>
      <c r="D1438" s="105"/>
      <c r="E1438" s="106"/>
    </row>
    <row r="1439" spans="1:5" ht="13.8" x14ac:dyDescent="0.3">
      <c r="A1439" s="104"/>
      <c r="B1439" s="104"/>
      <c r="D1439" s="105"/>
      <c r="E1439" s="106"/>
    </row>
    <row r="1440" spans="1:5" ht="13.8" x14ac:dyDescent="0.3">
      <c r="A1440" s="104"/>
      <c r="B1440" s="104"/>
      <c r="D1440" s="105"/>
      <c r="E1440" s="106"/>
    </row>
    <row r="1441" spans="1:5" ht="13.8" x14ac:dyDescent="0.3">
      <c r="A1441" s="104"/>
      <c r="B1441" s="104"/>
      <c r="D1441" s="105"/>
      <c r="E1441" s="106"/>
    </row>
    <row r="1442" spans="1:5" ht="13.8" x14ac:dyDescent="0.3">
      <c r="A1442" s="104"/>
      <c r="B1442" s="104"/>
      <c r="D1442" s="105"/>
      <c r="E1442" s="106"/>
    </row>
    <row r="1443" spans="1:5" ht="13.8" x14ac:dyDescent="0.3">
      <c r="A1443" s="104"/>
      <c r="B1443" s="104"/>
      <c r="D1443" s="105"/>
      <c r="E1443" s="106"/>
    </row>
    <row r="1444" spans="1:5" ht="13.8" x14ac:dyDescent="0.3">
      <c r="A1444" s="104"/>
      <c r="B1444" s="104"/>
      <c r="D1444" s="105"/>
      <c r="E1444" s="106"/>
    </row>
    <row r="1445" spans="1:5" ht="13.8" x14ac:dyDescent="0.3">
      <c r="A1445" s="104"/>
      <c r="B1445" s="104"/>
      <c r="D1445" s="105"/>
      <c r="E1445" s="106"/>
    </row>
    <row r="1446" spans="1:5" ht="13.8" x14ac:dyDescent="0.3">
      <c r="A1446" s="104"/>
      <c r="B1446" s="104"/>
      <c r="D1446" s="105"/>
      <c r="E1446" s="106"/>
    </row>
    <row r="1447" spans="1:5" ht="13.8" x14ac:dyDescent="0.3">
      <c r="A1447" s="104"/>
      <c r="B1447" s="104"/>
      <c r="D1447" s="105"/>
      <c r="E1447" s="106"/>
    </row>
    <row r="1448" spans="1:5" ht="13.8" x14ac:dyDescent="0.3">
      <c r="A1448" s="104"/>
      <c r="B1448" s="104"/>
      <c r="D1448" s="105"/>
      <c r="E1448" s="106"/>
    </row>
    <row r="1449" spans="1:5" ht="13.8" x14ac:dyDescent="0.3">
      <c r="A1449" s="104"/>
      <c r="B1449" s="104"/>
      <c r="D1449" s="105"/>
      <c r="E1449" s="106"/>
    </row>
    <row r="1450" spans="1:5" ht="13.8" x14ac:dyDescent="0.3">
      <c r="A1450" s="104"/>
      <c r="B1450" s="104"/>
      <c r="D1450" s="105"/>
      <c r="E1450" s="106"/>
    </row>
    <row r="1451" spans="1:5" ht="13.8" x14ac:dyDescent="0.3">
      <c r="A1451" s="104"/>
      <c r="B1451" s="104"/>
      <c r="D1451" s="105"/>
      <c r="E1451" s="106"/>
    </row>
    <row r="1452" spans="1:5" ht="13.8" x14ac:dyDescent="0.3">
      <c r="A1452" s="104"/>
      <c r="B1452" s="104"/>
      <c r="D1452" s="105"/>
      <c r="E1452" s="106"/>
    </row>
    <row r="1453" spans="1:5" ht="13.8" x14ac:dyDescent="0.3">
      <c r="A1453" s="104"/>
      <c r="B1453" s="104"/>
      <c r="D1453" s="105"/>
      <c r="E1453" s="106"/>
    </row>
    <row r="1454" spans="1:5" ht="13.8" x14ac:dyDescent="0.3">
      <c r="A1454" s="104"/>
      <c r="B1454" s="104"/>
      <c r="D1454" s="105"/>
      <c r="E1454" s="106"/>
    </row>
    <row r="1455" spans="1:5" ht="13.8" x14ac:dyDescent="0.3">
      <c r="A1455" s="104"/>
      <c r="B1455" s="104"/>
      <c r="D1455" s="105"/>
      <c r="E1455" s="106"/>
    </row>
    <row r="1456" spans="1:5" ht="13.8" x14ac:dyDescent="0.3">
      <c r="A1456" s="104"/>
      <c r="B1456" s="104"/>
      <c r="D1456" s="105"/>
      <c r="E1456" s="106"/>
    </row>
    <row r="1457" spans="1:5" ht="13.8" x14ac:dyDescent="0.3">
      <c r="A1457" s="104"/>
      <c r="B1457" s="104"/>
      <c r="D1457" s="105"/>
      <c r="E1457" s="106"/>
    </row>
    <row r="1458" spans="1:5" ht="13.8" x14ac:dyDescent="0.3">
      <c r="A1458" s="104"/>
      <c r="B1458" s="104"/>
      <c r="D1458" s="105"/>
      <c r="E1458" s="106"/>
    </row>
    <row r="1459" spans="1:5" ht="13.8" x14ac:dyDescent="0.3">
      <c r="A1459" s="104"/>
      <c r="B1459" s="104"/>
      <c r="D1459" s="105"/>
      <c r="E1459" s="106"/>
    </row>
    <row r="1460" spans="1:5" ht="13.8" x14ac:dyDescent="0.3">
      <c r="A1460" s="104"/>
      <c r="B1460" s="104"/>
      <c r="D1460" s="105"/>
      <c r="E1460" s="106"/>
    </row>
    <row r="1461" spans="1:5" ht="13.8" x14ac:dyDescent="0.3">
      <c r="A1461" s="104"/>
      <c r="B1461" s="104"/>
      <c r="D1461" s="105"/>
      <c r="E1461" s="106"/>
    </row>
    <row r="1462" spans="1:5" ht="13.8" x14ac:dyDescent="0.3">
      <c r="A1462" s="104"/>
      <c r="B1462" s="104"/>
      <c r="D1462" s="105"/>
      <c r="E1462" s="106"/>
    </row>
    <row r="1463" spans="1:5" ht="13.8" x14ac:dyDescent="0.3">
      <c r="A1463" s="104"/>
      <c r="B1463" s="104"/>
      <c r="D1463" s="105"/>
      <c r="E1463" s="106"/>
    </row>
    <row r="1464" spans="1:5" ht="13.8" x14ac:dyDescent="0.3">
      <c r="A1464" s="104"/>
      <c r="B1464" s="104"/>
      <c r="D1464" s="105"/>
      <c r="E1464" s="106"/>
    </row>
    <row r="1465" spans="1:5" ht="13.8" x14ac:dyDescent="0.3">
      <c r="A1465" s="104"/>
      <c r="B1465" s="104"/>
      <c r="D1465" s="105"/>
      <c r="E1465" s="106"/>
    </row>
    <row r="1466" spans="1:5" ht="13.8" x14ac:dyDescent="0.3">
      <c r="A1466" s="104"/>
      <c r="B1466" s="104"/>
      <c r="D1466" s="105"/>
      <c r="E1466" s="106"/>
    </row>
    <row r="1467" spans="1:5" ht="13.8" x14ac:dyDescent="0.3">
      <c r="A1467" s="104"/>
      <c r="B1467" s="104"/>
      <c r="D1467" s="105"/>
      <c r="E1467" s="106"/>
    </row>
    <row r="1468" spans="1:5" ht="13.8" x14ac:dyDescent="0.3">
      <c r="A1468" s="104"/>
      <c r="B1468" s="104"/>
      <c r="D1468" s="105"/>
      <c r="E1468" s="106"/>
    </row>
    <row r="1469" spans="1:5" ht="13.8" x14ac:dyDescent="0.3">
      <c r="A1469" s="104"/>
      <c r="B1469" s="104"/>
      <c r="D1469" s="105"/>
      <c r="E1469" s="106"/>
    </row>
    <row r="1470" spans="1:5" ht="13.8" x14ac:dyDescent="0.3">
      <c r="A1470" s="104"/>
      <c r="B1470" s="104"/>
      <c r="D1470" s="105"/>
      <c r="E1470" s="106"/>
    </row>
    <row r="1471" spans="1:5" ht="13.8" x14ac:dyDescent="0.3">
      <c r="A1471" s="104"/>
      <c r="B1471" s="104"/>
      <c r="D1471" s="105"/>
      <c r="E1471" s="106"/>
    </row>
    <row r="1472" spans="1:5" ht="13.8" x14ac:dyDescent="0.3">
      <c r="A1472" s="104"/>
      <c r="B1472" s="104"/>
      <c r="D1472" s="105"/>
      <c r="E1472" s="106"/>
    </row>
    <row r="1473" spans="1:5" ht="13.8" x14ac:dyDescent="0.3">
      <c r="A1473" s="104"/>
      <c r="B1473" s="104"/>
      <c r="D1473" s="105"/>
      <c r="E1473" s="106"/>
    </row>
    <row r="1474" spans="1:5" ht="13.8" x14ac:dyDescent="0.3">
      <c r="A1474" s="104"/>
      <c r="B1474" s="104"/>
      <c r="D1474" s="105"/>
      <c r="E1474" s="106"/>
    </row>
    <row r="1475" spans="1:5" ht="13.8" x14ac:dyDescent="0.3">
      <c r="A1475" s="104"/>
      <c r="B1475" s="104"/>
      <c r="D1475" s="105"/>
      <c r="E1475" s="106"/>
    </row>
    <row r="1476" spans="1:5" ht="13.8" x14ac:dyDescent="0.3">
      <c r="A1476" s="104"/>
      <c r="B1476" s="104"/>
      <c r="D1476" s="105"/>
      <c r="E1476" s="106"/>
    </row>
    <row r="1477" spans="1:5" ht="13.8" x14ac:dyDescent="0.3">
      <c r="A1477" s="104"/>
      <c r="B1477" s="104"/>
      <c r="D1477" s="105"/>
      <c r="E1477" s="106"/>
    </row>
    <row r="1478" spans="1:5" ht="13.8" x14ac:dyDescent="0.3">
      <c r="A1478" s="104"/>
      <c r="B1478" s="104"/>
      <c r="D1478" s="105"/>
      <c r="E1478" s="106"/>
    </row>
    <row r="1479" spans="1:5" ht="13.8" x14ac:dyDescent="0.3">
      <c r="A1479" s="104"/>
      <c r="B1479" s="104"/>
      <c r="D1479" s="105"/>
      <c r="E1479" s="106"/>
    </row>
    <row r="1480" spans="1:5" ht="13.8" x14ac:dyDescent="0.3">
      <c r="A1480" s="104"/>
      <c r="B1480" s="104"/>
      <c r="D1480" s="105"/>
      <c r="E1480" s="106"/>
    </row>
    <row r="1481" spans="1:5" ht="13.8" x14ac:dyDescent="0.3">
      <c r="A1481" s="104"/>
      <c r="B1481" s="104"/>
      <c r="D1481" s="105"/>
      <c r="E1481" s="106"/>
    </row>
    <row r="1482" spans="1:5" ht="13.8" x14ac:dyDescent="0.3">
      <c r="A1482" s="104"/>
      <c r="B1482" s="104"/>
      <c r="D1482" s="105"/>
      <c r="E1482" s="106"/>
    </row>
    <row r="1483" spans="1:5" ht="13.8" x14ac:dyDescent="0.3">
      <c r="A1483" s="104"/>
      <c r="B1483" s="104"/>
      <c r="D1483" s="105"/>
      <c r="E1483" s="106"/>
    </row>
    <row r="1484" spans="1:5" ht="13.8" x14ac:dyDescent="0.3">
      <c r="A1484" s="104"/>
      <c r="B1484" s="104"/>
      <c r="D1484" s="105"/>
      <c r="E1484" s="106"/>
    </row>
    <row r="1485" spans="1:5" ht="13.8" x14ac:dyDescent="0.3">
      <c r="A1485" s="104"/>
      <c r="B1485" s="104"/>
      <c r="D1485" s="105"/>
      <c r="E1485" s="106"/>
    </row>
    <row r="1486" spans="1:5" ht="13.8" x14ac:dyDescent="0.3">
      <c r="A1486" s="104"/>
      <c r="B1486" s="104"/>
      <c r="D1486" s="105"/>
      <c r="E1486" s="106"/>
    </row>
    <row r="1487" spans="1:5" ht="13.8" x14ac:dyDescent="0.3">
      <c r="A1487" s="104"/>
      <c r="B1487" s="104"/>
      <c r="D1487" s="105"/>
      <c r="E1487" s="106"/>
    </row>
    <row r="1488" spans="1:5" ht="13.8" x14ac:dyDescent="0.3">
      <c r="A1488" s="104"/>
      <c r="B1488" s="104"/>
      <c r="D1488" s="105"/>
      <c r="E1488" s="106"/>
    </row>
    <row r="1489" spans="1:5" ht="13.8" x14ac:dyDescent="0.3">
      <c r="A1489" s="104"/>
      <c r="B1489" s="104"/>
      <c r="D1489" s="105"/>
      <c r="E1489" s="106"/>
    </row>
    <row r="1490" spans="1:5" ht="13.8" x14ac:dyDescent="0.3">
      <c r="A1490" s="104"/>
      <c r="B1490" s="104"/>
      <c r="D1490" s="105"/>
      <c r="E1490" s="106"/>
    </row>
    <row r="1491" spans="1:5" ht="13.8" x14ac:dyDescent="0.3">
      <c r="A1491" s="104"/>
      <c r="B1491" s="104"/>
      <c r="D1491" s="105"/>
      <c r="E1491" s="106"/>
    </row>
    <row r="1492" spans="1:5" ht="13.8" x14ac:dyDescent="0.3">
      <c r="A1492" s="104"/>
      <c r="B1492" s="104"/>
      <c r="D1492" s="105"/>
      <c r="E1492" s="106"/>
    </row>
    <row r="1493" spans="1:5" ht="13.8" x14ac:dyDescent="0.3">
      <c r="A1493" s="104"/>
      <c r="B1493" s="104"/>
      <c r="D1493" s="105"/>
      <c r="E1493" s="106"/>
    </row>
    <row r="1494" spans="1:5" ht="13.8" x14ac:dyDescent="0.3">
      <c r="A1494" s="104"/>
      <c r="B1494" s="104"/>
      <c r="D1494" s="105"/>
      <c r="E1494" s="106"/>
    </row>
    <row r="1495" spans="1:5" ht="13.8" x14ac:dyDescent="0.3">
      <c r="A1495" s="104"/>
      <c r="B1495" s="104"/>
      <c r="D1495" s="105"/>
      <c r="E1495" s="106"/>
    </row>
    <row r="1496" spans="1:5" ht="13.8" x14ac:dyDescent="0.3">
      <c r="A1496" s="104"/>
      <c r="B1496" s="104"/>
      <c r="D1496" s="105"/>
      <c r="E1496" s="106"/>
    </row>
    <row r="1497" spans="1:5" ht="13.8" x14ac:dyDescent="0.3">
      <c r="A1497" s="104"/>
      <c r="B1497" s="104"/>
      <c r="D1497" s="105"/>
      <c r="E1497" s="106"/>
    </row>
    <row r="1498" spans="1:5" ht="13.8" x14ac:dyDescent="0.3">
      <c r="A1498" s="104"/>
      <c r="B1498" s="104"/>
      <c r="D1498" s="105"/>
      <c r="E1498" s="106"/>
    </row>
    <row r="1499" spans="1:5" ht="13.8" x14ac:dyDescent="0.3">
      <c r="A1499" s="104"/>
      <c r="B1499" s="104"/>
      <c r="D1499" s="105"/>
      <c r="E1499" s="106"/>
    </row>
    <row r="1500" spans="1:5" ht="13.8" x14ac:dyDescent="0.3">
      <c r="A1500" s="104"/>
      <c r="B1500" s="104"/>
      <c r="D1500" s="105"/>
      <c r="E1500" s="106"/>
    </row>
    <row r="1501" spans="1:5" ht="13.8" x14ac:dyDescent="0.3">
      <c r="A1501" s="104"/>
      <c r="B1501" s="104"/>
      <c r="D1501" s="105"/>
      <c r="E1501" s="106"/>
    </row>
    <row r="1502" spans="1:5" ht="13.8" x14ac:dyDescent="0.3">
      <c r="A1502" s="104"/>
      <c r="B1502" s="104"/>
      <c r="D1502" s="105"/>
      <c r="E1502" s="106"/>
    </row>
    <row r="1503" spans="1:5" ht="13.8" x14ac:dyDescent="0.3">
      <c r="A1503" s="104"/>
      <c r="B1503" s="104"/>
      <c r="D1503" s="105"/>
      <c r="E1503" s="106"/>
    </row>
    <row r="1504" spans="1:5" ht="13.8" x14ac:dyDescent="0.3">
      <c r="A1504" s="104"/>
      <c r="B1504" s="104"/>
      <c r="D1504" s="105"/>
      <c r="E1504" s="106"/>
    </row>
    <row r="1505" spans="1:5" ht="13.8" x14ac:dyDescent="0.3">
      <c r="A1505" s="104"/>
      <c r="B1505" s="104"/>
      <c r="D1505" s="105"/>
      <c r="E1505" s="106"/>
    </row>
    <row r="1506" spans="1:5" ht="13.8" x14ac:dyDescent="0.3">
      <c r="A1506" s="104"/>
      <c r="B1506" s="104"/>
      <c r="D1506" s="105"/>
      <c r="E1506" s="106"/>
    </row>
    <row r="1507" spans="1:5" ht="13.8" x14ac:dyDescent="0.3">
      <c r="A1507" s="104"/>
      <c r="B1507" s="104"/>
      <c r="D1507" s="105"/>
      <c r="E1507" s="106"/>
    </row>
    <row r="1508" spans="1:5" ht="13.8" x14ac:dyDescent="0.3">
      <c r="A1508" s="104"/>
      <c r="B1508" s="104"/>
      <c r="D1508" s="105"/>
      <c r="E1508" s="106"/>
    </row>
    <row r="1509" spans="1:5" ht="13.8" x14ac:dyDescent="0.3">
      <c r="A1509" s="104"/>
      <c r="B1509" s="104"/>
      <c r="D1509" s="105"/>
      <c r="E1509" s="106"/>
    </row>
    <row r="1510" spans="1:5" ht="13.8" x14ac:dyDescent="0.3">
      <c r="A1510" s="104"/>
      <c r="B1510" s="104"/>
      <c r="D1510" s="105"/>
      <c r="E1510" s="106"/>
    </row>
    <row r="1511" spans="1:5" ht="13.8" x14ac:dyDescent="0.3">
      <c r="A1511" s="104"/>
      <c r="B1511" s="104"/>
      <c r="D1511" s="105"/>
      <c r="E1511" s="106"/>
    </row>
    <row r="1512" spans="1:5" ht="13.8" x14ac:dyDescent="0.3">
      <c r="A1512" s="104"/>
      <c r="B1512" s="104"/>
      <c r="D1512" s="105"/>
      <c r="E1512" s="106"/>
    </row>
    <row r="1513" spans="1:5" ht="13.8" x14ac:dyDescent="0.3">
      <c r="A1513" s="104"/>
      <c r="B1513" s="104"/>
      <c r="D1513" s="105"/>
      <c r="E1513" s="106"/>
    </row>
    <row r="1514" spans="1:5" ht="13.8" x14ac:dyDescent="0.3">
      <c r="A1514" s="104"/>
      <c r="B1514" s="104"/>
      <c r="D1514" s="105"/>
      <c r="E1514" s="106"/>
    </row>
    <row r="1515" spans="1:5" ht="13.8" x14ac:dyDescent="0.3">
      <c r="A1515" s="104"/>
      <c r="B1515" s="104"/>
      <c r="D1515" s="105"/>
      <c r="E1515" s="106"/>
    </row>
    <row r="1516" spans="1:5" ht="13.8" x14ac:dyDescent="0.3">
      <c r="A1516" s="104"/>
      <c r="B1516" s="104"/>
      <c r="D1516" s="105"/>
      <c r="E1516" s="106"/>
    </row>
    <row r="1517" spans="1:5" ht="13.8" x14ac:dyDescent="0.3">
      <c r="A1517" s="104"/>
      <c r="B1517" s="104"/>
      <c r="D1517" s="105"/>
      <c r="E1517" s="106"/>
    </row>
    <row r="1518" spans="1:5" ht="13.8" x14ac:dyDescent="0.3">
      <c r="A1518" s="104"/>
      <c r="B1518" s="104"/>
      <c r="D1518" s="105"/>
      <c r="E1518" s="106"/>
    </row>
    <row r="1519" spans="1:5" ht="13.8" x14ac:dyDescent="0.3">
      <c r="A1519" s="104"/>
      <c r="B1519" s="104"/>
      <c r="D1519" s="105"/>
      <c r="E1519" s="106"/>
    </row>
    <row r="1520" spans="1:5" ht="13.8" x14ac:dyDescent="0.3">
      <c r="A1520" s="104"/>
      <c r="B1520" s="104"/>
      <c r="D1520" s="105"/>
      <c r="E1520" s="106"/>
    </row>
    <row r="1521" spans="1:5" ht="13.8" x14ac:dyDescent="0.3">
      <c r="A1521" s="104"/>
      <c r="B1521" s="104"/>
      <c r="D1521" s="105"/>
      <c r="E1521" s="106"/>
    </row>
    <row r="1522" spans="1:5" ht="13.8" x14ac:dyDescent="0.3">
      <c r="A1522" s="104"/>
      <c r="B1522" s="104"/>
      <c r="D1522" s="105"/>
      <c r="E1522" s="106"/>
    </row>
    <row r="1523" spans="1:5" ht="13.8" x14ac:dyDescent="0.3">
      <c r="A1523" s="104"/>
      <c r="B1523" s="104"/>
      <c r="D1523" s="105"/>
      <c r="E1523" s="106"/>
    </row>
    <row r="1524" spans="1:5" ht="13.8" x14ac:dyDescent="0.3">
      <c r="A1524" s="104"/>
      <c r="B1524" s="104"/>
      <c r="D1524" s="105"/>
      <c r="E1524" s="106"/>
    </row>
    <row r="1525" spans="1:5" ht="13.8" x14ac:dyDescent="0.3">
      <c r="A1525" s="104"/>
      <c r="B1525" s="104"/>
      <c r="D1525" s="105"/>
      <c r="E1525" s="106"/>
    </row>
    <row r="1526" spans="1:5" ht="13.8" x14ac:dyDescent="0.3">
      <c r="A1526" s="104"/>
      <c r="B1526" s="104"/>
      <c r="D1526" s="105"/>
      <c r="E1526" s="106"/>
    </row>
    <row r="1527" spans="1:5" ht="13.8" x14ac:dyDescent="0.3">
      <c r="A1527" s="104"/>
      <c r="B1527" s="104"/>
      <c r="D1527" s="105"/>
      <c r="E1527" s="106"/>
    </row>
    <row r="1528" spans="1:5" ht="13.8" x14ac:dyDescent="0.3">
      <c r="A1528" s="104"/>
      <c r="B1528" s="104"/>
      <c r="D1528" s="105"/>
      <c r="E1528" s="106"/>
    </row>
    <row r="1529" spans="1:5" ht="13.8" x14ac:dyDescent="0.3">
      <c r="A1529" s="104"/>
      <c r="B1529" s="104"/>
      <c r="D1529" s="105"/>
      <c r="E1529" s="106"/>
    </row>
    <row r="1530" spans="1:5" ht="13.8" x14ac:dyDescent="0.3">
      <c r="A1530" s="104"/>
      <c r="B1530" s="104"/>
      <c r="D1530" s="105"/>
      <c r="E1530" s="106"/>
    </row>
    <row r="1531" spans="1:5" ht="13.8" x14ac:dyDescent="0.3">
      <c r="A1531" s="104"/>
      <c r="B1531" s="104"/>
      <c r="D1531" s="105"/>
      <c r="E1531" s="106"/>
    </row>
    <row r="1532" spans="1:5" ht="13.8" x14ac:dyDescent="0.3">
      <c r="A1532" s="104"/>
      <c r="B1532" s="104"/>
      <c r="D1532" s="105"/>
      <c r="E1532" s="106"/>
    </row>
    <row r="1533" spans="1:5" ht="13.8" x14ac:dyDescent="0.3">
      <c r="A1533" s="104"/>
      <c r="B1533" s="104"/>
      <c r="D1533" s="105"/>
      <c r="E1533" s="106"/>
    </row>
    <row r="1534" spans="1:5" ht="13.8" x14ac:dyDescent="0.3">
      <c r="A1534" s="104"/>
      <c r="B1534" s="104"/>
      <c r="D1534" s="105"/>
      <c r="E1534" s="106"/>
    </row>
    <row r="1535" spans="1:5" ht="13.8" x14ac:dyDescent="0.3">
      <c r="A1535" s="104"/>
      <c r="B1535" s="104"/>
      <c r="D1535" s="105"/>
      <c r="E1535" s="106"/>
    </row>
    <row r="1536" spans="1:5" ht="13.8" x14ac:dyDescent="0.3">
      <c r="A1536" s="104"/>
      <c r="B1536" s="104"/>
      <c r="D1536" s="105"/>
      <c r="E1536" s="106"/>
    </row>
    <row r="1537" spans="1:5" ht="13.8" x14ac:dyDescent="0.3">
      <c r="A1537" s="104"/>
      <c r="B1537" s="104"/>
      <c r="D1537" s="105"/>
      <c r="E1537" s="106"/>
    </row>
    <row r="1538" spans="1:5" ht="13.8" x14ac:dyDescent="0.3">
      <c r="A1538" s="104"/>
      <c r="B1538" s="104"/>
      <c r="D1538" s="105"/>
      <c r="E1538" s="106"/>
    </row>
    <row r="1539" spans="1:5" ht="13.8" x14ac:dyDescent="0.3">
      <c r="A1539" s="104"/>
      <c r="B1539" s="104"/>
      <c r="D1539" s="105"/>
      <c r="E1539" s="106"/>
    </row>
    <row r="1540" spans="1:5" ht="13.8" x14ac:dyDescent="0.3">
      <c r="A1540" s="104"/>
      <c r="B1540" s="104"/>
      <c r="D1540" s="105"/>
      <c r="E1540" s="106"/>
    </row>
    <row r="1541" spans="1:5" ht="13.8" x14ac:dyDescent="0.3">
      <c r="A1541" s="104"/>
      <c r="B1541" s="104"/>
      <c r="D1541" s="105"/>
      <c r="E1541" s="106"/>
    </row>
    <row r="1542" spans="1:5" ht="13.8" x14ac:dyDescent="0.3">
      <c r="A1542" s="104"/>
      <c r="B1542" s="104"/>
      <c r="D1542" s="105"/>
      <c r="E1542" s="106"/>
    </row>
    <row r="1543" spans="1:5" ht="13.8" x14ac:dyDescent="0.3">
      <c r="A1543" s="104"/>
      <c r="B1543" s="104"/>
      <c r="D1543" s="105"/>
      <c r="E1543" s="106"/>
    </row>
    <row r="1544" spans="1:5" ht="13.8" x14ac:dyDescent="0.3">
      <c r="A1544" s="104"/>
      <c r="B1544" s="104"/>
      <c r="D1544" s="105"/>
      <c r="E1544" s="106"/>
    </row>
    <row r="1545" spans="1:5" ht="13.8" x14ac:dyDescent="0.3">
      <c r="A1545" s="104"/>
      <c r="B1545" s="104"/>
      <c r="D1545" s="105"/>
      <c r="E1545" s="106"/>
    </row>
    <row r="1546" spans="1:5" ht="13.8" x14ac:dyDescent="0.3">
      <c r="A1546" s="104"/>
      <c r="B1546" s="104"/>
      <c r="D1546" s="105"/>
      <c r="E1546" s="106"/>
    </row>
    <row r="1547" spans="1:5" ht="13.8" x14ac:dyDescent="0.3">
      <c r="A1547" s="104"/>
      <c r="B1547" s="104"/>
      <c r="D1547" s="105"/>
      <c r="E1547" s="106"/>
    </row>
    <row r="1548" spans="1:5" ht="13.8" x14ac:dyDescent="0.3">
      <c r="A1548" s="104"/>
      <c r="B1548" s="104"/>
      <c r="D1548" s="105"/>
      <c r="E1548" s="106"/>
    </row>
    <row r="1549" spans="1:5" ht="13.8" x14ac:dyDescent="0.3">
      <c r="A1549" s="104"/>
      <c r="B1549" s="104"/>
      <c r="D1549" s="105"/>
      <c r="E1549" s="106"/>
    </row>
    <row r="1550" spans="1:5" ht="13.8" x14ac:dyDescent="0.3">
      <c r="A1550" s="104"/>
      <c r="B1550" s="104"/>
      <c r="D1550" s="105"/>
      <c r="E1550" s="106"/>
    </row>
    <row r="1551" spans="1:5" ht="13.8" x14ac:dyDescent="0.3">
      <c r="A1551" s="104"/>
      <c r="B1551" s="104"/>
      <c r="D1551" s="105"/>
      <c r="E1551" s="106"/>
    </row>
    <row r="1552" spans="1:5" ht="13.8" x14ac:dyDescent="0.3">
      <c r="A1552" s="104"/>
      <c r="B1552" s="104"/>
      <c r="D1552" s="105"/>
      <c r="E1552" s="106"/>
    </row>
    <row r="1553" spans="1:5" ht="13.8" x14ac:dyDescent="0.3">
      <c r="A1553" s="104"/>
      <c r="B1553" s="104"/>
      <c r="D1553" s="105"/>
      <c r="E1553" s="106"/>
    </row>
    <row r="1554" spans="1:5" ht="13.8" x14ac:dyDescent="0.3">
      <c r="A1554" s="104"/>
      <c r="B1554" s="104"/>
      <c r="D1554" s="105"/>
      <c r="E1554" s="106"/>
    </row>
    <row r="1555" spans="1:5" ht="13.8" x14ac:dyDescent="0.3">
      <c r="A1555" s="104"/>
      <c r="B1555" s="104"/>
      <c r="D1555" s="105"/>
      <c r="E1555" s="106"/>
    </row>
    <row r="1556" spans="1:5" ht="13.8" x14ac:dyDescent="0.3">
      <c r="A1556" s="104"/>
      <c r="B1556" s="104"/>
      <c r="D1556" s="105"/>
      <c r="E1556" s="106"/>
    </row>
    <row r="1557" spans="1:5" ht="13.8" x14ac:dyDescent="0.3">
      <c r="A1557" s="104"/>
      <c r="B1557" s="104"/>
      <c r="D1557" s="105"/>
      <c r="E1557" s="106"/>
    </row>
    <row r="1558" spans="1:5" ht="13.8" x14ac:dyDescent="0.3">
      <c r="A1558" s="104"/>
      <c r="B1558" s="104"/>
      <c r="D1558" s="105"/>
      <c r="E1558" s="106"/>
    </row>
    <row r="1559" spans="1:5" ht="13.8" x14ac:dyDescent="0.3">
      <c r="A1559" s="104"/>
      <c r="B1559" s="104"/>
      <c r="D1559" s="105"/>
      <c r="E1559" s="106"/>
    </row>
    <row r="1560" spans="1:5" ht="13.8" x14ac:dyDescent="0.3">
      <c r="A1560" s="104"/>
      <c r="B1560" s="104"/>
      <c r="D1560" s="105"/>
      <c r="E1560" s="106"/>
    </row>
    <row r="1561" spans="1:5" ht="13.8" x14ac:dyDescent="0.3">
      <c r="A1561" s="104"/>
      <c r="B1561" s="104"/>
      <c r="D1561" s="105"/>
      <c r="E1561" s="106"/>
    </row>
    <row r="1562" spans="1:5" ht="13.8" x14ac:dyDescent="0.3">
      <c r="A1562" s="104"/>
      <c r="B1562" s="104"/>
      <c r="D1562" s="105"/>
      <c r="E1562" s="106"/>
    </row>
    <row r="1563" spans="1:5" ht="13.8" x14ac:dyDescent="0.3">
      <c r="A1563" s="104"/>
      <c r="B1563" s="104"/>
      <c r="D1563" s="105"/>
      <c r="E1563" s="106"/>
    </row>
    <row r="1564" spans="1:5" ht="13.8" x14ac:dyDescent="0.3">
      <c r="A1564" s="104"/>
      <c r="B1564" s="104"/>
      <c r="D1564" s="105"/>
      <c r="E1564" s="106"/>
    </row>
    <row r="1565" spans="1:5" ht="13.8" x14ac:dyDescent="0.3">
      <c r="A1565" s="104"/>
      <c r="B1565" s="104"/>
      <c r="D1565" s="105"/>
      <c r="E1565" s="106"/>
    </row>
    <row r="1566" spans="1:5" ht="13.8" x14ac:dyDescent="0.3">
      <c r="A1566" s="104"/>
      <c r="B1566" s="104"/>
      <c r="D1566" s="105"/>
      <c r="E1566" s="106"/>
    </row>
    <row r="1567" spans="1:5" ht="13.8" x14ac:dyDescent="0.3">
      <c r="A1567" s="104"/>
      <c r="B1567" s="104"/>
      <c r="D1567" s="105"/>
      <c r="E1567" s="106"/>
    </row>
    <row r="1568" spans="1:5" ht="13.8" x14ac:dyDescent="0.3">
      <c r="A1568" s="104"/>
      <c r="B1568" s="104"/>
      <c r="D1568" s="105"/>
      <c r="E1568" s="106"/>
    </row>
    <row r="1569" spans="1:5" ht="13.8" x14ac:dyDescent="0.3">
      <c r="A1569" s="104"/>
      <c r="B1569" s="104"/>
      <c r="D1569" s="105"/>
      <c r="E1569" s="106"/>
    </row>
    <row r="1570" spans="1:5" ht="13.8" x14ac:dyDescent="0.3">
      <c r="A1570" s="104"/>
      <c r="B1570" s="104"/>
      <c r="D1570" s="105"/>
      <c r="E1570" s="106"/>
    </row>
    <row r="1571" spans="1:5" ht="13.8" x14ac:dyDescent="0.3">
      <c r="A1571" s="104"/>
      <c r="B1571" s="104"/>
      <c r="D1571" s="105"/>
      <c r="E1571" s="106"/>
    </row>
    <row r="1572" spans="1:5" ht="13.8" x14ac:dyDescent="0.3">
      <c r="A1572" s="104"/>
      <c r="B1572" s="104"/>
      <c r="D1572" s="105"/>
      <c r="E1572" s="106"/>
    </row>
    <row r="1573" spans="1:5" ht="13.8" x14ac:dyDescent="0.3">
      <c r="A1573" s="104"/>
      <c r="B1573" s="104"/>
      <c r="D1573" s="105"/>
      <c r="E1573" s="106"/>
    </row>
    <row r="1574" spans="1:5" ht="13.8" x14ac:dyDescent="0.3">
      <c r="A1574" s="104"/>
      <c r="B1574" s="104"/>
      <c r="D1574" s="105"/>
      <c r="E1574" s="106"/>
    </row>
    <row r="1575" spans="1:5" ht="13.8" x14ac:dyDescent="0.3">
      <c r="A1575" s="104"/>
      <c r="B1575" s="104"/>
      <c r="D1575" s="105"/>
      <c r="E1575" s="106"/>
    </row>
    <row r="1576" spans="1:5" ht="13.8" x14ac:dyDescent="0.3">
      <c r="A1576" s="104"/>
      <c r="B1576" s="104"/>
      <c r="D1576" s="105"/>
      <c r="E1576" s="106"/>
    </row>
    <row r="1577" spans="1:5" ht="13.8" x14ac:dyDescent="0.3">
      <c r="A1577" s="104"/>
      <c r="B1577" s="104"/>
      <c r="D1577" s="105"/>
      <c r="E1577" s="106"/>
    </row>
    <row r="1578" spans="1:5" ht="13.8" x14ac:dyDescent="0.3">
      <c r="A1578" s="104"/>
      <c r="B1578" s="104"/>
      <c r="D1578" s="105"/>
      <c r="E1578" s="106"/>
    </row>
    <row r="1579" spans="1:5" ht="13.8" x14ac:dyDescent="0.3">
      <c r="A1579" s="104"/>
      <c r="B1579" s="104"/>
      <c r="D1579" s="105"/>
      <c r="E1579" s="106"/>
    </row>
    <row r="1580" spans="1:5" ht="13.8" x14ac:dyDescent="0.3">
      <c r="A1580" s="104"/>
      <c r="B1580" s="104"/>
      <c r="D1580" s="105"/>
      <c r="E1580" s="106"/>
    </row>
    <row r="1581" spans="1:5" ht="13.8" x14ac:dyDescent="0.3">
      <c r="A1581" s="104"/>
      <c r="B1581" s="104"/>
      <c r="D1581" s="105"/>
      <c r="E1581" s="106"/>
    </row>
    <row r="1582" spans="1:5" ht="13.8" x14ac:dyDescent="0.3">
      <c r="A1582" s="104"/>
      <c r="B1582" s="104"/>
      <c r="D1582" s="105"/>
      <c r="E1582" s="106"/>
    </row>
    <row r="1583" spans="1:5" ht="13.8" x14ac:dyDescent="0.3">
      <c r="A1583" s="104"/>
      <c r="B1583" s="104"/>
      <c r="D1583" s="105"/>
      <c r="E1583" s="106"/>
    </row>
    <row r="1584" spans="1:5" ht="13.8" x14ac:dyDescent="0.3">
      <c r="A1584" s="104"/>
      <c r="B1584" s="104"/>
      <c r="D1584" s="105"/>
      <c r="E1584" s="106"/>
    </row>
    <row r="1585" spans="1:5" ht="13.8" x14ac:dyDescent="0.3">
      <c r="A1585" s="104"/>
      <c r="B1585" s="104"/>
      <c r="D1585" s="105"/>
      <c r="E1585" s="106"/>
    </row>
    <row r="1586" spans="1:5" ht="13.8" x14ac:dyDescent="0.3">
      <c r="A1586" s="104"/>
      <c r="B1586" s="104"/>
      <c r="D1586" s="105"/>
      <c r="E1586" s="106"/>
    </row>
    <row r="1587" spans="1:5" ht="13.8" x14ac:dyDescent="0.3">
      <c r="A1587" s="104"/>
      <c r="B1587" s="104"/>
      <c r="D1587" s="105"/>
      <c r="E1587" s="106"/>
    </row>
    <row r="1588" spans="1:5" ht="13.8" x14ac:dyDescent="0.3">
      <c r="A1588" s="104"/>
      <c r="B1588" s="104"/>
      <c r="D1588" s="105"/>
      <c r="E1588" s="106"/>
    </row>
    <row r="1589" spans="1:5" ht="13.8" x14ac:dyDescent="0.3">
      <c r="A1589" s="104"/>
      <c r="B1589" s="104"/>
      <c r="D1589" s="105"/>
      <c r="E1589" s="106"/>
    </row>
    <row r="1590" spans="1:5" ht="13.8" x14ac:dyDescent="0.3">
      <c r="A1590" s="104"/>
      <c r="B1590" s="104"/>
      <c r="D1590" s="105"/>
      <c r="E1590" s="106"/>
    </row>
    <row r="1591" spans="1:5" ht="13.8" x14ac:dyDescent="0.3">
      <c r="A1591" s="104"/>
      <c r="B1591" s="104"/>
      <c r="D1591" s="105"/>
      <c r="E1591" s="106"/>
    </row>
    <row r="1592" spans="1:5" ht="13.8" x14ac:dyDescent="0.3">
      <c r="A1592" s="104"/>
      <c r="B1592" s="104"/>
      <c r="D1592" s="105"/>
      <c r="E1592" s="106"/>
    </row>
    <row r="1593" spans="1:5" ht="13.8" x14ac:dyDescent="0.3">
      <c r="A1593" s="104"/>
      <c r="B1593" s="104"/>
      <c r="D1593" s="105"/>
      <c r="E1593" s="106"/>
    </row>
    <row r="1594" spans="1:5" ht="13.8" x14ac:dyDescent="0.3">
      <c r="A1594" s="104"/>
      <c r="B1594" s="104"/>
      <c r="D1594" s="105"/>
      <c r="E1594" s="106"/>
    </row>
    <row r="1595" spans="1:5" ht="13.8" x14ac:dyDescent="0.3">
      <c r="A1595" s="104"/>
      <c r="B1595" s="104"/>
      <c r="D1595" s="105"/>
      <c r="E1595" s="106"/>
    </row>
    <row r="1596" spans="1:5" ht="13.8" x14ac:dyDescent="0.3">
      <c r="A1596" s="104"/>
      <c r="B1596" s="104"/>
      <c r="D1596" s="105"/>
      <c r="E1596" s="106"/>
    </row>
    <row r="1597" spans="1:5" ht="13.8" x14ac:dyDescent="0.3">
      <c r="A1597" s="104"/>
      <c r="B1597" s="104"/>
      <c r="D1597" s="105"/>
      <c r="E1597" s="106"/>
    </row>
    <row r="1598" spans="1:5" ht="13.8" x14ac:dyDescent="0.3">
      <c r="A1598" s="104"/>
      <c r="B1598" s="104"/>
      <c r="D1598" s="105"/>
      <c r="E1598" s="106"/>
    </row>
    <row r="1599" spans="1:5" ht="13.8" x14ac:dyDescent="0.3">
      <c r="A1599" s="104"/>
      <c r="B1599" s="104"/>
      <c r="D1599" s="105"/>
      <c r="E1599" s="106"/>
    </row>
    <row r="1600" spans="1:5" ht="13.8" x14ac:dyDescent="0.3">
      <c r="A1600" s="104"/>
      <c r="B1600" s="104"/>
      <c r="D1600" s="105"/>
      <c r="E1600" s="106"/>
    </row>
    <row r="1601" spans="1:5" ht="13.8" x14ac:dyDescent="0.3">
      <c r="A1601" s="104"/>
      <c r="B1601" s="104"/>
      <c r="D1601" s="105"/>
      <c r="E1601" s="106"/>
    </row>
    <row r="1602" spans="1:5" ht="13.8" x14ac:dyDescent="0.3">
      <c r="A1602" s="104"/>
      <c r="B1602" s="104"/>
      <c r="D1602" s="105"/>
      <c r="E1602" s="106"/>
    </row>
    <row r="1603" spans="1:5" ht="13.8" x14ac:dyDescent="0.3">
      <c r="A1603" s="104"/>
      <c r="B1603" s="104"/>
      <c r="D1603" s="105"/>
      <c r="E1603" s="106"/>
    </row>
    <row r="1604" spans="1:5" ht="13.8" x14ac:dyDescent="0.3">
      <c r="A1604" s="104"/>
      <c r="B1604" s="104"/>
      <c r="D1604" s="105"/>
      <c r="E1604" s="106"/>
    </row>
    <row r="1605" spans="1:5" ht="13.8" x14ac:dyDescent="0.3">
      <c r="A1605" s="104"/>
      <c r="B1605" s="104"/>
      <c r="D1605" s="105"/>
      <c r="E1605" s="106"/>
    </row>
    <row r="1606" spans="1:5" ht="13.8" x14ac:dyDescent="0.3">
      <c r="A1606" s="104"/>
      <c r="B1606" s="104"/>
      <c r="D1606" s="105"/>
      <c r="E1606" s="106"/>
    </row>
    <row r="1607" spans="1:5" ht="13.8" x14ac:dyDescent="0.3">
      <c r="A1607" s="104"/>
      <c r="B1607" s="104"/>
      <c r="D1607" s="105"/>
      <c r="E1607" s="106"/>
    </row>
    <row r="1608" spans="1:5" ht="13.8" x14ac:dyDescent="0.3">
      <c r="A1608" s="104"/>
      <c r="B1608" s="104"/>
      <c r="D1608" s="105"/>
      <c r="E1608" s="106"/>
    </row>
    <row r="1609" spans="1:5" ht="13.8" x14ac:dyDescent="0.3">
      <c r="A1609" s="104"/>
      <c r="B1609" s="104"/>
      <c r="D1609" s="105"/>
      <c r="E1609" s="106"/>
    </row>
    <row r="1610" spans="1:5" ht="13.8" x14ac:dyDescent="0.3">
      <c r="A1610" s="104"/>
      <c r="B1610" s="104"/>
      <c r="D1610" s="105"/>
      <c r="E1610" s="106"/>
    </row>
    <row r="1611" spans="1:5" ht="13.8" x14ac:dyDescent="0.3">
      <c r="A1611" s="104"/>
      <c r="B1611" s="104"/>
      <c r="D1611" s="105"/>
      <c r="E1611" s="106"/>
    </row>
    <row r="1612" spans="1:5" ht="13.8" x14ac:dyDescent="0.3">
      <c r="A1612" s="104"/>
      <c r="B1612" s="104"/>
      <c r="D1612" s="105"/>
      <c r="E1612" s="106"/>
    </row>
    <row r="1613" spans="1:5" ht="13.8" x14ac:dyDescent="0.3">
      <c r="A1613" s="104"/>
      <c r="B1613" s="104"/>
      <c r="D1613" s="105"/>
      <c r="E1613" s="106"/>
    </row>
    <row r="1614" spans="1:5" ht="13.8" x14ac:dyDescent="0.3">
      <c r="A1614" s="104"/>
      <c r="B1614" s="104"/>
      <c r="D1614" s="105"/>
      <c r="E1614" s="106"/>
    </row>
    <row r="1615" spans="1:5" ht="13.8" x14ac:dyDescent="0.3">
      <c r="A1615" s="104"/>
      <c r="B1615" s="104"/>
      <c r="D1615" s="105"/>
      <c r="E1615" s="106"/>
    </row>
    <row r="1616" spans="1:5" ht="13.8" x14ac:dyDescent="0.3">
      <c r="A1616" s="104"/>
      <c r="B1616" s="104"/>
      <c r="D1616" s="105"/>
      <c r="E1616" s="106"/>
    </row>
    <row r="1617" spans="1:5" ht="13.8" x14ac:dyDescent="0.3">
      <c r="A1617" s="104"/>
      <c r="B1617" s="104"/>
      <c r="D1617" s="105"/>
      <c r="E1617" s="106"/>
    </row>
    <row r="1618" spans="1:5" ht="13.8" x14ac:dyDescent="0.3">
      <c r="A1618" s="104"/>
      <c r="B1618" s="104"/>
      <c r="D1618" s="105"/>
      <c r="E1618" s="106"/>
    </row>
    <row r="1619" spans="1:5" ht="13.8" x14ac:dyDescent="0.3">
      <c r="A1619" s="104"/>
      <c r="B1619" s="104"/>
      <c r="D1619" s="105"/>
      <c r="E1619" s="106"/>
    </row>
    <row r="1620" spans="1:5" ht="13.8" x14ac:dyDescent="0.3">
      <c r="A1620" s="104"/>
      <c r="B1620" s="104"/>
      <c r="D1620" s="105"/>
      <c r="E1620" s="106"/>
    </row>
    <row r="1621" spans="1:5" ht="13.8" x14ac:dyDescent="0.3">
      <c r="A1621" s="104"/>
      <c r="B1621" s="104"/>
      <c r="D1621" s="105"/>
      <c r="E1621" s="106"/>
    </row>
    <row r="1622" spans="1:5" ht="13.8" x14ac:dyDescent="0.3">
      <c r="A1622" s="104"/>
      <c r="B1622" s="104"/>
      <c r="D1622" s="105"/>
      <c r="E1622" s="106"/>
    </row>
    <row r="1623" spans="1:5" ht="13.8" x14ac:dyDescent="0.3">
      <c r="A1623" s="104"/>
      <c r="B1623" s="104"/>
      <c r="D1623" s="105"/>
      <c r="E1623" s="106"/>
    </row>
    <row r="1624" spans="1:5" ht="13.8" x14ac:dyDescent="0.3">
      <c r="A1624" s="104"/>
      <c r="B1624" s="104"/>
      <c r="D1624" s="105"/>
      <c r="E1624" s="106"/>
    </row>
    <row r="1625" spans="1:5" ht="13.8" x14ac:dyDescent="0.3">
      <c r="A1625" s="104"/>
      <c r="B1625" s="104"/>
      <c r="D1625" s="105"/>
      <c r="E1625" s="106"/>
    </row>
    <row r="1626" spans="1:5" ht="13.8" x14ac:dyDescent="0.3">
      <c r="A1626" s="104"/>
      <c r="B1626" s="104"/>
      <c r="D1626" s="105"/>
      <c r="E1626" s="106"/>
    </row>
    <row r="1627" spans="1:5" ht="13.8" x14ac:dyDescent="0.3">
      <c r="A1627" s="104"/>
      <c r="B1627" s="104"/>
      <c r="D1627" s="105"/>
      <c r="E1627" s="106"/>
    </row>
    <row r="1628" spans="1:5" ht="13.8" x14ac:dyDescent="0.3">
      <c r="A1628" s="104"/>
      <c r="B1628" s="104"/>
      <c r="D1628" s="105"/>
      <c r="E1628" s="106"/>
    </row>
    <row r="1629" spans="1:5" ht="13.8" x14ac:dyDescent="0.3">
      <c r="A1629" s="104"/>
      <c r="B1629" s="104"/>
      <c r="D1629" s="105"/>
      <c r="E1629" s="106"/>
    </row>
    <row r="1630" spans="1:5" ht="13.8" x14ac:dyDescent="0.3">
      <c r="A1630" s="104"/>
      <c r="B1630" s="104"/>
      <c r="D1630" s="105"/>
      <c r="E1630" s="106"/>
    </row>
    <row r="1631" spans="1:5" ht="13.8" x14ac:dyDescent="0.3">
      <c r="A1631" s="104"/>
      <c r="B1631" s="104"/>
      <c r="D1631" s="105"/>
      <c r="E1631" s="106"/>
    </row>
    <row r="1632" spans="1:5" ht="13.8" x14ac:dyDescent="0.3">
      <c r="A1632" s="104"/>
      <c r="B1632" s="104"/>
      <c r="D1632" s="105"/>
      <c r="E1632" s="106"/>
    </row>
    <row r="1633" spans="1:5" ht="13.8" x14ac:dyDescent="0.3">
      <c r="A1633" s="104"/>
      <c r="B1633" s="104"/>
      <c r="D1633" s="105"/>
      <c r="E1633" s="106"/>
    </row>
    <row r="1634" spans="1:5" ht="13.8" x14ac:dyDescent="0.3">
      <c r="A1634" s="104"/>
      <c r="B1634" s="104"/>
      <c r="D1634" s="105"/>
      <c r="E1634" s="106"/>
    </row>
    <row r="1635" spans="1:5" ht="13.8" x14ac:dyDescent="0.3">
      <c r="A1635" s="104"/>
      <c r="B1635" s="104"/>
      <c r="D1635" s="105"/>
      <c r="E1635" s="106"/>
    </row>
    <row r="1636" spans="1:5" ht="13.8" x14ac:dyDescent="0.3">
      <c r="A1636" s="104"/>
      <c r="B1636" s="104"/>
      <c r="D1636" s="105"/>
      <c r="E1636" s="106"/>
    </row>
    <row r="1637" spans="1:5" ht="13.8" x14ac:dyDescent="0.3">
      <c r="A1637" s="104"/>
      <c r="B1637" s="104"/>
      <c r="D1637" s="105"/>
      <c r="E1637" s="106"/>
    </row>
    <row r="1638" spans="1:5" ht="13.8" x14ac:dyDescent="0.3">
      <c r="A1638" s="104"/>
      <c r="B1638" s="104"/>
      <c r="D1638" s="105"/>
      <c r="E1638" s="106"/>
    </row>
    <row r="1639" spans="1:5" ht="13.8" x14ac:dyDescent="0.3">
      <c r="A1639" s="104"/>
      <c r="B1639" s="104"/>
      <c r="D1639" s="105"/>
      <c r="E1639" s="106"/>
    </row>
    <row r="1640" spans="1:5" ht="13.8" x14ac:dyDescent="0.3">
      <c r="A1640" s="104"/>
      <c r="B1640" s="104"/>
      <c r="D1640" s="105"/>
      <c r="E1640" s="106"/>
    </row>
    <row r="1641" spans="1:5" ht="13.8" x14ac:dyDescent="0.3">
      <c r="A1641" s="104"/>
      <c r="B1641" s="104"/>
      <c r="D1641" s="105"/>
      <c r="E1641" s="106"/>
    </row>
    <row r="1642" spans="1:5" ht="13.8" x14ac:dyDescent="0.3">
      <c r="A1642" s="104"/>
      <c r="B1642" s="104"/>
      <c r="D1642" s="105"/>
      <c r="E1642" s="106"/>
    </row>
    <row r="1643" spans="1:5" ht="13.8" x14ac:dyDescent="0.3">
      <c r="A1643" s="104"/>
      <c r="B1643" s="104"/>
      <c r="D1643" s="105"/>
      <c r="E1643" s="106"/>
    </row>
    <row r="1644" spans="1:5" ht="13.8" x14ac:dyDescent="0.3">
      <c r="A1644" s="104"/>
      <c r="B1644" s="104"/>
      <c r="D1644" s="105"/>
      <c r="E1644" s="106"/>
    </row>
    <row r="1645" spans="1:5" ht="13.8" x14ac:dyDescent="0.3">
      <c r="A1645" s="104"/>
      <c r="B1645" s="104"/>
      <c r="D1645" s="105"/>
      <c r="E1645" s="106"/>
    </row>
    <row r="1646" spans="1:5" ht="13.8" x14ac:dyDescent="0.3">
      <c r="A1646" s="104"/>
      <c r="B1646" s="104"/>
      <c r="D1646" s="105"/>
      <c r="E1646" s="106"/>
    </row>
    <row r="1647" spans="1:5" ht="13.8" x14ac:dyDescent="0.3">
      <c r="A1647" s="104"/>
      <c r="B1647" s="104"/>
      <c r="D1647" s="105"/>
      <c r="E1647" s="106"/>
    </row>
    <row r="1648" spans="1:5" ht="13.8" x14ac:dyDescent="0.3">
      <c r="A1648" s="104"/>
      <c r="B1648" s="104"/>
      <c r="D1648" s="105"/>
      <c r="E1648" s="106"/>
    </row>
    <row r="1649" spans="1:5" ht="13.8" x14ac:dyDescent="0.3">
      <c r="A1649" s="104"/>
      <c r="B1649" s="104"/>
      <c r="D1649" s="105"/>
      <c r="E1649" s="106"/>
    </row>
    <row r="1650" spans="1:5" ht="13.8" x14ac:dyDescent="0.3">
      <c r="A1650" s="104"/>
      <c r="B1650" s="104"/>
      <c r="D1650" s="105"/>
      <c r="E1650" s="106"/>
    </row>
    <row r="1651" spans="1:5" ht="13.8" x14ac:dyDescent="0.3">
      <c r="A1651" s="104"/>
      <c r="B1651" s="104"/>
      <c r="D1651" s="105"/>
      <c r="E1651" s="106"/>
    </row>
    <row r="1652" spans="1:5" ht="13.8" x14ac:dyDescent="0.3">
      <c r="A1652" s="104"/>
      <c r="B1652" s="104"/>
      <c r="D1652" s="105"/>
      <c r="E1652" s="106"/>
    </row>
    <row r="1653" spans="1:5" ht="13.8" x14ac:dyDescent="0.3">
      <c r="A1653" s="104"/>
      <c r="B1653" s="104"/>
      <c r="D1653" s="105"/>
      <c r="E1653" s="106"/>
    </row>
    <row r="1654" spans="1:5" ht="13.8" x14ac:dyDescent="0.3">
      <c r="A1654" s="104"/>
      <c r="B1654" s="104"/>
      <c r="D1654" s="105"/>
      <c r="E1654" s="106"/>
    </row>
    <row r="1655" spans="1:5" ht="13.8" x14ac:dyDescent="0.3">
      <c r="A1655" s="104"/>
      <c r="B1655" s="104"/>
      <c r="D1655" s="105"/>
      <c r="E1655" s="106"/>
    </row>
    <row r="1656" spans="1:5" ht="13.8" x14ac:dyDescent="0.3">
      <c r="A1656" s="104"/>
      <c r="B1656" s="104"/>
      <c r="D1656" s="105"/>
      <c r="E1656" s="106"/>
    </row>
    <row r="1657" spans="1:5" ht="13.8" x14ac:dyDescent="0.3">
      <c r="A1657" s="104"/>
      <c r="B1657" s="104"/>
      <c r="D1657" s="105"/>
      <c r="E1657" s="106"/>
    </row>
    <row r="1658" spans="1:5" ht="13.8" x14ac:dyDescent="0.3">
      <c r="A1658" s="104"/>
      <c r="B1658" s="104"/>
      <c r="D1658" s="105"/>
      <c r="E1658" s="106"/>
    </row>
    <row r="1659" spans="1:5" ht="13.8" x14ac:dyDescent="0.3">
      <c r="A1659" s="104"/>
      <c r="B1659" s="104"/>
      <c r="D1659" s="105"/>
      <c r="E1659" s="106"/>
    </row>
    <row r="1660" spans="1:5" ht="13.8" x14ac:dyDescent="0.3">
      <c r="A1660" s="104"/>
      <c r="B1660" s="104"/>
      <c r="D1660" s="105"/>
      <c r="E1660" s="106"/>
    </row>
    <row r="1661" spans="1:5" ht="13.8" x14ac:dyDescent="0.3">
      <c r="A1661" s="104"/>
      <c r="B1661" s="104"/>
      <c r="D1661" s="105"/>
      <c r="E1661" s="106"/>
    </row>
    <row r="1662" spans="1:5" ht="13.8" x14ac:dyDescent="0.3">
      <c r="A1662" s="104"/>
      <c r="B1662" s="104"/>
      <c r="D1662" s="105"/>
      <c r="E1662" s="106"/>
    </row>
    <row r="1663" spans="1:5" ht="13.8" x14ac:dyDescent="0.3">
      <c r="A1663" s="104"/>
      <c r="B1663" s="104"/>
      <c r="D1663" s="105"/>
      <c r="E1663" s="106"/>
    </row>
    <row r="1664" spans="1:5" ht="13.8" x14ac:dyDescent="0.3">
      <c r="A1664" s="104"/>
      <c r="B1664" s="104"/>
      <c r="D1664" s="105"/>
      <c r="E1664" s="106"/>
    </row>
    <row r="1665" spans="1:5" ht="13.8" x14ac:dyDescent="0.3">
      <c r="A1665" s="104"/>
      <c r="B1665" s="104"/>
      <c r="D1665" s="105"/>
      <c r="E1665" s="106"/>
    </row>
    <row r="1666" spans="1:5" ht="13.8" x14ac:dyDescent="0.3">
      <c r="A1666" s="104"/>
      <c r="B1666" s="104"/>
      <c r="D1666" s="105"/>
      <c r="E1666" s="106"/>
    </row>
    <row r="1667" spans="1:5" ht="13.8" x14ac:dyDescent="0.3">
      <c r="A1667" s="104"/>
      <c r="B1667" s="104"/>
      <c r="D1667" s="105"/>
      <c r="E1667" s="106"/>
    </row>
    <row r="1668" spans="1:5" ht="13.8" x14ac:dyDescent="0.3">
      <c r="A1668" s="104"/>
      <c r="B1668" s="104"/>
      <c r="D1668" s="105"/>
      <c r="E1668" s="106"/>
    </row>
    <row r="1669" spans="1:5" ht="13.8" x14ac:dyDescent="0.3">
      <c r="A1669" s="104"/>
      <c r="B1669" s="104"/>
      <c r="D1669" s="105"/>
      <c r="E1669" s="106"/>
    </row>
    <row r="1670" spans="1:5" ht="13.8" x14ac:dyDescent="0.3">
      <c r="A1670" s="104"/>
      <c r="B1670" s="104"/>
      <c r="D1670" s="105"/>
      <c r="E1670" s="106"/>
    </row>
    <row r="1671" spans="1:5" ht="13.8" x14ac:dyDescent="0.3">
      <c r="A1671" s="104"/>
      <c r="B1671" s="104"/>
      <c r="D1671" s="105"/>
      <c r="E1671" s="106"/>
    </row>
    <row r="1672" spans="1:5" ht="13.8" x14ac:dyDescent="0.3">
      <c r="A1672" s="104"/>
      <c r="B1672" s="104"/>
      <c r="D1672" s="105"/>
      <c r="E1672" s="106"/>
    </row>
    <row r="1673" spans="1:5" ht="13.8" x14ac:dyDescent="0.3">
      <c r="A1673" s="104"/>
      <c r="B1673" s="104"/>
      <c r="D1673" s="105"/>
      <c r="E1673" s="106"/>
    </row>
    <row r="1674" spans="1:5" ht="13.8" x14ac:dyDescent="0.3">
      <c r="A1674" s="104"/>
      <c r="B1674" s="104"/>
      <c r="D1674" s="105"/>
      <c r="E1674" s="106"/>
    </row>
    <row r="1675" spans="1:5" ht="13.8" x14ac:dyDescent="0.3">
      <c r="A1675" s="104"/>
      <c r="B1675" s="104"/>
      <c r="D1675" s="105"/>
      <c r="E1675" s="106"/>
    </row>
    <row r="1676" spans="1:5" ht="13.8" x14ac:dyDescent="0.3">
      <c r="A1676" s="104"/>
      <c r="B1676" s="104"/>
      <c r="D1676" s="105"/>
      <c r="E1676" s="106"/>
    </row>
    <row r="1677" spans="1:5" ht="13.8" x14ac:dyDescent="0.3">
      <c r="A1677" s="104"/>
      <c r="B1677" s="104"/>
      <c r="D1677" s="105"/>
      <c r="E1677" s="106"/>
    </row>
    <row r="1678" spans="1:5" ht="13.8" x14ac:dyDescent="0.3">
      <c r="A1678" s="104"/>
      <c r="B1678" s="104"/>
      <c r="D1678" s="105"/>
      <c r="E1678" s="106"/>
    </row>
    <row r="1679" spans="1:5" ht="13.8" x14ac:dyDescent="0.3">
      <c r="A1679" s="104"/>
      <c r="B1679" s="104"/>
      <c r="D1679" s="105"/>
      <c r="E1679" s="106"/>
    </row>
    <row r="1680" spans="1:5" ht="13.8" x14ac:dyDescent="0.3">
      <c r="A1680" s="104"/>
      <c r="B1680" s="104"/>
      <c r="D1680" s="105"/>
      <c r="E1680" s="106"/>
    </row>
    <row r="1681" spans="1:5" ht="13.8" x14ac:dyDescent="0.3">
      <c r="A1681" s="104"/>
      <c r="B1681" s="104"/>
      <c r="D1681" s="105"/>
      <c r="E1681" s="106"/>
    </row>
    <row r="1682" spans="1:5" ht="13.8" x14ac:dyDescent="0.3">
      <c r="A1682" s="104"/>
      <c r="B1682" s="104"/>
      <c r="D1682" s="105"/>
      <c r="E1682" s="106"/>
    </row>
    <row r="1683" spans="1:5" ht="13.8" x14ac:dyDescent="0.3">
      <c r="A1683" s="104"/>
      <c r="B1683" s="104"/>
      <c r="D1683" s="105"/>
      <c r="E1683" s="106"/>
    </row>
    <row r="1684" spans="1:5" ht="13.8" x14ac:dyDescent="0.3">
      <c r="A1684" s="104"/>
      <c r="B1684" s="104"/>
      <c r="D1684" s="105"/>
      <c r="E1684" s="106"/>
    </row>
    <row r="1685" spans="1:5" ht="13.8" x14ac:dyDescent="0.3">
      <c r="A1685" s="104"/>
      <c r="B1685" s="104"/>
      <c r="D1685" s="105"/>
      <c r="E1685" s="106"/>
    </row>
    <row r="1686" spans="1:5" ht="13.8" x14ac:dyDescent="0.3">
      <c r="A1686" s="104"/>
      <c r="B1686" s="104"/>
      <c r="D1686" s="105"/>
      <c r="E1686" s="106"/>
    </row>
    <row r="1687" spans="1:5" ht="13.8" x14ac:dyDescent="0.3">
      <c r="A1687" s="104"/>
      <c r="B1687" s="104"/>
      <c r="D1687" s="105"/>
      <c r="E1687" s="106"/>
    </row>
    <row r="1688" spans="1:5" ht="13.8" x14ac:dyDescent="0.3">
      <c r="A1688" s="104"/>
      <c r="B1688" s="104"/>
      <c r="D1688" s="105"/>
      <c r="E1688" s="106"/>
    </row>
    <row r="1689" spans="1:5" ht="13.8" x14ac:dyDescent="0.3">
      <c r="A1689" s="104"/>
      <c r="B1689" s="104"/>
      <c r="D1689" s="105"/>
      <c r="E1689" s="106"/>
    </row>
    <row r="1690" spans="1:5" ht="13.8" x14ac:dyDescent="0.3">
      <c r="A1690" s="104"/>
      <c r="B1690" s="104"/>
      <c r="D1690" s="105"/>
      <c r="E1690" s="106"/>
    </row>
    <row r="1691" spans="1:5" ht="13.8" x14ac:dyDescent="0.3">
      <c r="A1691" s="104"/>
      <c r="B1691" s="104"/>
      <c r="D1691" s="105"/>
      <c r="E1691" s="106"/>
    </row>
    <row r="1692" spans="1:5" ht="13.8" x14ac:dyDescent="0.3">
      <c r="A1692" s="104"/>
      <c r="B1692" s="104"/>
      <c r="D1692" s="105"/>
      <c r="E1692" s="106"/>
    </row>
    <row r="1693" spans="1:5" ht="13.8" x14ac:dyDescent="0.3">
      <c r="A1693" s="104"/>
      <c r="B1693" s="104"/>
      <c r="D1693" s="105"/>
      <c r="E1693" s="106"/>
    </row>
    <row r="1694" spans="1:5" ht="13.8" x14ac:dyDescent="0.3">
      <c r="A1694" s="104"/>
      <c r="B1694" s="104"/>
      <c r="D1694" s="105"/>
      <c r="E1694" s="106"/>
    </row>
    <row r="1695" spans="1:5" ht="13.8" x14ac:dyDescent="0.3">
      <c r="A1695" s="104"/>
      <c r="B1695" s="104"/>
      <c r="D1695" s="105"/>
      <c r="E1695" s="106"/>
    </row>
    <row r="1696" spans="1:5" ht="13.8" x14ac:dyDescent="0.3">
      <c r="A1696" s="104"/>
      <c r="B1696" s="104"/>
      <c r="D1696" s="105"/>
      <c r="E1696" s="106"/>
    </row>
    <row r="1697" spans="1:5" ht="13.8" x14ac:dyDescent="0.3">
      <c r="A1697" s="104"/>
      <c r="B1697" s="104"/>
      <c r="D1697" s="105"/>
      <c r="E1697" s="106"/>
    </row>
    <row r="1698" spans="1:5" ht="13.8" x14ac:dyDescent="0.3">
      <c r="A1698" s="104"/>
      <c r="B1698" s="104"/>
      <c r="D1698" s="105"/>
      <c r="E1698" s="106"/>
    </row>
    <row r="1699" spans="1:5" ht="13.8" x14ac:dyDescent="0.3">
      <c r="A1699" s="104"/>
      <c r="B1699" s="104"/>
      <c r="D1699" s="105"/>
      <c r="E1699" s="106"/>
    </row>
    <row r="1700" spans="1:5" ht="13.8" x14ac:dyDescent="0.3">
      <c r="A1700" s="104"/>
      <c r="B1700" s="104"/>
      <c r="D1700" s="105"/>
      <c r="E1700" s="106"/>
    </row>
    <row r="1701" spans="1:5" ht="13.8" x14ac:dyDescent="0.3">
      <c r="A1701" s="104"/>
      <c r="B1701" s="104"/>
      <c r="D1701" s="105"/>
      <c r="E1701" s="106"/>
    </row>
    <row r="1702" spans="1:5" ht="13.8" x14ac:dyDescent="0.3">
      <c r="A1702" s="104"/>
      <c r="B1702" s="104"/>
      <c r="D1702" s="105"/>
      <c r="E1702" s="106"/>
    </row>
    <row r="1703" spans="1:5" ht="13.8" x14ac:dyDescent="0.3">
      <c r="A1703" s="104"/>
      <c r="B1703" s="104"/>
      <c r="D1703" s="105"/>
      <c r="E1703" s="106"/>
    </row>
    <row r="1704" spans="1:5" ht="13.8" x14ac:dyDescent="0.3">
      <c r="A1704" s="104"/>
      <c r="B1704" s="104"/>
      <c r="D1704" s="105"/>
      <c r="E1704" s="106"/>
    </row>
    <row r="1705" spans="1:5" ht="13.8" x14ac:dyDescent="0.3">
      <c r="A1705" s="104"/>
      <c r="B1705" s="104"/>
      <c r="D1705" s="105"/>
      <c r="E1705" s="106"/>
    </row>
    <row r="1706" spans="1:5" ht="13.8" x14ac:dyDescent="0.3">
      <c r="A1706" s="104"/>
      <c r="B1706" s="104"/>
      <c r="D1706" s="105"/>
      <c r="E1706" s="106"/>
    </row>
    <row r="1707" spans="1:5" ht="13.8" x14ac:dyDescent="0.3">
      <c r="A1707" s="104"/>
      <c r="B1707" s="104"/>
      <c r="D1707" s="105"/>
      <c r="E1707" s="106"/>
    </row>
    <row r="1708" spans="1:5" ht="13.8" x14ac:dyDescent="0.3">
      <c r="A1708" s="104"/>
      <c r="B1708" s="104"/>
      <c r="D1708" s="105"/>
      <c r="E1708" s="106"/>
    </row>
    <row r="1709" spans="1:5" ht="13.8" x14ac:dyDescent="0.3">
      <c r="A1709" s="104"/>
      <c r="B1709" s="104"/>
      <c r="D1709" s="105"/>
      <c r="E1709" s="106"/>
    </row>
    <row r="1710" spans="1:5" ht="13.8" x14ac:dyDescent="0.3">
      <c r="A1710" s="104"/>
      <c r="B1710" s="104"/>
      <c r="D1710" s="105"/>
      <c r="E1710" s="106"/>
    </row>
    <row r="1711" spans="1:5" ht="13.8" x14ac:dyDescent="0.3">
      <c r="A1711" s="104"/>
      <c r="B1711" s="104"/>
      <c r="D1711" s="105"/>
      <c r="E1711" s="106"/>
    </row>
    <row r="1712" spans="1:5" ht="13.8" x14ac:dyDescent="0.3">
      <c r="A1712" s="104"/>
      <c r="B1712" s="104"/>
      <c r="D1712" s="105"/>
      <c r="E1712" s="106"/>
    </row>
    <row r="1713" spans="1:5" ht="13.8" x14ac:dyDescent="0.3">
      <c r="A1713" s="104"/>
      <c r="B1713" s="104"/>
      <c r="D1713" s="105"/>
      <c r="E1713" s="106"/>
    </row>
    <row r="1714" spans="1:5" ht="13.8" x14ac:dyDescent="0.3">
      <c r="A1714" s="104"/>
      <c r="B1714" s="104"/>
      <c r="D1714" s="105"/>
      <c r="E1714" s="106"/>
    </row>
    <row r="1715" spans="1:5" ht="13.8" x14ac:dyDescent="0.3">
      <c r="A1715" s="104"/>
      <c r="B1715" s="104"/>
      <c r="D1715" s="105"/>
      <c r="E1715" s="106"/>
    </row>
    <row r="1716" spans="1:5" ht="13.8" x14ac:dyDescent="0.3">
      <c r="A1716" s="104"/>
      <c r="B1716" s="104"/>
      <c r="D1716" s="105"/>
      <c r="E1716" s="106"/>
    </row>
    <row r="1717" spans="1:5" ht="13.8" x14ac:dyDescent="0.3">
      <c r="A1717" s="104"/>
      <c r="B1717" s="104"/>
      <c r="D1717" s="105"/>
      <c r="E1717" s="106"/>
    </row>
    <row r="1718" spans="1:5" ht="13.8" x14ac:dyDescent="0.3">
      <c r="A1718" s="104"/>
      <c r="B1718" s="104"/>
      <c r="D1718" s="105"/>
      <c r="E1718" s="106"/>
    </row>
    <row r="1719" spans="1:5" ht="13.8" x14ac:dyDescent="0.3">
      <c r="A1719" s="104"/>
      <c r="B1719" s="104"/>
      <c r="D1719" s="105"/>
      <c r="E1719" s="106"/>
    </row>
    <row r="1720" spans="1:5" ht="13.8" x14ac:dyDescent="0.3">
      <c r="A1720" s="104"/>
      <c r="B1720" s="104"/>
      <c r="D1720" s="105"/>
      <c r="E1720" s="106"/>
    </row>
    <row r="1721" spans="1:5" ht="13.8" x14ac:dyDescent="0.3">
      <c r="A1721" s="104"/>
      <c r="B1721" s="104"/>
      <c r="D1721" s="105"/>
      <c r="E1721" s="106"/>
    </row>
    <row r="1722" spans="1:5" ht="13.8" x14ac:dyDescent="0.3">
      <c r="A1722" s="104"/>
      <c r="B1722" s="104"/>
      <c r="D1722" s="105"/>
      <c r="E1722" s="106"/>
    </row>
    <row r="1723" spans="1:5" ht="13.8" x14ac:dyDescent="0.3">
      <c r="A1723" s="104"/>
      <c r="B1723" s="104"/>
      <c r="D1723" s="105"/>
      <c r="E1723" s="106"/>
    </row>
    <row r="1724" spans="1:5" ht="13.8" x14ac:dyDescent="0.3">
      <c r="A1724" s="104"/>
      <c r="B1724" s="104"/>
      <c r="D1724" s="105"/>
      <c r="E1724" s="106"/>
    </row>
    <row r="1725" spans="1:5" ht="13.8" x14ac:dyDescent="0.3">
      <c r="A1725" s="104"/>
      <c r="B1725" s="104"/>
      <c r="D1725" s="105"/>
      <c r="E1725" s="106"/>
    </row>
    <row r="1726" spans="1:5" ht="13.8" x14ac:dyDescent="0.3">
      <c r="A1726" s="104"/>
      <c r="B1726" s="104"/>
      <c r="D1726" s="105"/>
      <c r="E1726" s="106"/>
    </row>
    <row r="1727" spans="1:5" ht="13.8" x14ac:dyDescent="0.3">
      <c r="A1727" s="104"/>
      <c r="B1727" s="104"/>
      <c r="D1727" s="105"/>
      <c r="E1727" s="106"/>
    </row>
    <row r="1728" spans="1:5" ht="13.8" x14ac:dyDescent="0.3">
      <c r="A1728" s="104"/>
      <c r="B1728" s="104"/>
      <c r="D1728" s="105"/>
      <c r="E1728" s="106"/>
    </row>
    <row r="1729" spans="1:5" ht="13.8" x14ac:dyDescent="0.3">
      <c r="A1729" s="104"/>
      <c r="B1729" s="104"/>
      <c r="D1729" s="105"/>
      <c r="E1729" s="106"/>
    </row>
    <row r="1730" spans="1:5" ht="13.8" x14ac:dyDescent="0.3">
      <c r="A1730" s="104"/>
      <c r="B1730" s="104"/>
      <c r="D1730" s="105"/>
      <c r="E1730" s="106"/>
    </row>
    <row r="1731" spans="1:5" ht="13.8" x14ac:dyDescent="0.3">
      <c r="A1731" s="104"/>
      <c r="B1731" s="104"/>
      <c r="D1731" s="105"/>
      <c r="E1731" s="106"/>
    </row>
    <row r="1732" spans="1:5" ht="13.8" x14ac:dyDescent="0.3">
      <c r="A1732" s="104"/>
      <c r="B1732" s="104"/>
      <c r="D1732" s="105"/>
      <c r="E1732" s="106"/>
    </row>
    <row r="1733" spans="1:5" ht="13.8" x14ac:dyDescent="0.3">
      <c r="A1733" s="104"/>
      <c r="B1733" s="104"/>
      <c r="D1733" s="105"/>
      <c r="E1733" s="106"/>
    </row>
    <row r="1734" spans="1:5" ht="13.8" x14ac:dyDescent="0.3">
      <c r="A1734" s="104"/>
      <c r="B1734" s="104"/>
      <c r="D1734" s="105"/>
      <c r="E1734" s="106"/>
    </row>
    <row r="1735" spans="1:5" ht="13.8" x14ac:dyDescent="0.3">
      <c r="A1735" s="104"/>
      <c r="B1735" s="104"/>
      <c r="D1735" s="105"/>
      <c r="E1735" s="106"/>
    </row>
    <row r="1736" spans="1:5" ht="13.8" x14ac:dyDescent="0.3">
      <c r="A1736" s="104"/>
      <c r="B1736" s="104"/>
      <c r="D1736" s="105"/>
      <c r="E1736" s="106"/>
    </row>
    <row r="1737" spans="1:5" ht="13.8" x14ac:dyDescent="0.3">
      <c r="A1737" s="104"/>
      <c r="B1737" s="104"/>
      <c r="D1737" s="105"/>
      <c r="E1737" s="106"/>
    </row>
    <row r="1738" spans="1:5" ht="13.8" x14ac:dyDescent="0.3">
      <c r="A1738" s="104"/>
      <c r="B1738" s="104"/>
      <c r="D1738" s="105"/>
      <c r="E1738" s="106"/>
    </row>
    <row r="1739" spans="1:5" ht="13.8" x14ac:dyDescent="0.3">
      <c r="A1739" s="104"/>
      <c r="B1739" s="104"/>
      <c r="D1739" s="105"/>
      <c r="E1739" s="106"/>
    </row>
    <row r="1740" spans="1:5" ht="13.8" x14ac:dyDescent="0.3">
      <c r="A1740" s="104"/>
      <c r="B1740" s="104"/>
      <c r="D1740" s="105"/>
      <c r="E1740" s="106"/>
    </row>
    <row r="1741" spans="1:5" ht="13.8" x14ac:dyDescent="0.3">
      <c r="A1741" s="104"/>
      <c r="B1741" s="104"/>
      <c r="D1741" s="105"/>
      <c r="E1741" s="106"/>
    </row>
    <row r="1742" spans="1:5" ht="13.8" x14ac:dyDescent="0.3">
      <c r="A1742" s="104"/>
      <c r="B1742" s="104"/>
      <c r="D1742" s="105"/>
      <c r="E1742" s="106"/>
    </row>
    <row r="1743" spans="1:5" ht="13.8" x14ac:dyDescent="0.3">
      <c r="A1743" s="104"/>
      <c r="B1743" s="104"/>
      <c r="D1743" s="105"/>
      <c r="E1743" s="106"/>
    </row>
    <row r="1744" spans="1:5" ht="13.8" x14ac:dyDescent="0.3">
      <c r="A1744" s="104"/>
      <c r="B1744" s="104"/>
      <c r="D1744" s="105"/>
      <c r="E1744" s="106"/>
    </row>
    <row r="1745" spans="1:5" ht="13.8" x14ac:dyDescent="0.3">
      <c r="A1745" s="104"/>
      <c r="B1745" s="104"/>
      <c r="D1745" s="105"/>
      <c r="E1745" s="106"/>
    </row>
    <row r="1746" spans="1:5" ht="13.8" x14ac:dyDescent="0.3">
      <c r="A1746" s="104"/>
      <c r="B1746" s="104"/>
      <c r="D1746" s="105"/>
      <c r="E1746" s="106"/>
    </row>
    <row r="1747" spans="1:5" ht="13.8" x14ac:dyDescent="0.3">
      <c r="A1747" s="104"/>
      <c r="B1747" s="104"/>
      <c r="D1747" s="105"/>
      <c r="E1747" s="106"/>
    </row>
    <row r="1748" spans="1:5" ht="13.8" x14ac:dyDescent="0.3">
      <c r="A1748" s="104"/>
      <c r="B1748" s="104"/>
      <c r="D1748" s="105"/>
      <c r="E1748" s="106"/>
    </row>
    <row r="1749" spans="1:5" ht="13.8" x14ac:dyDescent="0.3">
      <c r="A1749" s="104"/>
      <c r="B1749" s="104"/>
      <c r="D1749" s="105"/>
      <c r="E1749" s="106"/>
    </row>
    <row r="1750" spans="1:5" ht="13.8" x14ac:dyDescent="0.3">
      <c r="A1750" s="104"/>
      <c r="B1750" s="104"/>
      <c r="D1750" s="105"/>
      <c r="E1750" s="106"/>
    </row>
    <row r="1751" spans="1:5" ht="13.8" x14ac:dyDescent="0.3">
      <c r="A1751" s="104"/>
      <c r="B1751" s="104"/>
      <c r="D1751" s="105"/>
      <c r="E1751" s="106"/>
    </row>
    <row r="1752" spans="1:5" ht="13.8" x14ac:dyDescent="0.3">
      <c r="A1752" s="104"/>
      <c r="B1752" s="104"/>
      <c r="D1752" s="105"/>
      <c r="E1752" s="106"/>
    </row>
    <row r="1753" spans="1:5" ht="13.8" x14ac:dyDescent="0.3">
      <c r="A1753" s="104"/>
      <c r="B1753" s="104"/>
      <c r="D1753" s="105"/>
      <c r="E1753" s="106"/>
    </row>
    <row r="1754" spans="1:5" ht="13.8" x14ac:dyDescent="0.3">
      <c r="A1754" s="104"/>
      <c r="B1754" s="104"/>
      <c r="D1754" s="105"/>
      <c r="E1754" s="106"/>
    </row>
    <row r="1755" spans="1:5" ht="13.8" x14ac:dyDescent="0.3">
      <c r="A1755" s="104"/>
      <c r="B1755" s="104"/>
      <c r="D1755" s="105"/>
      <c r="E1755" s="106"/>
    </row>
    <row r="1756" spans="1:5" ht="13.8" x14ac:dyDescent="0.3">
      <c r="A1756" s="104"/>
      <c r="B1756" s="104"/>
      <c r="D1756" s="105"/>
      <c r="E1756" s="106"/>
    </row>
    <row r="1757" spans="1:5" ht="13.8" x14ac:dyDescent="0.3">
      <c r="A1757" s="104"/>
      <c r="B1757" s="104"/>
      <c r="D1757" s="105"/>
      <c r="E1757" s="106"/>
    </row>
    <row r="1758" spans="1:5" ht="13.8" x14ac:dyDescent="0.3">
      <c r="A1758" s="104"/>
      <c r="B1758" s="104"/>
      <c r="D1758" s="105"/>
      <c r="E1758" s="106"/>
    </row>
    <row r="1759" spans="1:5" ht="13.8" x14ac:dyDescent="0.3">
      <c r="A1759" s="104"/>
      <c r="B1759" s="104"/>
      <c r="D1759" s="105"/>
      <c r="E1759" s="106"/>
    </row>
    <row r="1760" spans="1:5" ht="13.8" x14ac:dyDescent="0.3">
      <c r="A1760" s="104"/>
      <c r="B1760" s="104"/>
      <c r="D1760" s="105"/>
      <c r="E1760" s="106"/>
    </row>
    <row r="1761" spans="1:5" ht="13.8" x14ac:dyDescent="0.3">
      <c r="A1761" s="104"/>
      <c r="B1761" s="104"/>
      <c r="D1761" s="105"/>
      <c r="E1761" s="106"/>
    </row>
    <row r="1762" spans="1:5" ht="13.8" x14ac:dyDescent="0.3">
      <c r="A1762" s="104"/>
      <c r="B1762" s="104"/>
      <c r="D1762" s="105"/>
      <c r="E1762" s="106"/>
    </row>
    <row r="1763" spans="1:5" ht="13.8" x14ac:dyDescent="0.3">
      <c r="A1763" s="104"/>
      <c r="B1763" s="104"/>
      <c r="D1763" s="105"/>
      <c r="E1763" s="106"/>
    </row>
    <row r="1764" spans="1:5" ht="13.8" x14ac:dyDescent="0.3">
      <c r="A1764" s="104"/>
      <c r="B1764" s="104"/>
      <c r="D1764" s="105"/>
      <c r="E1764" s="106"/>
    </row>
    <row r="1765" spans="1:5" ht="13.8" x14ac:dyDescent="0.3">
      <c r="A1765" s="104"/>
      <c r="B1765" s="104"/>
      <c r="D1765" s="105"/>
      <c r="E1765" s="106"/>
    </row>
    <row r="1766" spans="1:5" ht="13.8" x14ac:dyDescent="0.3">
      <c r="A1766" s="104"/>
      <c r="B1766" s="104"/>
      <c r="D1766" s="105"/>
      <c r="E1766" s="106"/>
    </row>
    <row r="1767" spans="1:5" ht="13.8" x14ac:dyDescent="0.3">
      <c r="A1767" s="104"/>
      <c r="B1767" s="104"/>
      <c r="D1767" s="105"/>
      <c r="E1767" s="106"/>
    </row>
    <row r="1768" spans="1:5" ht="13.8" x14ac:dyDescent="0.3">
      <c r="A1768" s="104"/>
      <c r="B1768" s="104"/>
      <c r="D1768" s="105"/>
      <c r="E1768" s="106"/>
    </row>
    <row r="1769" spans="1:5" ht="13.8" x14ac:dyDescent="0.3">
      <c r="A1769" s="104"/>
      <c r="B1769" s="104"/>
      <c r="D1769" s="105"/>
      <c r="E1769" s="106"/>
    </row>
    <row r="1770" spans="1:5" ht="13.8" x14ac:dyDescent="0.3">
      <c r="A1770" s="104"/>
      <c r="B1770" s="104"/>
      <c r="D1770" s="105"/>
      <c r="E1770" s="106"/>
    </row>
    <row r="1771" spans="1:5" ht="13.8" x14ac:dyDescent="0.3">
      <c r="A1771" s="104"/>
      <c r="B1771" s="104"/>
      <c r="D1771" s="105"/>
      <c r="E1771" s="106"/>
    </row>
    <row r="1772" spans="1:5" ht="13.8" x14ac:dyDescent="0.3">
      <c r="A1772" s="104"/>
      <c r="B1772" s="104"/>
      <c r="D1772" s="105"/>
      <c r="E1772" s="106"/>
    </row>
    <row r="1773" spans="1:5" ht="13.8" x14ac:dyDescent="0.3">
      <c r="A1773" s="104"/>
      <c r="B1773" s="104"/>
      <c r="D1773" s="105"/>
      <c r="E1773" s="106"/>
    </row>
    <row r="1774" spans="1:5" ht="13.8" x14ac:dyDescent="0.3">
      <c r="A1774" s="104"/>
      <c r="B1774" s="104"/>
      <c r="D1774" s="105"/>
      <c r="E1774" s="106"/>
    </row>
    <row r="1775" spans="1:5" ht="13.8" x14ac:dyDescent="0.3">
      <c r="A1775" s="104"/>
      <c r="B1775" s="104"/>
      <c r="D1775" s="105"/>
      <c r="E1775" s="106"/>
    </row>
    <row r="1776" spans="1:5" ht="13.8" x14ac:dyDescent="0.3">
      <c r="A1776" s="104"/>
      <c r="B1776" s="104"/>
      <c r="D1776" s="105"/>
      <c r="E1776" s="106"/>
    </row>
    <row r="1777" spans="1:5" ht="13.8" x14ac:dyDescent="0.3">
      <c r="A1777" s="104"/>
      <c r="B1777" s="104"/>
      <c r="D1777" s="105"/>
      <c r="E1777" s="106"/>
    </row>
    <row r="1778" spans="1:5" ht="13.8" x14ac:dyDescent="0.3">
      <c r="A1778" s="104"/>
      <c r="B1778" s="104"/>
      <c r="D1778" s="105"/>
      <c r="E1778" s="106"/>
    </row>
    <row r="1779" spans="1:5" ht="13.8" x14ac:dyDescent="0.3">
      <c r="A1779" s="104"/>
      <c r="B1779" s="104"/>
      <c r="D1779" s="105"/>
      <c r="E1779" s="106"/>
    </row>
    <row r="1780" spans="1:5" ht="13.8" x14ac:dyDescent="0.3">
      <c r="A1780" s="104"/>
      <c r="B1780" s="104"/>
      <c r="D1780" s="105"/>
      <c r="E1780" s="106"/>
    </row>
    <row r="1781" spans="1:5" ht="13.8" x14ac:dyDescent="0.3">
      <c r="A1781" s="104"/>
      <c r="B1781" s="104"/>
      <c r="D1781" s="105"/>
      <c r="E1781" s="106"/>
    </row>
    <row r="1782" spans="1:5" ht="13.8" x14ac:dyDescent="0.3">
      <c r="A1782" s="104"/>
      <c r="B1782" s="104"/>
      <c r="D1782" s="105"/>
      <c r="E1782" s="106"/>
    </row>
    <row r="1783" spans="1:5" ht="13.8" x14ac:dyDescent="0.3">
      <c r="A1783" s="104"/>
      <c r="B1783" s="104"/>
      <c r="D1783" s="105"/>
      <c r="E1783" s="106"/>
    </row>
    <row r="1784" spans="1:5" ht="13.8" x14ac:dyDescent="0.3">
      <c r="A1784" s="104"/>
      <c r="B1784" s="104"/>
      <c r="D1784" s="105"/>
      <c r="E1784" s="106"/>
    </row>
    <row r="1785" spans="1:5" ht="13.8" x14ac:dyDescent="0.3">
      <c r="A1785" s="104"/>
      <c r="B1785" s="104"/>
      <c r="D1785" s="105"/>
      <c r="E1785" s="106"/>
    </row>
    <row r="1786" spans="1:5" ht="13.8" x14ac:dyDescent="0.3">
      <c r="A1786" s="104"/>
      <c r="B1786" s="104"/>
      <c r="D1786" s="105"/>
      <c r="E1786" s="106"/>
    </row>
    <row r="1787" spans="1:5" ht="13.8" x14ac:dyDescent="0.3">
      <c r="A1787" s="104"/>
      <c r="B1787" s="104"/>
      <c r="D1787" s="105"/>
      <c r="E1787" s="106"/>
    </row>
    <row r="1788" spans="1:5" ht="13.8" x14ac:dyDescent="0.3">
      <c r="A1788" s="104"/>
      <c r="B1788" s="104"/>
      <c r="D1788" s="105"/>
      <c r="E1788" s="106"/>
    </row>
    <row r="1789" spans="1:5" ht="13.8" x14ac:dyDescent="0.3">
      <c r="A1789" s="104"/>
      <c r="B1789" s="104"/>
      <c r="D1789" s="105"/>
      <c r="E1789" s="106"/>
    </row>
    <row r="1790" spans="1:5" ht="13.8" x14ac:dyDescent="0.3">
      <c r="A1790" s="104"/>
      <c r="B1790" s="104"/>
      <c r="D1790" s="105"/>
      <c r="E1790" s="106"/>
    </row>
    <row r="1791" spans="1:5" ht="13.8" x14ac:dyDescent="0.3">
      <c r="A1791" s="104"/>
      <c r="B1791" s="104"/>
      <c r="D1791" s="105"/>
      <c r="E1791" s="106"/>
    </row>
    <row r="1792" spans="1:5" ht="13.8" x14ac:dyDescent="0.3">
      <c r="A1792" s="104"/>
      <c r="B1792" s="104"/>
      <c r="D1792" s="105"/>
      <c r="E1792" s="106"/>
    </row>
    <row r="1793" spans="1:5" ht="13.8" x14ac:dyDescent="0.3">
      <c r="A1793" s="104"/>
      <c r="B1793" s="104"/>
      <c r="D1793" s="105"/>
      <c r="E1793" s="106"/>
    </row>
    <row r="1794" spans="1:5" ht="13.8" x14ac:dyDescent="0.3">
      <c r="A1794" s="104"/>
      <c r="B1794" s="104"/>
      <c r="D1794" s="105"/>
      <c r="E1794" s="106"/>
    </row>
    <row r="1795" spans="1:5" ht="13.8" x14ac:dyDescent="0.3">
      <c r="A1795" s="104"/>
      <c r="B1795" s="104"/>
      <c r="D1795" s="105"/>
      <c r="E1795" s="106"/>
    </row>
    <row r="1796" spans="1:5" ht="13.8" x14ac:dyDescent="0.3">
      <c r="A1796" s="104"/>
      <c r="B1796" s="104"/>
      <c r="D1796" s="105"/>
      <c r="E1796" s="106"/>
    </row>
    <row r="1797" spans="1:5" ht="13.8" x14ac:dyDescent="0.3">
      <c r="A1797" s="104"/>
      <c r="B1797" s="104"/>
      <c r="D1797" s="105"/>
      <c r="E1797" s="106"/>
    </row>
    <row r="1798" spans="1:5" ht="13.8" x14ac:dyDescent="0.3">
      <c r="A1798" s="104"/>
      <c r="B1798" s="104"/>
      <c r="D1798" s="105"/>
      <c r="E1798" s="106"/>
    </row>
    <row r="1799" spans="1:5" ht="13.8" x14ac:dyDescent="0.3">
      <c r="A1799" s="104"/>
      <c r="B1799" s="104"/>
      <c r="D1799" s="105"/>
      <c r="E1799" s="106"/>
    </row>
    <row r="1800" spans="1:5" ht="13.8" x14ac:dyDescent="0.3">
      <c r="A1800" s="104"/>
      <c r="B1800" s="104"/>
      <c r="D1800" s="105"/>
      <c r="E1800" s="106"/>
    </row>
    <row r="1801" spans="1:5" ht="13.8" x14ac:dyDescent="0.3">
      <c r="A1801" s="104"/>
      <c r="B1801" s="104"/>
      <c r="D1801" s="105"/>
      <c r="E1801" s="106"/>
    </row>
    <row r="1802" spans="1:5" ht="13.8" x14ac:dyDescent="0.3">
      <c r="A1802" s="104"/>
      <c r="B1802" s="104"/>
      <c r="D1802" s="105"/>
      <c r="E1802" s="106"/>
    </row>
    <row r="1803" spans="1:5" ht="13.8" x14ac:dyDescent="0.3">
      <c r="A1803" s="104"/>
      <c r="B1803" s="104"/>
      <c r="D1803" s="105"/>
      <c r="E1803" s="106"/>
    </row>
    <row r="1804" spans="1:5" ht="13.8" x14ac:dyDescent="0.3">
      <c r="A1804" s="104"/>
      <c r="B1804" s="104"/>
      <c r="D1804" s="105"/>
      <c r="E1804" s="106"/>
    </row>
    <row r="1805" spans="1:5" ht="13.8" x14ac:dyDescent="0.3">
      <c r="A1805" s="104"/>
      <c r="B1805" s="104"/>
      <c r="D1805" s="105"/>
      <c r="E1805" s="106"/>
    </row>
    <row r="1806" spans="1:5" ht="13.8" x14ac:dyDescent="0.3">
      <c r="A1806" s="104"/>
      <c r="B1806" s="104"/>
      <c r="D1806" s="105"/>
      <c r="E1806" s="106"/>
    </row>
    <row r="1807" spans="1:5" ht="13.8" x14ac:dyDescent="0.3">
      <c r="A1807" s="104"/>
      <c r="B1807" s="104"/>
      <c r="D1807" s="105"/>
      <c r="E1807" s="106"/>
    </row>
    <row r="1808" spans="1:5" ht="13.8" x14ac:dyDescent="0.3">
      <c r="A1808" s="104"/>
      <c r="B1808" s="104"/>
      <c r="D1808" s="105"/>
      <c r="E1808" s="106"/>
    </row>
    <row r="1809" spans="1:5" ht="13.8" x14ac:dyDescent="0.3">
      <c r="A1809" s="104"/>
      <c r="B1809" s="104"/>
      <c r="D1809" s="105"/>
      <c r="E1809" s="106"/>
    </row>
    <row r="1810" spans="1:5" ht="13.8" x14ac:dyDescent="0.3">
      <c r="A1810" s="104"/>
      <c r="B1810" s="104"/>
      <c r="D1810" s="105"/>
      <c r="E1810" s="106"/>
    </row>
    <row r="1811" spans="1:5" ht="13.8" x14ac:dyDescent="0.3">
      <c r="A1811" s="104"/>
      <c r="B1811" s="104"/>
      <c r="D1811" s="105"/>
      <c r="E1811" s="106"/>
    </row>
    <row r="1812" spans="1:5" ht="13.8" x14ac:dyDescent="0.3">
      <c r="A1812" s="104"/>
      <c r="B1812" s="104"/>
      <c r="D1812" s="105"/>
      <c r="E1812" s="106"/>
    </row>
    <row r="1813" spans="1:5" ht="13.8" x14ac:dyDescent="0.3">
      <c r="A1813" s="104"/>
      <c r="B1813" s="104"/>
      <c r="D1813" s="105"/>
      <c r="E1813" s="106"/>
    </row>
    <row r="1814" spans="1:5" ht="13.8" x14ac:dyDescent="0.3">
      <c r="A1814" s="104"/>
      <c r="B1814" s="104"/>
      <c r="D1814" s="105"/>
      <c r="E1814" s="106"/>
    </row>
    <row r="1815" spans="1:5" ht="13.8" x14ac:dyDescent="0.3">
      <c r="A1815" s="104"/>
      <c r="B1815" s="104"/>
      <c r="D1815" s="105"/>
      <c r="E1815" s="106"/>
    </row>
    <row r="1816" spans="1:5" ht="13.8" x14ac:dyDescent="0.3">
      <c r="A1816" s="104"/>
      <c r="B1816" s="104"/>
      <c r="D1816" s="105"/>
      <c r="E1816" s="106"/>
    </row>
    <row r="1817" spans="1:5" ht="13.8" x14ac:dyDescent="0.3">
      <c r="A1817" s="104"/>
      <c r="B1817" s="104"/>
      <c r="D1817" s="105"/>
      <c r="E1817" s="106"/>
    </row>
    <row r="1818" spans="1:5" ht="13.8" x14ac:dyDescent="0.3">
      <c r="A1818" s="104"/>
      <c r="B1818" s="104"/>
      <c r="D1818" s="105"/>
      <c r="E1818" s="106"/>
    </row>
    <row r="1819" spans="1:5" ht="13.8" x14ac:dyDescent="0.3">
      <c r="A1819" s="104"/>
      <c r="B1819" s="104"/>
      <c r="D1819" s="105"/>
      <c r="E1819" s="106"/>
    </row>
    <row r="1820" spans="1:5" ht="13.8" x14ac:dyDescent="0.3">
      <c r="A1820" s="104"/>
      <c r="B1820" s="104"/>
      <c r="D1820" s="105"/>
      <c r="E1820" s="106"/>
    </row>
    <row r="1821" spans="1:5" ht="13.8" x14ac:dyDescent="0.3">
      <c r="A1821" s="104"/>
      <c r="B1821" s="104"/>
      <c r="D1821" s="105"/>
      <c r="E1821" s="106"/>
    </row>
    <row r="1822" spans="1:5" ht="13.8" x14ac:dyDescent="0.3">
      <c r="A1822" s="104"/>
      <c r="B1822" s="104"/>
      <c r="D1822" s="105"/>
      <c r="E1822" s="106"/>
    </row>
    <row r="1823" spans="1:5" ht="13.8" x14ac:dyDescent="0.3">
      <c r="A1823" s="104"/>
      <c r="B1823" s="104"/>
      <c r="D1823" s="105"/>
      <c r="E1823" s="106"/>
    </row>
    <row r="1824" spans="1:5" ht="13.8" x14ac:dyDescent="0.3">
      <c r="A1824" s="104"/>
      <c r="B1824" s="104"/>
      <c r="D1824" s="105"/>
      <c r="E1824" s="106"/>
    </row>
    <row r="1825" spans="1:5" ht="13.8" x14ac:dyDescent="0.3">
      <c r="A1825" s="104"/>
      <c r="B1825" s="104"/>
      <c r="D1825" s="105"/>
      <c r="E1825" s="106"/>
    </row>
    <row r="1826" spans="1:5" ht="13.8" x14ac:dyDescent="0.3">
      <c r="A1826" s="104"/>
      <c r="B1826" s="104"/>
      <c r="D1826" s="105"/>
      <c r="E1826" s="106"/>
    </row>
    <row r="1827" spans="1:5" ht="13.8" x14ac:dyDescent="0.3">
      <c r="A1827" s="104"/>
      <c r="B1827" s="104"/>
      <c r="D1827" s="105"/>
      <c r="E1827" s="106"/>
    </row>
    <row r="1828" spans="1:5" ht="13.8" x14ac:dyDescent="0.3">
      <c r="A1828" s="104"/>
      <c r="B1828" s="104"/>
      <c r="D1828" s="105"/>
      <c r="E1828" s="106"/>
    </row>
    <row r="1829" spans="1:5" ht="13.8" x14ac:dyDescent="0.3">
      <c r="A1829" s="104"/>
      <c r="B1829" s="104"/>
      <c r="D1829" s="105"/>
      <c r="E1829" s="106"/>
    </row>
    <row r="1830" spans="1:5" ht="13.8" x14ac:dyDescent="0.3">
      <c r="A1830" s="104"/>
      <c r="B1830" s="104"/>
      <c r="D1830" s="105"/>
      <c r="E1830" s="106"/>
    </row>
    <row r="1831" spans="1:5" ht="13.8" x14ac:dyDescent="0.3">
      <c r="A1831" s="104"/>
      <c r="B1831" s="104"/>
      <c r="D1831" s="105"/>
      <c r="E1831" s="106"/>
    </row>
    <row r="1832" spans="1:5" ht="13.8" x14ac:dyDescent="0.3">
      <c r="A1832" s="104"/>
      <c r="B1832" s="104"/>
      <c r="D1832" s="105"/>
      <c r="E1832" s="106"/>
    </row>
    <row r="1833" spans="1:5" ht="13.8" x14ac:dyDescent="0.3">
      <c r="A1833" s="104"/>
      <c r="B1833" s="104"/>
      <c r="D1833" s="105"/>
      <c r="E1833" s="106"/>
    </row>
    <row r="1834" spans="1:5" ht="13.8" x14ac:dyDescent="0.3">
      <c r="A1834" s="104"/>
      <c r="B1834" s="104"/>
      <c r="D1834" s="105"/>
      <c r="E1834" s="106"/>
    </row>
    <row r="1835" spans="1:5" ht="13.8" x14ac:dyDescent="0.3">
      <c r="A1835" s="104"/>
      <c r="B1835" s="104"/>
      <c r="D1835" s="105"/>
      <c r="E1835" s="106"/>
    </row>
    <row r="1836" spans="1:5" ht="13.8" x14ac:dyDescent="0.3">
      <c r="A1836" s="104"/>
      <c r="B1836" s="104"/>
      <c r="D1836" s="105"/>
      <c r="E1836" s="106"/>
    </row>
    <row r="1837" spans="1:5" ht="13.8" x14ac:dyDescent="0.3">
      <c r="A1837" s="104"/>
      <c r="B1837" s="104"/>
      <c r="D1837" s="105"/>
      <c r="E1837" s="106"/>
    </row>
    <row r="1838" spans="1:5" ht="13.8" x14ac:dyDescent="0.3">
      <c r="A1838" s="104"/>
      <c r="B1838" s="104"/>
      <c r="D1838" s="105"/>
      <c r="E1838" s="106"/>
    </row>
    <row r="1839" spans="1:5" ht="13.8" x14ac:dyDescent="0.3">
      <c r="A1839" s="104"/>
      <c r="B1839" s="104"/>
      <c r="D1839" s="105"/>
      <c r="E1839" s="106"/>
    </row>
    <row r="1840" spans="1:5" ht="13.8" x14ac:dyDescent="0.3">
      <c r="A1840" s="104"/>
      <c r="B1840" s="104"/>
      <c r="D1840" s="105"/>
      <c r="E1840" s="106"/>
    </row>
    <row r="1841" spans="1:5" ht="13.8" x14ac:dyDescent="0.3">
      <c r="A1841" s="104"/>
      <c r="B1841" s="104"/>
      <c r="D1841" s="105"/>
      <c r="E1841" s="106"/>
    </row>
    <row r="1842" spans="1:5" ht="13.8" x14ac:dyDescent="0.3">
      <c r="A1842" s="104"/>
      <c r="B1842" s="104"/>
      <c r="D1842" s="105"/>
      <c r="E1842" s="106"/>
    </row>
    <row r="1843" spans="1:5" ht="13.8" x14ac:dyDescent="0.3">
      <c r="A1843" s="104"/>
      <c r="B1843" s="104"/>
      <c r="D1843" s="105"/>
      <c r="E1843" s="106"/>
    </row>
    <row r="1844" spans="1:5" ht="13.8" x14ac:dyDescent="0.3">
      <c r="A1844" s="104"/>
      <c r="B1844" s="104"/>
      <c r="D1844" s="105"/>
      <c r="E1844" s="106"/>
    </row>
    <row r="1845" spans="1:5" ht="13.8" x14ac:dyDescent="0.3">
      <c r="A1845" s="104"/>
      <c r="B1845" s="104"/>
      <c r="D1845" s="105"/>
      <c r="E1845" s="106"/>
    </row>
    <row r="1846" spans="1:5" ht="13.8" x14ac:dyDescent="0.3">
      <c r="A1846" s="104"/>
      <c r="B1846" s="104"/>
      <c r="D1846" s="105"/>
      <c r="E1846" s="106"/>
    </row>
    <row r="1847" spans="1:5" ht="13.8" x14ac:dyDescent="0.3">
      <c r="A1847" s="104"/>
      <c r="B1847" s="104"/>
      <c r="D1847" s="105"/>
      <c r="E1847" s="106"/>
    </row>
    <row r="1848" spans="1:5" ht="13.8" x14ac:dyDescent="0.3">
      <c r="A1848" s="104"/>
      <c r="B1848" s="104"/>
      <c r="D1848" s="105"/>
      <c r="E1848" s="106"/>
    </row>
    <row r="1849" spans="1:5" ht="13.8" x14ac:dyDescent="0.3">
      <c r="A1849" s="104"/>
      <c r="B1849" s="104"/>
      <c r="D1849" s="105"/>
      <c r="E1849" s="106"/>
    </row>
    <row r="1850" spans="1:5" ht="13.8" x14ac:dyDescent="0.3">
      <c r="A1850" s="104"/>
      <c r="B1850" s="104"/>
      <c r="D1850" s="105"/>
      <c r="E1850" s="106"/>
    </row>
    <row r="1851" spans="1:5" ht="13.8" x14ac:dyDescent="0.3">
      <c r="A1851" s="104"/>
      <c r="B1851" s="104"/>
      <c r="D1851" s="105"/>
      <c r="E1851" s="106"/>
    </row>
    <row r="1852" spans="1:5" ht="13.8" x14ac:dyDescent="0.3">
      <c r="A1852" s="104"/>
      <c r="B1852" s="104"/>
      <c r="D1852" s="105"/>
      <c r="E1852" s="106"/>
    </row>
    <row r="1853" spans="1:5" ht="13.8" x14ac:dyDescent="0.3">
      <c r="A1853" s="104"/>
      <c r="B1853" s="104"/>
      <c r="D1853" s="105"/>
      <c r="E1853" s="106"/>
    </row>
    <row r="1854" spans="1:5" ht="13.8" x14ac:dyDescent="0.3">
      <c r="A1854" s="104"/>
      <c r="B1854" s="104"/>
      <c r="D1854" s="105"/>
      <c r="E1854" s="106"/>
    </row>
    <row r="1855" spans="1:5" ht="13.8" x14ac:dyDescent="0.3">
      <c r="A1855" s="104"/>
      <c r="B1855" s="104"/>
      <c r="D1855" s="105"/>
      <c r="E1855" s="106"/>
    </row>
    <row r="1856" spans="1:5" ht="13.8" x14ac:dyDescent="0.3">
      <c r="A1856" s="104"/>
      <c r="B1856" s="104"/>
      <c r="D1856" s="105"/>
      <c r="E1856" s="106"/>
    </row>
    <row r="1857" spans="1:5" ht="13.8" x14ac:dyDescent="0.3">
      <c r="A1857" s="104"/>
      <c r="B1857" s="104"/>
      <c r="D1857" s="105"/>
      <c r="E1857" s="106"/>
    </row>
    <row r="1858" spans="1:5" ht="13.8" x14ac:dyDescent="0.3">
      <c r="A1858" s="104"/>
      <c r="B1858" s="104"/>
      <c r="D1858" s="105"/>
      <c r="E1858" s="106"/>
    </row>
    <row r="1859" spans="1:5" ht="13.8" x14ac:dyDescent="0.3">
      <c r="A1859" s="104"/>
      <c r="B1859" s="104"/>
      <c r="D1859" s="105"/>
      <c r="E1859" s="106"/>
    </row>
    <row r="1860" spans="1:5" ht="13.8" x14ac:dyDescent="0.3">
      <c r="A1860" s="104"/>
      <c r="B1860" s="104"/>
      <c r="D1860" s="105"/>
      <c r="E1860" s="106"/>
    </row>
    <row r="1861" spans="1:5" ht="13.8" x14ac:dyDescent="0.3">
      <c r="A1861" s="104"/>
      <c r="B1861" s="104"/>
      <c r="D1861" s="105"/>
      <c r="E1861" s="106"/>
    </row>
    <row r="1862" spans="1:5" ht="13.8" x14ac:dyDescent="0.3">
      <c r="A1862" s="104"/>
      <c r="B1862" s="104"/>
      <c r="D1862" s="105"/>
      <c r="E1862" s="106"/>
    </row>
    <row r="1863" spans="1:5" ht="13.8" x14ac:dyDescent="0.3">
      <c r="A1863" s="104"/>
      <c r="B1863" s="104"/>
      <c r="D1863" s="105"/>
      <c r="E1863" s="106"/>
    </row>
    <row r="1864" spans="1:5" ht="13.8" x14ac:dyDescent="0.3">
      <c r="A1864" s="104"/>
      <c r="B1864" s="104"/>
      <c r="D1864" s="105"/>
      <c r="E1864" s="106"/>
    </row>
    <row r="1865" spans="1:5" ht="13.8" x14ac:dyDescent="0.3">
      <c r="A1865" s="104"/>
      <c r="B1865" s="104"/>
      <c r="D1865" s="105"/>
      <c r="E1865" s="106"/>
    </row>
    <row r="1866" spans="1:5" ht="13.8" x14ac:dyDescent="0.3">
      <c r="A1866" s="104"/>
      <c r="B1866" s="104"/>
      <c r="D1866" s="105"/>
      <c r="E1866" s="106"/>
    </row>
    <row r="1867" spans="1:5" ht="13.8" x14ac:dyDescent="0.3">
      <c r="A1867" s="104"/>
      <c r="B1867" s="104"/>
      <c r="D1867" s="105"/>
      <c r="E1867" s="106"/>
    </row>
    <row r="1868" spans="1:5" ht="13.8" x14ac:dyDescent="0.3">
      <c r="A1868" s="104"/>
      <c r="B1868" s="104"/>
      <c r="D1868" s="105"/>
      <c r="E1868" s="106"/>
    </row>
    <row r="1869" spans="1:5" ht="13.8" x14ac:dyDescent="0.3">
      <c r="A1869" s="104"/>
      <c r="B1869" s="104"/>
      <c r="D1869" s="105"/>
      <c r="E1869" s="106"/>
    </row>
    <row r="1870" spans="1:5" ht="13.8" x14ac:dyDescent="0.3">
      <c r="A1870" s="104"/>
      <c r="B1870" s="104"/>
      <c r="D1870" s="105"/>
      <c r="E1870" s="106"/>
    </row>
    <row r="1871" spans="1:5" ht="13.8" x14ac:dyDescent="0.3">
      <c r="A1871" s="104"/>
      <c r="B1871" s="104"/>
      <c r="D1871" s="105"/>
      <c r="E1871" s="106"/>
    </row>
    <row r="1872" spans="1:5" ht="13.8" x14ac:dyDescent="0.3">
      <c r="A1872" s="104"/>
      <c r="B1872" s="104"/>
      <c r="D1872" s="105"/>
      <c r="E1872" s="106"/>
    </row>
    <row r="1873" spans="1:5" ht="13.8" x14ac:dyDescent="0.3">
      <c r="A1873" s="104"/>
      <c r="B1873" s="104"/>
      <c r="D1873" s="105"/>
      <c r="E1873" s="106"/>
    </row>
    <row r="1874" spans="1:5" ht="13.8" x14ac:dyDescent="0.3">
      <c r="A1874" s="104"/>
      <c r="B1874" s="104"/>
      <c r="D1874" s="105"/>
      <c r="E1874" s="106"/>
    </row>
    <row r="1875" spans="1:5" ht="13.8" x14ac:dyDescent="0.3">
      <c r="A1875" s="104"/>
      <c r="B1875" s="104"/>
      <c r="D1875" s="105"/>
      <c r="E1875" s="106"/>
    </row>
    <row r="1876" spans="1:5" ht="13.8" x14ac:dyDescent="0.3">
      <c r="A1876" s="104"/>
      <c r="B1876" s="104"/>
      <c r="D1876" s="105"/>
      <c r="E1876" s="106"/>
    </row>
    <row r="1877" spans="1:5" ht="13.8" x14ac:dyDescent="0.3">
      <c r="A1877" s="104"/>
      <c r="B1877" s="104"/>
      <c r="D1877" s="105"/>
      <c r="E1877" s="106"/>
    </row>
    <row r="1878" spans="1:5" ht="13.8" x14ac:dyDescent="0.3">
      <c r="A1878" s="104"/>
      <c r="B1878" s="104"/>
      <c r="D1878" s="105"/>
      <c r="E1878" s="106"/>
    </row>
    <row r="1879" spans="1:5" ht="13.8" x14ac:dyDescent="0.3">
      <c r="A1879" s="104"/>
      <c r="B1879" s="104"/>
      <c r="D1879" s="105"/>
      <c r="E1879" s="106"/>
    </row>
    <row r="1880" spans="1:5" ht="13.8" x14ac:dyDescent="0.3">
      <c r="A1880" s="104"/>
      <c r="B1880" s="104"/>
      <c r="D1880" s="105"/>
      <c r="E1880" s="106"/>
    </row>
    <row r="1881" spans="1:5" ht="13.8" x14ac:dyDescent="0.3">
      <c r="A1881" s="104"/>
      <c r="B1881" s="104"/>
      <c r="D1881" s="105"/>
      <c r="E1881" s="106"/>
    </row>
    <row r="1882" spans="1:5" ht="13.8" x14ac:dyDescent="0.3">
      <c r="A1882" s="104"/>
      <c r="B1882" s="104"/>
      <c r="D1882" s="105"/>
      <c r="E1882" s="106"/>
    </row>
    <row r="1883" spans="1:5" ht="13.8" x14ac:dyDescent="0.3">
      <c r="A1883" s="104"/>
      <c r="B1883" s="104"/>
      <c r="D1883" s="105"/>
      <c r="E1883" s="106"/>
    </row>
    <row r="1884" spans="1:5" ht="13.8" x14ac:dyDescent="0.3">
      <c r="A1884" s="104"/>
      <c r="B1884" s="104"/>
      <c r="D1884" s="105"/>
      <c r="E1884" s="106"/>
    </row>
    <row r="1885" spans="1:5" ht="13.8" x14ac:dyDescent="0.3">
      <c r="A1885" s="104"/>
      <c r="B1885" s="104"/>
      <c r="D1885" s="105"/>
      <c r="E1885" s="106"/>
    </row>
    <row r="1886" spans="1:5" ht="13.8" x14ac:dyDescent="0.3">
      <c r="A1886" s="104"/>
      <c r="B1886" s="104"/>
      <c r="D1886" s="105"/>
      <c r="E1886" s="106"/>
    </row>
    <row r="1887" spans="1:5" ht="13.8" x14ac:dyDescent="0.3">
      <c r="A1887" s="104"/>
      <c r="B1887" s="104"/>
      <c r="D1887" s="105"/>
      <c r="E1887" s="106"/>
    </row>
    <row r="1888" spans="1:5" ht="13.8" x14ac:dyDescent="0.3">
      <c r="A1888" s="104"/>
      <c r="B1888" s="104"/>
      <c r="D1888" s="105"/>
      <c r="E1888" s="106"/>
    </row>
    <row r="1889" spans="1:5" ht="13.8" x14ac:dyDescent="0.3">
      <c r="A1889" s="104"/>
      <c r="B1889" s="104"/>
      <c r="D1889" s="105"/>
      <c r="E1889" s="106"/>
    </row>
    <row r="1890" spans="1:5" ht="13.8" x14ac:dyDescent="0.3">
      <c r="A1890" s="104"/>
      <c r="B1890" s="104"/>
      <c r="D1890" s="105"/>
      <c r="E1890" s="106"/>
    </row>
    <row r="1891" spans="1:5" ht="13.8" x14ac:dyDescent="0.3">
      <c r="A1891" s="104"/>
      <c r="B1891" s="104"/>
      <c r="D1891" s="105"/>
      <c r="E1891" s="106"/>
    </row>
    <row r="1892" spans="1:5" ht="13.8" x14ac:dyDescent="0.3">
      <c r="A1892" s="104"/>
      <c r="B1892" s="104"/>
      <c r="D1892" s="105"/>
      <c r="E1892" s="106"/>
    </row>
    <row r="1893" spans="1:5" ht="13.8" x14ac:dyDescent="0.3">
      <c r="A1893" s="104"/>
      <c r="B1893" s="104"/>
      <c r="D1893" s="105"/>
      <c r="E1893" s="106"/>
    </row>
    <row r="1894" spans="1:5" ht="13.8" x14ac:dyDescent="0.3">
      <c r="A1894" s="104"/>
      <c r="B1894" s="104"/>
      <c r="D1894" s="105"/>
      <c r="E1894" s="106"/>
    </row>
    <row r="1895" spans="1:5" ht="13.8" x14ac:dyDescent="0.3">
      <c r="A1895" s="104"/>
      <c r="B1895" s="104"/>
      <c r="D1895" s="105"/>
      <c r="E1895" s="106"/>
    </row>
    <row r="1896" spans="1:5" ht="13.8" x14ac:dyDescent="0.3">
      <c r="A1896" s="104"/>
      <c r="B1896" s="104"/>
      <c r="D1896" s="105"/>
      <c r="E1896" s="106"/>
    </row>
    <row r="1897" spans="1:5" ht="13.8" x14ac:dyDescent="0.3">
      <c r="A1897" s="104"/>
      <c r="B1897" s="104"/>
      <c r="D1897" s="105"/>
      <c r="E1897" s="106"/>
    </row>
    <row r="1898" spans="1:5" ht="13.8" x14ac:dyDescent="0.3">
      <c r="A1898" s="104"/>
      <c r="B1898" s="104"/>
      <c r="D1898" s="105"/>
      <c r="E1898" s="106"/>
    </row>
    <row r="1899" spans="1:5" ht="13.8" x14ac:dyDescent="0.3">
      <c r="A1899" s="104"/>
      <c r="B1899" s="104"/>
      <c r="D1899" s="105"/>
      <c r="E1899" s="106"/>
    </row>
    <row r="1900" spans="1:5" ht="13.8" x14ac:dyDescent="0.3">
      <c r="A1900" s="104"/>
      <c r="B1900" s="104"/>
      <c r="D1900" s="105"/>
      <c r="E1900" s="106"/>
    </row>
    <row r="1901" spans="1:5" ht="13.8" x14ac:dyDescent="0.3">
      <c r="A1901" s="104"/>
      <c r="B1901" s="104"/>
      <c r="D1901" s="105"/>
      <c r="E1901" s="106"/>
    </row>
    <row r="1902" spans="1:5" ht="13.8" x14ac:dyDescent="0.3">
      <c r="A1902" s="104"/>
      <c r="B1902" s="104"/>
      <c r="D1902" s="105"/>
      <c r="E1902" s="106"/>
    </row>
    <row r="1903" spans="1:5" ht="13.8" x14ac:dyDescent="0.3">
      <c r="A1903" s="104"/>
      <c r="B1903" s="104"/>
      <c r="D1903" s="105"/>
      <c r="E1903" s="106"/>
    </row>
    <row r="1904" spans="1:5" ht="13.8" x14ac:dyDescent="0.3">
      <c r="A1904" s="104"/>
      <c r="B1904" s="104"/>
      <c r="D1904" s="105"/>
      <c r="E1904" s="106"/>
    </row>
    <row r="1905" spans="1:5" ht="13.8" x14ac:dyDescent="0.3">
      <c r="A1905" s="104"/>
      <c r="B1905" s="104"/>
      <c r="D1905" s="105"/>
      <c r="E1905" s="106"/>
    </row>
    <row r="1906" spans="1:5" ht="13.8" x14ac:dyDescent="0.3">
      <c r="A1906" s="104"/>
      <c r="B1906" s="104"/>
      <c r="D1906" s="105"/>
      <c r="E1906" s="106"/>
    </row>
    <row r="1907" spans="1:5" ht="13.8" x14ac:dyDescent="0.3">
      <c r="A1907" s="104"/>
      <c r="B1907" s="104"/>
      <c r="D1907" s="105"/>
      <c r="E1907" s="106"/>
    </row>
    <row r="1908" spans="1:5" ht="13.8" x14ac:dyDescent="0.3">
      <c r="A1908" s="104"/>
      <c r="B1908" s="104"/>
      <c r="D1908" s="105"/>
      <c r="E1908" s="106"/>
    </row>
    <row r="1909" spans="1:5" ht="13.8" x14ac:dyDescent="0.3">
      <c r="A1909" s="104"/>
      <c r="B1909" s="104"/>
      <c r="D1909" s="105"/>
      <c r="E1909" s="106"/>
    </row>
    <row r="1910" spans="1:5" ht="13.8" x14ac:dyDescent="0.3">
      <c r="A1910" s="104"/>
      <c r="B1910" s="104"/>
      <c r="D1910" s="105"/>
      <c r="E1910" s="106"/>
    </row>
    <row r="1911" spans="1:5" ht="13.8" x14ac:dyDescent="0.3">
      <c r="A1911" s="104"/>
      <c r="B1911" s="104"/>
      <c r="D1911" s="105"/>
      <c r="E1911" s="106"/>
    </row>
    <row r="1912" spans="1:5" ht="13.8" x14ac:dyDescent="0.3">
      <c r="A1912" s="104"/>
      <c r="B1912" s="104"/>
      <c r="D1912" s="105"/>
      <c r="E1912" s="106"/>
    </row>
    <row r="1913" spans="1:5" ht="13.8" x14ac:dyDescent="0.3">
      <c r="A1913" s="104"/>
      <c r="B1913" s="104"/>
      <c r="D1913" s="105"/>
      <c r="E1913" s="106"/>
    </row>
    <row r="1914" spans="1:5" ht="13.8" x14ac:dyDescent="0.3">
      <c r="A1914" s="104"/>
      <c r="B1914" s="104"/>
      <c r="D1914" s="105"/>
      <c r="E1914" s="106"/>
    </row>
    <row r="1915" spans="1:5" ht="13.8" x14ac:dyDescent="0.3">
      <c r="A1915" s="104"/>
      <c r="B1915" s="104"/>
      <c r="D1915" s="105"/>
      <c r="E1915" s="106"/>
    </row>
    <row r="1916" spans="1:5" ht="13.8" x14ac:dyDescent="0.3">
      <c r="A1916" s="104"/>
      <c r="B1916" s="104"/>
      <c r="D1916" s="105"/>
      <c r="E1916" s="106"/>
    </row>
    <row r="1917" spans="1:5" ht="13.8" x14ac:dyDescent="0.3">
      <c r="A1917" s="104"/>
      <c r="B1917" s="104"/>
      <c r="D1917" s="105"/>
      <c r="E1917" s="106"/>
    </row>
    <row r="1918" spans="1:5" ht="13.8" x14ac:dyDescent="0.3">
      <c r="A1918" s="104"/>
      <c r="B1918" s="104"/>
      <c r="D1918" s="105"/>
      <c r="E1918" s="106"/>
    </row>
    <row r="1919" spans="1:5" ht="13.8" x14ac:dyDescent="0.3">
      <c r="A1919" s="104"/>
      <c r="B1919" s="104"/>
      <c r="D1919" s="105"/>
      <c r="E1919" s="106"/>
    </row>
    <row r="1920" spans="1:5" ht="13.8" x14ac:dyDescent="0.3">
      <c r="A1920" s="104"/>
      <c r="B1920" s="104"/>
      <c r="D1920" s="105"/>
      <c r="E1920" s="106"/>
    </row>
    <row r="1921" spans="1:5" ht="13.8" x14ac:dyDescent="0.3">
      <c r="A1921" s="104"/>
      <c r="B1921" s="104"/>
      <c r="D1921" s="105"/>
      <c r="E1921" s="106"/>
    </row>
    <row r="1922" spans="1:5" ht="13.8" x14ac:dyDescent="0.3">
      <c r="A1922" s="104"/>
      <c r="B1922" s="104"/>
      <c r="D1922" s="105"/>
      <c r="E1922" s="106"/>
    </row>
    <row r="1923" spans="1:5" ht="13.8" x14ac:dyDescent="0.3">
      <c r="A1923" s="104"/>
      <c r="B1923" s="104"/>
      <c r="D1923" s="105"/>
      <c r="E1923" s="106"/>
    </row>
    <row r="1924" spans="1:5" ht="13.8" x14ac:dyDescent="0.3">
      <c r="A1924" s="104"/>
      <c r="B1924" s="104"/>
      <c r="D1924" s="105"/>
      <c r="E1924" s="106"/>
    </row>
    <row r="1925" spans="1:5" ht="13.8" x14ac:dyDescent="0.3">
      <c r="A1925" s="104"/>
      <c r="B1925" s="104"/>
      <c r="D1925" s="105"/>
      <c r="E1925" s="106"/>
    </row>
    <row r="1926" spans="1:5" ht="13.8" x14ac:dyDescent="0.3">
      <c r="A1926" s="104"/>
      <c r="B1926" s="104"/>
      <c r="D1926" s="105"/>
      <c r="E1926" s="106"/>
    </row>
    <row r="1927" spans="1:5" ht="13.8" x14ac:dyDescent="0.3">
      <c r="A1927" s="104"/>
      <c r="B1927" s="104"/>
      <c r="D1927" s="105"/>
      <c r="E1927" s="106"/>
    </row>
    <row r="1928" spans="1:5" ht="13.8" x14ac:dyDescent="0.3">
      <c r="A1928" s="104"/>
      <c r="B1928" s="104"/>
      <c r="D1928" s="105"/>
      <c r="E1928" s="106"/>
    </row>
    <row r="1929" spans="1:5" ht="13.8" x14ac:dyDescent="0.3">
      <c r="A1929" s="104"/>
      <c r="B1929" s="104"/>
      <c r="D1929" s="105"/>
      <c r="E1929" s="106"/>
    </row>
    <row r="1930" spans="1:5" ht="13.8" x14ac:dyDescent="0.3">
      <c r="A1930" s="104"/>
      <c r="B1930" s="104"/>
      <c r="D1930" s="105"/>
      <c r="E1930" s="106"/>
    </row>
    <row r="1931" spans="1:5" ht="13.8" x14ac:dyDescent="0.3">
      <c r="A1931" s="104"/>
      <c r="B1931" s="104"/>
      <c r="D1931" s="105"/>
      <c r="E1931" s="106"/>
    </row>
    <row r="1932" spans="1:5" ht="13.8" x14ac:dyDescent="0.3">
      <c r="A1932" s="104"/>
      <c r="B1932" s="104"/>
      <c r="D1932" s="105"/>
      <c r="E1932" s="106"/>
    </row>
    <row r="1933" spans="1:5" ht="13.8" x14ac:dyDescent="0.3">
      <c r="A1933" s="104"/>
      <c r="B1933" s="104"/>
      <c r="D1933" s="105"/>
      <c r="E1933" s="106"/>
    </row>
    <row r="1934" spans="1:5" ht="13.8" x14ac:dyDescent="0.3">
      <c r="A1934" s="104"/>
      <c r="B1934" s="104"/>
      <c r="D1934" s="105"/>
      <c r="E1934" s="106"/>
    </row>
    <row r="1935" spans="1:5" ht="13.8" x14ac:dyDescent="0.3">
      <c r="A1935" s="104"/>
      <c r="B1935" s="104"/>
      <c r="D1935" s="105"/>
      <c r="E1935" s="106"/>
    </row>
    <row r="1936" spans="1:5" ht="13.8" x14ac:dyDescent="0.3">
      <c r="A1936" s="104"/>
      <c r="B1936" s="104"/>
      <c r="D1936" s="105"/>
      <c r="E1936" s="106"/>
    </row>
    <row r="1937" spans="1:5" ht="13.8" x14ac:dyDescent="0.3">
      <c r="A1937" s="104"/>
      <c r="B1937" s="104"/>
      <c r="D1937" s="105"/>
      <c r="E1937" s="106"/>
    </row>
    <row r="1938" spans="1:5" ht="13.8" x14ac:dyDescent="0.3">
      <c r="A1938" s="104"/>
      <c r="B1938" s="104"/>
      <c r="D1938" s="105"/>
      <c r="E1938" s="106"/>
    </row>
    <row r="1939" spans="1:5" ht="13.8" x14ac:dyDescent="0.3">
      <c r="A1939" s="104"/>
      <c r="B1939" s="104"/>
      <c r="D1939" s="105"/>
      <c r="E1939" s="106"/>
    </row>
    <row r="1940" spans="1:5" ht="13.8" x14ac:dyDescent="0.3">
      <c r="A1940" s="104"/>
      <c r="B1940" s="104"/>
      <c r="D1940" s="105"/>
      <c r="E1940" s="106"/>
    </row>
    <row r="1941" spans="1:5" ht="13.8" x14ac:dyDescent="0.3">
      <c r="A1941" s="104"/>
      <c r="B1941" s="104"/>
      <c r="D1941" s="105"/>
      <c r="E1941" s="106"/>
    </row>
    <row r="1942" spans="1:5" ht="13.8" x14ac:dyDescent="0.3">
      <c r="A1942" s="104"/>
      <c r="B1942" s="104"/>
      <c r="D1942" s="105"/>
      <c r="E1942" s="106"/>
    </row>
    <row r="1943" spans="1:5" ht="13.8" x14ac:dyDescent="0.3">
      <c r="A1943" s="104"/>
      <c r="B1943" s="104"/>
      <c r="D1943" s="105"/>
      <c r="E1943" s="106"/>
    </row>
    <row r="1944" spans="1:5" ht="13.8" x14ac:dyDescent="0.3">
      <c r="A1944" s="104"/>
      <c r="B1944" s="104"/>
      <c r="D1944" s="105"/>
      <c r="E1944" s="106"/>
    </row>
    <row r="1945" spans="1:5" ht="13.8" x14ac:dyDescent="0.3">
      <c r="A1945" s="104"/>
      <c r="B1945" s="104"/>
      <c r="D1945" s="105"/>
      <c r="E1945" s="106"/>
    </row>
    <row r="1946" spans="1:5" ht="13.8" x14ac:dyDescent="0.3">
      <c r="A1946" s="104"/>
      <c r="B1946" s="104"/>
      <c r="D1946" s="105"/>
      <c r="E1946" s="106"/>
    </row>
    <row r="1947" spans="1:5" ht="13.8" x14ac:dyDescent="0.3">
      <c r="A1947" s="104"/>
      <c r="B1947" s="104"/>
      <c r="D1947" s="105"/>
      <c r="E1947" s="106"/>
    </row>
    <row r="1948" spans="1:5" ht="13.8" x14ac:dyDescent="0.3">
      <c r="A1948" s="104"/>
      <c r="B1948" s="104"/>
      <c r="D1948" s="105"/>
      <c r="E1948" s="106"/>
    </row>
    <row r="1949" spans="1:5" ht="13.8" x14ac:dyDescent="0.3">
      <c r="A1949" s="104"/>
      <c r="B1949" s="104"/>
      <c r="D1949" s="105"/>
      <c r="E1949" s="106"/>
    </row>
    <row r="1950" spans="1:5" ht="13.8" x14ac:dyDescent="0.3">
      <c r="A1950" s="104"/>
      <c r="B1950" s="104"/>
      <c r="D1950" s="105"/>
      <c r="E1950" s="106"/>
    </row>
    <row r="1951" spans="1:5" ht="13.8" x14ac:dyDescent="0.3">
      <c r="A1951" s="104"/>
      <c r="B1951" s="104"/>
      <c r="D1951" s="105"/>
      <c r="E1951" s="106"/>
    </row>
    <row r="1952" spans="1:5" ht="13.8" x14ac:dyDescent="0.3">
      <c r="A1952" s="104"/>
      <c r="B1952" s="104"/>
      <c r="D1952" s="105"/>
      <c r="E1952" s="106"/>
    </row>
    <row r="1953" spans="1:5" ht="13.8" x14ac:dyDescent="0.3">
      <c r="A1953" s="104"/>
      <c r="B1953" s="104"/>
      <c r="D1953" s="105"/>
      <c r="E1953" s="106"/>
    </row>
    <row r="1954" spans="1:5" ht="13.8" x14ac:dyDescent="0.3">
      <c r="A1954" s="104"/>
      <c r="B1954" s="104"/>
      <c r="D1954" s="105"/>
      <c r="E1954" s="106"/>
    </row>
    <row r="1955" spans="1:5" ht="13.8" x14ac:dyDescent="0.3">
      <c r="A1955" s="104"/>
      <c r="B1955" s="104"/>
      <c r="D1955" s="105"/>
      <c r="E1955" s="106"/>
    </row>
    <row r="1956" spans="1:5" ht="13.8" x14ac:dyDescent="0.3">
      <c r="A1956" s="104"/>
      <c r="B1956" s="104"/>
      <c r="D1956" s="105"/>
      <c r="E1956" s="106"/>
    </row>
    <row r="1957" spans="1:5" ht="13.8" x14ac:dyDescent="0.3">
      <c r="A1957" s="104"/>
      <c r="B1957" s="104"/>
      <c r="D1957" s="105"/>
      <c r="E1957" s="106"/>
    </row>
    <row r="1958" spans="1:5" ht="13.8" x14ac:dyDescent="0.3">
      <c r="A1958" s="104"/>
      <c r="B1958" s="104"/>
      <c r="D1958" s="105"/>
      <c r="E1958" s="106"/>
    </row>
    <row r="1959" spans="1:5" ht="13.8" x14ac:dyDescent="0.3">
      <c r="A1959" s="104"/>
      <c r="B1959" s="104"/>
      <c r="D1959" s="105"/>
      <c r="E1959" s="106"/>
    </row>
    <row r="1960" spans="1:5" ht="13.8" x14ac:dyDescent="0.3">
      <c r="A1960" s="104"/>
      <c r="B1960" s="104"/>
      <c r="D1960" s="105"/>
      <c r="E1960" s="106"/>
    </row>
    <row r="1961" spans="1:5" ht="13.8" x14ac:dyDescent="0.3">
      <c r="A1961" s="104"/>
      <c r="B1961" s="104"/>
      <c r="D1961" s="105"/>
      <c r="E1961" s="106"/>
    </row>
    <row r="1962" spans="1:5" ht="13.8" x14ac:dyDescent="0.3">
      <c r="A1962" s="104"/>
      <c r="B1962" s="104"/>
      <c r="D1962" s="105"/>
      <c r="E1962" s="106"/>
    </row>
    <row r="1963" spans="1:5" ht="13.8" x14ac:dyDescent="0.3">
      <c r="A1963" s="104"/>
      <c r="B1963" s="104"/>
      <c r="D1963" s="105"/>
      <c r="E1963" s="106"/>
    </row>
    <row r="1964" spans="1:5" ht="13.8" x14ac:dyDescent="0.3">
      <c r="A1964" s="104"/>
      <c r="B1964" s="104"/>
      <c r="D1964" s="105"/>
      <c r="E1964" s="106"/>
    </row>
    <row r="1965" spans="1:5" ht="13.8" x14ac:dyDescent="0.3">
      <c r="A1965" s="104"/>
      <c r="B1965" s="104"/>
      <c r="D1965" s="105"/>
      <c r="E1965" s="106"/>
    </row>
    <row r="1966" spans="1:5" ht="13.8" x14ac:dyDescent="0.3">
      <c r="A1966" s="104"/>
      <c r="B1966" s="104"/>
      <c r="D1966" s="105"/>
      <c r="E1966" s="106"/>
    </row>
    <row r="1967" spans="1:5" ht="13.8" x14ac:dyDescent="0.3">
      <c r="A1967" s="104"/>
      <c r="B1967" s="104"/>
      <c r="D1967" s="105"/>
      <c r="E1967" s="106"/>
    </row>
    <row r="1968" spans="1:5" ht="13.8" x14ac:dyDescent="0.3">
      <c r="A1968" s="104"/>
      <c r="B1968" s="104"/>
      <c r="D1968" s="105"/>
      <c r="E1968" s="106"/>
    </row>
    <row r="1969" spans="1:5" ht="13.8" x14ac:dyDescent="0.3">
      <c r="A1969" s="104"/>
      <c r="B1969" s="104"/>
      <c r="D1969" s="105"/>
      <c r="E1969" s="106"/>
    </row>
    <row r="1970" spans="1:5" ht="13.8" x14ac:dyDescent="0.3">
      <c r="A1970" s="104"/>
      <c r="B1970" s="104"/>
      <c r="D1970" s="105"/>
      <c r="E1970" s="106"/>
    </row>
    <row r="1971" spans="1:5" ht="13.8" x14ac:dyDescent="0.3">
      <c r="A1971" s="104"/>
      <c r="B1971" s="104"/>
      <c r="D1971" s="105"/>
      <c r="E1971" s="106"/>
    </row>
    <row r="1972" spans="1:5" ht="13.8" x14ac:dyDescent="0.3">
      <c r="A1972" s="104"/>
      <c r="B1972" s="104"/>
      <c r="D1972" s="105"/>
      <c r="E1972" s="106"/>
    </row>
    <row r="1973" spans="1:5" ht="13.8" x14ac:dyDescent="0.3">
      <c r="A1973" s="104"/>
      <c r="B1973" s="104"/>
      <c r="D1973" s="105"/>
      <c r="E1973" s="106"/>
    </row>
    <row r="1974" spans="1:5" ht="13.8" x14ac:dyDescent="0.3">
      <c r="A1974" s="104"/>
      <c r="B1974" s="104"/>
      <c r="D1974" s="105"/>
      <c r="E1974" s="106"/>
    </row>
    <row r="1975" spans="1:5" ht="13.8" x14ac:dyDescent="0.3">
      <c r="A1975" s="104"/>
      <c r="B1975" s="104"/>
      <c r="D1975" s="105"/>
      <c r="E1975" s="106"/>
    </row>
    <row r="1976" spans="1:5" ht="13.8" x14ac:dyDescent="0.3">
      <c r="A1976" s="104"/>
      <c r="B1976" s="104"/>
      <c r="D1976" s="105"/>
      <c r="E1976" s="106"/>
    </row>
    <row r="1977" spans="1:5" ht="13.8" x14ac:dyDescent="0.3">
      <c r="A1977" s="104"/>
      <c r="B1977" s="104"/>
      <c r="D1977" s="105"/>
      <c r="E1977" s="106"/>
    </row>
    <row r="1978" spans="1:5" ht="13.8" x14ac:dyDescent="0.3">
      <c r="A1978" s="104"/>
      <c r="B1978" s="104"/>
      <c r="D1978" s="105"/>
      <c r="E1978" s="106"/>
    </row>
    <row r="1979" spans="1:5" ht="13.8" x14ac:dyDescent="0.3">
      <c r="A1979" s="104"/>
      <c r="B1979" s="104"/>
      <c r="D1979" s="105"/>
      <c r="E1979" s="106"/>
    </row>
    <row r="1980" spans="1:5" ht="13.8" x14ac:dyDescent="0.3">
      <c r="A1980" s="104"/>
      <c r="B1980" s="104"/>
      <c r="D1980" s="105"/>
      <c r="E1980" s="106"/>
    </row>
    <row r="1981" spans="1:5" ht="13.8" x14ac:dyDescent="0.3">
      <c r="A1981" s="104"/>
      <c r="B1981" s="104"/>
      <c r="D1981" s="105"/>
      <c r="E1981" s="106"/>
    </row>
    <row r="1982" spans="1:5" ht="13.8" x14ac:dyDescent="0.3">
      <c r="A1982" s="104"/>
      <c r="B1982" s="104"/>
      <c r="D1982" s="105"/>
      <c r="E1982" s="106"/>
    </row>
    <row r="1983" spans="1:5" ht="13.8" x14ac:dyDescent="0.3">
      <c r="A1983" s="104"/>
      <c r="B1983" s="104"/>
      <c r="D1983" s="105"/>
      <c r="E1983" s="106"/>
    </row>
    <row r="1984" spans="1:5" ht="13.8" x14ac:dyDescent="0.3">
      <c r="A1984" s="104"/>
      <c r="B1984" s="104"/>
      <c r="D1984" s="105"/>
      <c r="E1984" s="106"/>
    </row>
    <row r="1985" spans="1:5" ht="13.8" x14ac:dyDescent="0.3">
      <c r="A1985" s="104"/>
      <c r="B1985" s="104"/>
      <c r="D1985" s="105"/>
      <c r="E1985" s="106"/>
    </row>
    <row r="1986" spans="1:5" ht="13.8" x14ac:dyDescent="0.3">
      <c r="A1986" s="104"/>
      <c r="B1986" s="104"/>
      <c r="D1986" s="105"/>
      <c r="E1986" s="106"/>
    </row>
    <row r="1987" spans="1:5" ht="13.8" x14ac:dyDescent="0.3">
      <c r="A1987" s="104"/>
      <c r="B1987" s="104"/>
      <c r="D1987" s="105"/>
      <c r="E1987" s="106"/>
    </row>
    <row r="1988" spans="1:5" ht="13.8" x14ac:dyDescent="0.3">
      <c r="A1988" s="104"/>
      <c r="B1988" s="104"/>
      <c r="D1988" s="105"/>
      <c r="E1988" s="106"/>
    </row>
    <row r="1989" spans="1:5" ht="13.8" x14ac:dyDescent="0.3">
      <c r="A1989" s="104"/>
      <c r="B1989" s="104"/>
      <c r="D1989" s="105"/>
      <c r="E1989" s="106"/>
    </row>
    <row r="1990" spans="1:5" ht="13.8" x14ac:dyDescent="0.3">
      <c r="A1990" s="104"/>
      <c r="B1990" s="104"/>
      <c r="D1990" s="105"/>
      <c r="E1990" s="106"/>
    </row>
    <row r="1991" spans="1:5" ht="13.8" x14ac:dyDescent="0.3">
      <c r="A1991" s="104"/>
      <c r="B1991" s="104"/>
      <c r="D1991" s="105"/>
      <c r="E1991" s="106"/>
    </row>
    <row r="1992" spans="1:5" ht="13.8" x14ac:dyDescent="0.3">
      <c r="A1992" s="104"/>
      <c r="B1992" s="104"/>
      <c r="D1992" s="105"/>
      <c r="E1992" s="106"/>
    </row>
    <row r="1993" spans="1:5" ht="13.8" x14ac:dyDescent="0.3">
      <c r="A1993" s="104"/>
      <c r="B1993" s="104"/>
      <c r="D1993" s="105"/>
      <c r="E1993" s="106"/>
    </row>
    <row r="1994" spans="1:5" ht="13.8" x14ac:dyDescent="0.3">
      <c r="A1994" s="104"/>
      <c r="B1994" s="104"/>
      <c r="D1994" s="105"/>
      <c r="E1994" s="106"/>
    </row>
    <row r="1995" spans="1:5" ht="13.8" x14ac:dyDescent="0.3">
      <c r="A1995" s="104"/>
      <c r="B1995" s="104"/>
      <c r="D1995" s="105"/>
      <c r="E1995" s="106"/>
    </row>
    <row r="1996" spans="1:5" ht="13.8" x14ac:dyDescent="0.3">
      <c r="A1996" s="104"/>
      <c r="B1996" s="104"/>
      <c r="D1996" s="105"/>
      <c r="E1996" s="106"/>
    </row>
    <row r="1997" spans="1:5" ht="13.8" x14ac:dyDescent="0.3">
      <c r="A1997" s="104"/>
      <c r="B1997" s="104"/>
      <c r="D1997" s="105"/>
      <c r="E1997" s="106"/>
    </row>
    <row r="1998" spans="1:5" ht="13.8" x14ac:dyDescent="0.3">
      <c r="A1998" s="104"/>
      <c r="B1998" s="104"/>
      <c r="D1998" s="105"/>
      <c r="E1998" s="106"/>
    </row>
    <row r="1999" spans="1:5" ht="13.8" x14ac:dyDescent="0.3">
      <c r="A1999" s="104"/>
      <c r="B1999" s="104"/>
      <c r="D1999" s="105"/>
      <c r="E1999" s="106"/>
    </row>
    <row r="2000" spans="1:5" ht="13.8" x14ac:dyDescent="0.3">
      <c r="A2000" s="104"/>
      <c r="B2000" s="104"/>
      <c r="D2000" s="105"/>
      <c r="E2000" s="106"/>
    </row>
    <row r="2001" spans="1:5" ht="13.8" x14ac:dyDescent="0.3">
      <c r="A2001" s="104"/>
      <c r="B2001" s="104"/>
      <c r="D2001" s="105"/>
      <c r="E2001" s="106"/>
    </row>
    <row r="2002" spans="1:5" ht="13.8" x14ac:dyDescent="0.3">
      <c r="A2002" s="104"/>
      <c r="B2002" s="104"/>
      <c r="D2002" s="105"/>
      <c r="E2002" s="106"/>
    </row>
    <row r="2003" spans="1:5" ht="13.8" x14ac:dyDescent="0.3">
      <c r="A2003" s="104"/>
      <c r="B2003" s="104"/>
      <c r="D2003" s="105"/>
      <c r="E2003" s="106"/>
    </row>
    <row r="2004" spans="1:5" ht="13.8" x14ac:dyDescent="0.3">
      <c r="A2004" s="104"/>
      <c r="B2004" s="104"/>
      <c r="D2004" s="105"/>
      <c r="E2004" s="106"/>
    </row>
    <row r="2005" spans="1:5" ht="13.8" x14ac:dyDescent="0.3">
      <c r="A2005" s="104"/>
      <c r="B2005" s="104"/>
      <c r="D2005" s="105"/>
      <c r="E2005" s="106"/>
    </row>
    <row r="2006" spans="1:5" ht="13.8" x14ac:dyDescent="0.3">
      <c r="A2006" s="104"/>
      <c r="B2006" s="104"/>
      <c r="D2006" s="105"/>
      <c r="E2006" s="106"/>
    </row>
    <row r="2007" spans="1:5" ht="13.8" x14ac:dyDescent="0.3">
      <c r="A2007" s="104"/>
      <c r="B2007" s="104"/>
      <c r="D2007" s="105"/>
      <c r="E2007" s="106"/>
    </row>
    <row r="2008" spans="1:5" ht="13.8" x14ac:dyDescent="0.3">
      <c r="A2008" s="104"/>
      <c r="B2008" s="104"/>
      <c r="D2008" s="105"/>
      <c r="E2008" s="106"/>
    </row>
    <row r="2009" spans="1:5" ht="13.8" x14ac:dyDescent="0.3">
      <c r="A2009" s="104"/>
      <c r="B2009" s="104"/>
      <c r="D2009" s="105"/>
      <c r="E2009" s="106"/>
    </row>
    <row r="2010" spans="1:5" ht="13.8" x14ac:dyDescent="0.3">
      <c r="A2010" s="104"/>
      <c r="B2010" s="104"/>
      <c r="D2010" s="105"/>
      <c r="E2010" s="106"/>
    </row>
    <row r="2011" spans="1:5" ht="13.8" x14ac:dyDescent="0.3">
      <c r="A2011" s="104"/>
      <c r="B2011" s="104"/>
      <c r="D2011" s="105"/>
      <c r="E2011" s="106"/>
    </row>
    <row r="2012" spans="1:5" ht="13.8" x14ac:dyDescent="0.3">
      <c r="A2012" s="104"/>
      <c r="B2012" s="104"/>
      <c r="D2012" s="105"/>
      <c r="E2012" s="106"/>
    </row>
    <row r="2013" spans="1:5" ht="13.8" x14ac:dyDescent="0.3">
      <c r="A2013" s="104"/>
      <c r="B2013" s="104"/>
      <c r="D2013" s="105"/>
      <c r="E2013" s="106"/>
    </row>
    <row r="2014" spans="1:5" ht="13.8" x14ac:dyDescent="0.3">
      <c r="A2014" s="104"/>
      <c r="B2014" s="104"/>
      <c r="D2014" s="105"/>
      <c r="E2014" s="106"/>
    </row>
    <row r="2015" spans="1:5" ht="13.8" x14ac:dyDescent="0.3">
      <c r="A2015" s="104"/>
      <c r="B2015" s="104"/>
      <c r="D2015" s="105"/>
      <c r="E2015" s="106"/>
    </row>
    <row r="2016" spans="1:5" ht="13.8" x14ac:dyDescent="0.3">
      <c r="A2016" s="104"/>
      <c r="B2016" s="104"/>
      <c r="D2016" s="105"/>
      <c r="E2016" s="106"/>
    </row>
    <row r="2017" spans="1:5" ht="13.8" x14ac:dyDescent="0.3">
      <c r="A2017" s="104"/>
      <c r="B2017" s="104"/>
      <c r="D2017" s="105"/>
      <c r="E2017" s="106"/>
    </row>
    <row r="2018" spans="1:5" ht="13.8" x14ac:dyDescent="0.3">
      <c r="A2018" s="104"/>
      <c r="B2018" s="104"/>
      <c r="D2018" s="105"/>
      <c r="E2018" s="106"/>
    </row>
    <row r="2019" spans="1:5" ht="13.8" x14ac:dyDescent="0.3">
      <c r="A2019" s="104"/>
      <c r="B2019" s="104"/>
      <c r="D2019" s="105"/>
      <c r="E2019" s="106"/>
    </row>
    <row r="2020" spans="1:5" ht="13.8" x14ac:dyDescent="0.3">
      <c r="A2020" s="104"/>
      <c r="B2020" s="104"/>
      <c r="D2020" s="105"/>
      <c r="E2020" s="106"/>
    </row>
    <row r="2021" spans="1:5" ht="13.8" x14ac:dyDescent="0.3">
      <c r="A2021" s="104"/>
      <c r="B2021" s="104"/>
      <c r="D2021" s="105"/>
      <c r="E2021" s="106"/>
    </row>
    <row r="2022" spans="1:5" ht="13.8" x14ac:dyDescent="0.3">
      <c r="A2022" s="104"/>
      <c r="B2022" s="104"/>
      <c r="D2022" s="105"/>
      <c r="E2022" s="106"/>
    </row>
    <row r="2023" spans="1:5" ht="13.8" x14ac:dyDescent="0.3">
      <c r="A2023" s="104"/>
      <c r="B2023" s="104"/>
      <c r="D2023" s="105"/>
      <c r="E2023" s="106"/>
    </row>
    <row r="2024" spans="1:5" ht="13.8" x14ac:dyDescent="0.3">
      <c r="A2024" s="104"/>
      <c r="B2024" s="104"/>
      <c r="D2024" s="105"/>
      <c r="E2024" s="106"/>
    </row>
    <row r="2025" spans="1:5" ht="13.8" x14ac:dyDescent="0.3">
      <c r="A2025" s="104"/>
      <c r="B2025" s="104"/>
      <c r="D2025" s="105"/>
      <c r="E2025" s="106"/>
    </row>
    <row r="2026" spans="1:5" ht="13.8" x14ac:dyDescent="0.3">
      <c r="A2026" s="104"/>
      <c r="B2026" s="104"/>
      <c r="D2026" s="105"/>
      <c r="E2026" s="106"/>
    </row>
    <row r="2027" spans="1:5" ht="13.8" x14ac:dyDescent="0.3">
      <c r="A2027" s="104"/>
      <c r="B2027" s="104"/>
      <c r="D2027" s="105"/>
      <c r="E2027" s="106"/>
    </row>
    <row r="2028" spans="1:5" ht="13.8" x14ac:dyDescent="0.3">
      <c r="A2028" s="104"/>
      <c r="B2028" s="104"/>
      <c r="D2028" s="105"/>
      <c r="E2028" s="106"/>
    </row>
    <row r="2029" spans="1:5" ht="13.8" x14ac:dyDescent="0.3">
      <c r="A2029" s="104"/>
      <c r="B2029" s="104"/>
      <c r="D2029" s="105"/>
      <c r="E2029" s="106"/>
    </row>
    <row r="2030" spans="1:5" ht="13.8" x14ac:dyDescent="0.3">
      <c r="A2030" s="104"/>
      <c r="B2030" s="104"/>
      <c r="D2030" s="105"/>
      <c r="E2030" s="106"/>
    </row>
    <row r="2031" spans="1:5" ht="13.8" x14ac:dyDescent="0.3">
      <c r="A2031" s="104"/>
      <c r="B2031" s="104"/>
      <c r="D2031" s="105"/>
      <c r="E2031" s="106"/>
    </row>
    <row r="2032" spans="1:5" ht="13.8" x14ac:dyDescent="0.3">
      <c r="A2032" s="104"/>
      <c r="B2032" s="104"/>
      <c r="D2032" s="105"/>
      <c r="E2032" s="106"/>
    </row>
    <row r="2033" spans="1:5" ht="13.8" x14ac:dyDescent="0.3">
      <c r="A2033" s="104"/>
      <c r="B2033" s="104"/>
      <c r="D2033" s="105"/>
      <c r="E2033" s="106"/>
    </row>
    <row r="2034" spans="1:5" ht="13.8" x14ac:dyDescent="0.3">
      <c r="A2034" s="104"/>
      <c r="B2034" s="104"/>
      <c r="D2034" s="105"/>
      <c r="E2034" s="106"/>
    </row>
    <row r="2035" spans="1:5" ht="13.8" x14ac:dyDescent="0.3">
      <c r="A2035" s="104"/>
      <c r="B2035" s="104"/>
      <c r="D2035" s="105"/>
      <c r="E2035" s="106"/>
    </row>
    <row r="2036" spans="1:5" ht="13.8" x14ac:dyDescent="0.3">
      <c r="A2036" s="104"/>
      <c r="B2036" s="104"/>
      <c r="D2036" s="105"/>
      <c r="E2036" s="106"/>
    </row>
    <row r="2037" spans="1:5" ht="13.8" x14ac:dyDescent="0.3">
      <c r="A2037" s="104"/>
      <c r="B2037" s="104"/>
      <c r="D2037" s="105"/>
      <c r="E2037" s="106"/>
    </row>
    <row r="2038" spans="1:5" ht="13.8" x14ac:dyDescent="0.3">
      <c r="A2038" s="104"/>
      <c r="B2038" s="104"/>
      <c r="D2038" s="105"/>
      <c r="E2038" s="106"/>
    </row>
    <row r="2039" spans="1:5" ht="13.8" x14ac:dyDescent="0.3">
      <c r="A2039" s="104"/>
      <c r="B2039" s="104"/>
      <c r="D2039" s="105"/>
      <c r="E2039" s="106"/>
    </row>
    <row r="2040" spans="1:5" ht="13.8" x14ac:dyDescent="0.3">
      <c r="A2040" s="104"/>
      <c r="B2040" s="104"/>
      <c r="D2040" s="105"/>
      <c r="E2040" s="106"/>
    </row>
    <row r="2041" spans="1:5" ht="13.8" x14ac:dyDescent="0.3">
      <c r="A2041" s="104"/>
      <c r="B2041" s="104"/>
      <c r="D2041" s="105"/>
      <c r="E2041" s="106"/>
    </row>
    <row r="2042" spans="1:5" ht="13.8" x14ac:dyDescent="0.3">
      <c r="A2042" s="104"/>
      <c r="B2042" s="104"/>
      <c r="D2042" s="105"/>
      <c r="E2042" s="106"/>
    </row>
    <row r="2043" spans="1:5" ht="13.8" x14ac:dyDescent="0.3">
      <c r="A2043" s="104"/>
      <c r="B2043" s="104"/>
      <c r="D2043" s="105"/>
      <c r="E2043" s="106"/>
    </row>
    <row r="2044" spans="1:5" ht="13.8" x14ac:dyDescent="0.3">
      <c r="A2044" s="104"/>
      <c r="B2044" s="104"/>
      <c r="D2044" s="105"/>
      <c r="E2044" s="106"/>
    </row>
    <row r="2045" spans="1:5" ht="13.8" x14ac:dyDescent="0.3">
      <c r="A2045" s="104"/>
      <c r="B2045" s="104"/>
      <c r="D2045" s="105"/>
      <c r="E2045" s="106"/>
    </row>
    <row r="2046" spans="1:5" ht="13.8" x14ac:dyDescent="0.3">
      <c r="A2046" s="104"/>
      <c r="B2046" s="104"/>
      <c r="D2046" s="105"/>
      <c r="E2046" s="106"/>
    </row>
    <row r="2047" spans="1:5" ht="13.8" x14ac:dyDescent="0.3">
      <c r="A2047" s="104"/>
      <c r="B2047" s="104"/>
      <c r="D2047" s="105"/>
      <c r="E2047" s="106"/>
    </row>
    <row r="2048" spans="1:5" ht="13.8" x14ac:dyDescent="0.3">
      <c r="A2048" s="104"/>
      <c r="B2048" s="104"/>
      <c r="D2048" s="105"/>
      <c r="E2048" s="106"/>
    </row>
    <row r="2049" spans="1:5" ht="13.8" x14ac:dyDescent="0.3">
      <c r="A2049" s="104"/>
      <c r="B2049" s="104"/>
      <c r="D2049" s="105"/>
      <c r="E2049" s="106"/>
    </row>
    <row r="2050" spans="1:5" ht="13.8" x14ac:dyDescent="0.3">
      <c r="A2050" s="104"/>
      <c r="B2050" s="104"/>
      <c r="D2050" s="105"/>
      <c r="E2050" s="106"/>
    </row>
    <row r="2051" spans="1:5" ht="13.8" x14ac:dyDescent="0.3">
      <c r="A2051" s="104"/>
      <c r="B2051" s="104"/>
      <c r="D2051" s="105"/>
      <c r="E2051" s="106"/>
    </row>
    <row r="2052" spans="1:5" ht="13.8" x14ac:dyDescent="0.3">
      <c r="A2052" s="104"/>
      <c r="B2052" s="104"/>
      <c r="D2052" s="105"/>
      <c r="E2052" s="106"/>
    </row>
    <row r="2053" spans="1:5" ht="13.8" x14ac:dyDescent="0.3">
      <c r="A2053" s="104"/>
      <c r="B2053" s="104"/>
      <c r="D2053" s="105"/>
      <c r="E2053" s="106"/>
    </row>
    <row r="2054" spans="1:5" ht="13.8" x14ac:dyDescent="0.3">
      <c r="A2054" s="104"/>
      <c r="B2054" s="104"/>
      <c r="D2054" s="105"/>
      <c r="E2054" s="106"/>
    </row>
    <row r="2055" spans="1:5" ht="13.8" x14ac:dyDescent="0.3">
      <c r="A2055" s="104"/>
      <c r="B2055" s="104"/>
      <c r="D2055" s="105"/>
      <c r="E2055" s="106"/>
    </row>
    <row r="2056" spans="1:5" ht="13.8" x14ac:dyDescent="0.3">
      <c r="A2056" s="104"/>
      <c r="B2056" s="104"/>
      <c r="D2056" s="105"/>
      <c r="E2056" s="106"/>
    </row>
    <row r="2057" spans="1:5" ht="13.8" x14ac:dyDescent="0.3">
      <c r="A2057" s="104"/>
      <c r="B2057" s="104"/>
      <c r="D2057" s="105"/>
      <c r="E2057" s="106"/>
    </row>
    <row r="2058" spans="1:5" ht="13.8" x14ac:dyDescent="0.3">
      <c r="A2058" s="104"/>
      <c r="B2058" s="104"/>
      <c r="D2058" s="105"/>
      <c r="E2058" s="106"/>
    </row>
    <row r="2059" spans="1:5" ht="13.8" x14ac:dyDescent="0.3">
      <c r="A2059" s="104"/>
      <c r="B2059" s="104"/>
      <c r="D2059" s="105"/>
      <c r="E2059" s="106"/>
    </row>
    <row r="2060" spans="1:5" ht="13.8" x14ac:dyDescent="0.3">
      <c r="A2060" s="104"/>
      <c r="B2060" s="104"/>
      <c r="D2060" s="105"/>
      <c r="E2060" s="106"/>
    </row>
    <row r="2061" spans="1:5" ht="13.8" x14ac:dyDescent="0.3">
      <c r="A2061" s="104"/>
      <c r="B2061" s="104"/>
      <c r="D2061" s="105"/>
      <c r="E2061" s="106"/>
    </row>
    <row r="2062" spans="1:5" ht="13.8" x14ac:dyDescent="0.3">
      <c r="A2062" s="104"/>
      <c r="B2062" s="104"/>
      <c r="D2062" s="105"/>
      <c r="E2062" s="106"/>
    </row>
    <row r="2063" spans="1:5" ht="13.8" x14ac:dyDescent="0.3">
      <c r="A2063" s="104"/>
      <c r="B2063" s="104"/>
      <c r="D2063" s="105"/>
      <c r="E2063" s="106"/>
    </row>
    <row r="2064" spans="1:5" ht="13.8" x14ac:dyDescent="0.3">
      <c r="A2064" s="104"/>
      <c r="B2064" s="104"/>
      <c r="D2064" s="105"/>
      <c r="E2064" s="106"/>
    </row>
    <row r="2065" spans="1:5" ht="13.8" x14ac:dyDescent="0.3">
      <c r="A2065" s="104"/>
      <c r="B2065" s="104"/>
      <c r="D2065" s="105"/>
      <c r="E2065" s="106"/>
    </row>
    <row r="2066" spans="1:5" ht="13.8" x14ac:dyDescent="0.3">
      <c r="A2066" s="104"/>
      <c r="B2066" s="104"/>
      <c r="D2066" s="105"/>
      <c r="E2066" s="106"/>
    </row>
    <row r="2067" spans="1:5" ht="13.8" x14ac:dyDescent="0.3">
      <c r="A2067" s="104"/>
      <c r="B2067" s="104"/>
      <c r="D2067" s="105"/>
      <c r="E2067" s="106"/>
    </row>
    <row r="2068" spans="1:5" ht="13.8" x14ac:dyDescent="0.3">
      <c r="A2068" s="104"/>
      <c r="B2068" s="104"/>
      <c r="D2068" s="105"/>
      <c r="E2068" s="106"/>
    </row>
    <row r="2069" spans="1:5" ht="13.8" x14ac:dyDescent="0.3">
      <c r="A2069" s="104"/>
      <c r="B2069" s="104"/>
      <c r="D2069" s="105"/>
      <c r="E2069" s="106"/>
    </row>
    <row r="2070" spans="1:5" ht="13.8" x14ac:dyDescent="0.3">
      <c r="A2070" s="104"/>
      <c r="B2070" s="104"/>
      <c r="D2070" s="105"/>
      <c r="E2070" s="106"/>
    </row>
    <row r="2071" spans="1:5" ht="13.8" x14ac:dyDescent="0.3">
      <c r="A2071" s="104"/>
      <c r="B2071" s="104"/>
      <c r="D2071" s="105"/>
      <c r="E2071" s="106"/>
    </row>
    <row r="2072" spans="1:5" ht="13.8" x14ac:dyDescent="0.3">
      <c r="A2072" s="104"/>
      <c r="B2072" s="104"/>
      <c r="D2072" s="105"/>
      <c r="E2072" s="106"/>
    </row>
    <row r="2073" spans="1:5" ht="13.8" x14ac:dyDescent="0.3">
      <c r="A2073" s="104"/>
      <c r="B2073" s="104"/>
      <c r="D2073" s="105"/>
      <c r="E2073" s="106"/>
    </row>
    <row r="2074" spans="1:5" ht="13.8" x14ac:dyDescent="0.3">
      <c r="A2074" s="104"/>
      <c r="B2074" s="104"/>
      <c r="D2074" s="105"/>
      <c r="E2074" s="106"/>
    </row>
    <row r="2075" spans="1:5" ht="13.8" x14ac:dyDescent="0.3">
      <c r="A2075" s="104"/>
      <c r="B2075" s="104"/>
      <c r="D2075" s="105"/>
      <c r="E2075" s="106"/>
    </row>
    <row r="2076" spans="1:5" ht="13.8" x14ac:dyDescent="0.3">
      <c r="A2076" s="104"/>
      <c r="B2076" s="104"/>
      <c r="D2076" s="105"/>
      <c r="E2076" s="106"/>
    </row>
    <row r="2077" spans="1:5" ht="13.8" x14ac:dyDescent="0.3">
      <c r="A2077" s="104"/>
      <c r="B2077" s="104"/>
      <c r="D2077" s="105"/>
      <c r="E2077" s="106"/>
    </row>
    <row r="2078" spans="1:5" ht="13.8" x14ac:dyDescent="0.3">
      <c r="A2078" s="104"/>
      <c r="B2078" s="104"/>
      <c r="D2078" s="105"/>
      <c r="E2078" s="106"/>
    </row>
    <row r="2079" spans="1:5" ht="13.8" x14ac:dyDescent="0.3">
      <c r="A2079" s="104"/>
      <c r="B2079" s="104"/>
      <c r="D2079" s="105"/>
      <c r="E2079" s="106"/>
    </row>
    <row r="2080" spans="1:5" ht="13.8" x14ac:dyDescent="0.3">
      <c r="A2080" s="104"/>
      <c r="B2080" s="104"/>
      <c r="D2080" s="105"/>
      <c r="E2080" s="106"/>
    </row>
    <row r="2081" spans="1:5" ht="13.8" x14ac:dyDescent="0.3">
      <c r="A2081" s="104"/>
      <c r="B2081" s="104"/>
      <c r="D2081" s="105"/>
      <c r="E2081" s="106"/>
    </row>
    <row r="2082" spans="1:5" ht="13.8" x14ac:dyDescent="0.3">
      <c r="A2082" s="104"/>
      <c r="B2082" s="104"/>
      <c r="D2082" s="105"/>
      <c r="E2082" s="106"/>
    </row>
    <row r="2083" spans="1:5" ht="13.8" x14ac:dyDescent="0.3">
      <c r="A2083" s="104"/>
      <c r="B2083" s="104"/>
      <c r="D2083" s="105"/>
      <c r="E2083" s="106"/>
    </row>
    <row r="2084" spans="1:5" ht="13.8" x14ac:dyDescent="0.3">
      <c r="A2084" s="104"/>
      <c r="B2084" s="104"/>
      <c r="D2084" s="105"/>
      <c r="E2084" s="106"/>
    </row>
    <row r="2085" spans="1:5" ht="13.8" x14ac:dyDescent="0.3">
      <c r="A2085" s="104"/>
      <c r="B2085" s="104"/>
      <c r="D2085" s="105"/>
      <c r="E2085" s="106"/>
    </row>
    <row r="2086" spans="1:5" ht="13.8" x14ac:dyDescent="0.3">
      <c r="A2086" s="104"/>
      <c r="B2086" s="104"/>
      <c r="D2086" s="105"/>
      <c r="E2086" s="106"/>
    </row>
    <row r="2087" spans="1:5" ht="13.8" x14ac:dyDescent="0.3">
      <c r="A2087" s="104"/>
      <c r="B2087" s="104"/>
      <c r="D2087" s="105"/>
      <c r="E2087" s="106"/>
    </row>
    <row r="2088" spans="1:5" ht="13.8" x14ac:dyDescent="0.3">
      <c r="A2088" s="104"/>
      <c r="B2088" s="104"/>
      <c r="D2088" s="105"/>
      <c r="E2088" s="106"/>
    </row>
    <row r="2089" spans="1:5" ht="13.8" x14ac:dyDescent="0.3">
      <c r="A2089" s="104"/>
      <c r="B2089" s="104"/>
      <c r="D2089" s="105"/>
      <c r="E2089" s="106"/>
    </row>
    <row r="2090" spans="1:5" ht="13.8" x14ac:dyDescent="0.3">
      <c r="A2090" s="104"/>
      <c r="B2090" s="104"/>
      <c r="D2090" s="105"/>
      <c r="E2090" s="106"/>
    </row>
    <row r="2091" spans="1:5" ht="13.8" x14ac:dyDescent="0.3">
      <c r="A2091" s="104"/>
      <c r="B2091" s="104"/>
      <c r="D2091" s="105"/>
      <c r="E2091" s="106"/>
    </row>
    <row r="2092" spans="1:5" ht="13.8" x14ac:dyDescent="0.3">
      <c r="A2092" s="104"/>
      <c r="B2092" s="104"/>
      <c r="D2092" s="105"/>
      <c r="E2092" s="106"/>
    </row>
    <row r="2093" spans="1:5" ht="13.8" x14ac:dyDescent="0.3">
      <c r="A2093" s="104"/>
      <c r="B2093" s="104"/>
      <c r="D2093" s="105"/>
      <c r="E2093" s="106"/>
    </row>
    <row r="2094" spans="1:5" ht="13.8" x14ac:dyDescent="0.3">
      <c r="A2094" s="104"/>
      <c r="B2094" s="104"/>
      <c r="D2094" s="105"/>
      <c r="E2094" s="106"/>
    </row>
    <row r="2095" spans="1:5" ht="13.8" x14ac:dyDescent="0.3">
      <c r="A2095" s="104"/>
      <c r="B2095" s="104"/>
      <c r="D2095" s="105"/>
      <c r="E2095" s="106"/>
    </row>
    <row r="2096" spans="1:5" ht="13.8" x14ac:dyDescent="0.3">
      <c r="A2096" s="104"/>
      <c r="B2096" s="104"/>
      <c r="D2096" s="105"/>
      <c r="E2096" s="106"/>
    </row>
    <row r="2097" spans="1:5" ht="13.8" x14ac:dyDescent="0.3">
      <c r="A2097" s="104"/>
      <c r="B2097" s="104"/>
      <c r="D2097" s="105"/>
      <c r="E2097" s="106"/>
    </row>
    <row r="2098" spans="1:5" ht="13.8" x14ac:dyDescent="0.3">
      <c r="A2098" s="104"/>
      <c r="B2098" s="104"/>
      <c r="D2098" s="105"/>
      <c r="E2098" s="106"/>
    </row>
    <row r="2099" spans="1:5" ht="13.8" x14ac:dyDescent="0.3">
      <c r="A2099" s="104"/>
      <c r="B2099" s="104"/>
      <c r="D2099" s="105"/>
      <c r="E2099" s="106"/>
    </row>
    <row r="2100" spans="1:5" ht="13.8" x14ac:dyDescent="0.3">
      <c r="A2100" s="104"/>
      <c r="B2100" s="104"/>
      <c r="D2100" s="105"/>
      <c r="E2100" s="106"/>
    </row>
    <row r="2101" spans="1:5" ht="13.8" x14ac:dyDescent="0.3">
      <c r="A2101" s="104"/>
      <c r="B2101" s="104"/>
      <c r="D2101" s="105"/>
      <c r="E2101" s="106"/>
    </row>
    <row r="2102" spans="1:5" ht="13.8" x14ac:dyDescent="0.3">
      <c r="A2102" s="104"/>
      <c r="B2102" s="104"/>
      <c r="D2102" s="105"/>
      <c r="E2102" s="106"/>
    </row>
    <row r="2103" spans="1:5" ht="13.8" x14ac:dyDescent="0.3">
      <c r="A2103" s="104"/>
      <c r="B2103" s="104"/>
      <c r="D2103" s="105"/>
      <c r="E2103" s="106"/>
    </row>
    <row r="2104" spans="1:5" ht="13.8" x14ac:dyDescent="0.3">
      <c r="A2104" s="104"/>
      <c r="B2104" s="104"/>
      <c r="D2104" s="105"/>
      <c r="E2104" s="106"/>
    </row>
    <row r="2105" spans="1:5" ht="13.8" x14ac:dyDescent="0.3">
      <c r="A2105" s="104"/>
      <c r="B2105" s="104"/>
      <c r="D2105" s="105"/>
      <c r="E2105" s="106"/>
    </row>
    <row r="2106" spans="1:5" ht="13.8" x14ac:dyDescent="0.3">
      <c r="A2106" s="104"/>
      <c r="B2106" s="104"/>
      <c r="D2106" s="105"/>
      <c r="E2106" s="106"/>
    </row>
    <row r="2107" spans="1:5" ht="13.8" x14ac:dyDescent="0.3">
      <c r="A2107" s="104"/>
      <c r="B2107" s="104"/>
      <c r="D2107" s="105"/>
      <c r="E2107" s="106"/>
    </row>
    <row r="2108" spans="1:5" ht="13.8" x14ac:dyDescent="0.3">
      <c r="A2108" s="104"/>
      <c r="B2108" s="104"/>
      <c r="D2108" s="105"/>
      <c r="E2108" s="106"/>
    </row>
    <row r="2109" spans="1:5" ht="13.8" x14ac:dyDescent="0.3">
      <c r="A2109" s="104"/>
      <c r="B2109" s="104"/>
      <c r="D2109" s="105"/>
      <c r="E2109" s="106"/>
    </row>
    <row r="2110" spans="1:5" ht="13.8" x14ac:dyDescent="0.3">
      <c r="A2110" s="104"/>
      <c r="B2110" s="104"/>
      <c r="D2110" s="105"/>
      <c r="E2110" s="106"/>
    </row>
    <row r="2111" spans="1:5" ht="13.8" x14ac:dyDescent="0.3">
      <c r="A2111" s="104"/>
      <c r="B2111" s="104"/>
      <c r="D2111" s="105"/>
      <c r="E2111" s="106"/>
    </row>
    <row r="2112" spans="1:5" ht="13.8" x14ac:dyDescent="0.3">
      <c r="A2112" s="104"/>
      <c r="B2112" s="104"/>
      <c r="D2112" s="105"/>
      <c r="E2112" s="106"/>
    </row>
    <row r="2113" spans="1:5" ht="13.8" x14ac:dyDescent="0.3">
      <c r="A2113" s="104"/>
      <c r="B2113" s="104"/>
      <c r="D2113" s="105"/>
      <c r="E2113" s="106"/>
    </row>
    <row r="2114" spans="1:5" ht="13.8" x14ac:dyDescent="0.3">
      <c r="A2114" s="104"/>
      <c r="B2114" s="104"/>
      <c r="D2114" s="105"/>
      <c r="E2114" s="106"/>
    </row>
    <row r="2115" spans="1:5" ht="13.8" x14ac:dyDescent="0.3">
      <c r="A2115" s="104"/>
      <c r="B2115" s="104"/>
      <c r="D2115" s="105"/>
      <c r="E2115" s="106"/>
    </row>
    <row r="2116" spans="1:5" ht="13.8" x14ac:dyDescent="0.3">
      <c r="A2116" s="104"/>
      <c r="B2116" s="104"/>
      <c r="D2116" s="105"/>
      <c r="E2116" s="106"/>
    </row>
    <row r="2117" spans="1:5" ht="13.8" x14ac:dyDescent="0.3">
      <c r="A2117" s="104"/>
      <c r="B2117" s="104"/>
      <c r="D2117" s="105"/>
      <c r="E2117" s="106"/>
    </row>
    <row r="2118" spans="1:5" ht="13.8" x14ac:dyDescent="0.3">
      <c r="A2118" s="104"/>
      <c r="B2118" s="104"/>
      <c r="D2118" s="105"/>
      <c r="E2118" s="106"/>
    </row>
    <row r="2119" spans="1:5" ht="13.8" x14ac:dyDescent="0.3">
      <c r="A2119" s="104"/>
      <c r="B2119" s="104"/>
      <c r="D2119" s="105"/>
      <c r="E2119" s="106"/>
    </row>
    <row r="2120" spans="1:5" ht="13.8" x14ac:dyDescent="0.3">
      <c r="A2120" s="104"/>
      <c r="B2120" s="104"/>
      <c r="D2120" s="105"/>
      <c r="E2120" s="106"/>
    </row>
    <row r="2121" spans="1:5" ht="13.8" x14ac:dyDescent="0.3">
      <c r="A2121" s="104"/>
      <c r="B2121" s="104"/>
      <c r="D2121" s="105"/>
      <c r="E2121" s="106"/>
    </row>
    <row r="2122" spans="1:5" ht="13.8" x14ac:dyDescent="0.3">
      <c r="A2122" s="104"/>
      <c r="B2122" s="104"/>
      <c r="D2122" s="105"/>
      <c r="E2122" s="106"/>
    </row>
    <row r="2123" spans="1:5" ht="13.8" x14ac:dyDescent="0.3">
      <c r="A2123" s="104"/>
      <c r="B2123" s="104"/>
      <c r="D2123" s="105"/>
      <c r="E2123" s="106"/>
    </row>
    <row r="2124" spans="1:5" ht="13.8" x14ac:dyDescent="0.3">
      <c r="A2124" s="104"/>
      <c r="B2124" s="104"/>
      <c r="D2124" s="105"/>
      <c r="E2124" s="106"/>
    </row>
    <row r="2125" spans="1:5" ht="13.8" x14ac:dyDescent="0.3">
      <c r="A2125" s="104"/>
      <c r="B2125" s="104"/>
      <c r="D2125" s="105"/>
      <c r="E2125" s="106"/>
    </row>
    <row r="2126" spans="1:5" ht="13.8" x14ac:dyDescent="0.3">
      <c r="A2126" s="104"/>
      <c r="B2126" s="104"/>
      <c r="D2126" s="105"/>
      <c r="E2126" s="106"/>
    </row>
    <row r="2127" spans="1:5" ht="13.8" x14ac:dyDescent="0.3">
      <c r="A2127" s="104"/>
      <c r="B2127" s="104"/>
      <c r="D2127" s="105"/>
      <c r="E2127" s="106"/>
    </row>
    <row r="2128" spans="1:5" ht="13.8" x14ac:dyDescent="0.3">
      <c r="A2128" s="104"/>
      <c r="B2128" s="104"/>
      <c r="D2128" s="105"/>
      <c r="E2128" s="106"/>
    </row>
    <row r="2129" spans="1:5" ht="13.8" x14ac:dyDescent="0.3">
      <c r="A2129" s="104"/>
      <c r="B2129" s="104"/>
      <c r="D2129" s="105"/>
      <c r="E2129" s="106"/>
    </row>
    <row r="2130" spans="1:5" ht="13.8" x14ac:dyDescent="0.3">
      <c r="A2130" s="104"/>
      <c r="B2130" s="104"/>
      <c r="D2130" s="105"/>
      <c r="E2130" s="106"/>
    </row>
    <row r="2131" spans="1:5" ht="13.8" x14ac:dyDescent="0.3">
      <c r="A2131" s="104"/>
      <c r="B2131" s="104"/>
      <c r="D2131" s="105"/>
      <c r="E2131" s="106"/>
    </row>
    <row r="2132" spans="1:5" ht="13.8" x14ac:dyDescent="0.3">
      <c r="A2132" s="104"/>
      <c r="B2132" s="104"/>
      <c r="D2132" s="105"/>
      <c r="E2132" s="106"/>
    </row>
    <row r="2133" spans="1:5" ht="13.8" x14ac:dyDescent="0.3">
      <c r="A2133" s="104"/>
      <c r="B2133" s="104"/>
      <c r="D2133" s="105"/>
      <c r="E2133" s="106"/>
    </row>
    <row r="2134" spans="1:5" ht="13.8" x14ac:dyDescent="0.3">
      <c r="A2134" s="104"/>
      <c r="B2134" s="104"/>
      <c r="D2134" s="105"/>
      <c r="E2134" s="106"/>
    </row>
    <row r="2135" spans="1:5" ht="13.8" x14ac:dyDescent="0.3">
      <c r="A2135" s="104"/>
      <c r="B2135" s="104"/>
      <c r="D2135" s="105"/>
      <c r="E2135" s="106"/>
    </row>
    <row r="2136" spans="1:5" ht="13.8" x14ac:dyDescent="0.3">
      <c r="A2136" s="104"/>
      <c r="B2136" s="104"/>
      <c r="D2136" s="105"/>
      <c r="E2136" s="106"/>
    </row>
    <row r="2137" spans="1:5" ht="13.8" x14ac:dyDescent="0.3">
      <c r="A2137" s="104"/>
      <c r="B2137" s="104"/>
      <c r="D2137" s="105"/>
      <c r="E2137" s="106"/>
    </row>
    <row r="2138" spans="1:5" ht="13.8" x14ac:dyDescent="0.3">
      <c r="A2138" s="104"/>
      <c r="B2138" s="104"/>
      <c r="D2138" s="105"/>
      <c r="E2138" s="106"/>
    </row>
    <row r="2139" spans="1:5" ht="13.8" x14ac:dyDescent="0.3">
      <c r="A2139" s="104"/>
      <c r="B2139" s="104"/>
      <c r="D2139" s="105"/>
      <c r="E2139" s="106"/>
    </row>
    <row r="2140" spans="1:5" ht="13.8" x14ac:dyDescent="0.3">
      <c r="A2140" s="104"/>
      <c r="B2140" s="104"/>
      <c r="D2140" s="105"/>
      <c r="E2140" s="106"/>
    </row>
    <row r="2141" spans="1:5" ht="13.8" x14ac:dyDescent="0.3">
      <c r="A2141" s="104"/>
      <c r="B2141" s="104"/>
      <c r="D2141" s="105"/>
      <c r="E2141" s="106"/>
    </row>
    <row r="2142" spans="1:5" ht="13.8" x14ac:dyDescent="0.3">
      <c r="A2142" s="104"/>
      <c r="B2142" s="104"/>
      <c r="D2142" s="105"/>
      <c r="E2142" s="106"/>
    </row>
    <row r="2143" spans="1:5" ht="13.8" x14ac:dyDescent="0.3">
      <c r="A2143" s="104"/>
      <c r="B2143" s="104"/>
      <c r="D2143" s="105"/>
      <c r="E2143" s="106"/>
    </row>
    <row r="2144" spans="1:5" ht="13.8" x14ac:dyDescent="0.3">
      <c r="A2144" s="104"/>
      <c r="B2144" s="104"/>
      <c r="D2144" s="105"/>
      <c r="E2144" s="106"/>
    </row>
    <row r="2145" spans="1:5" ht="13.8" x14ac:dyDescent="0.3">
      <c r="A2145" s="104"/>
      <c r="B2145" s="104"/>
      <c r="D2145" s="105"/>
      <c r="E2145" s="106"/>
    </row>
    <row r="2146" spans="1:5" ht="13.8" x14ac:dyDescent="0.3">
      <c r="A2146" s="104"/>
      <c r="B2146" s="104"/>
      <c r="D2146" s="105"/>
      <c r="E2146" s="106"/>
    </row>
    <row r="2147" spans="1:5" ht="13.8" x14ac:dyDescent="0.3">
      <c r="A2147" s="104"/>
      <c r="B2147" s="104"/>
      <c r="D2147" s="105"/>
      <c r="E2147" s="106"/>
    </row>
    <row r="2148" spans="1:5" ht="13.8" x14ac:dyDescent="0.3">
      <c r="A2148" s="104"/>
      <c r="B2148" s="104"/>
      <c r="D2148" s="105"/>
      <c r="E2148" s="106"/>
    </row>
    <row r="2149" spans="1:5" ht="13.8" x14ac:dyDescent="0.3">
      <c r="A2149" s="104"/>
      <c r="B2149" s="104"/>
      <c r="D2149" s="105"/>
      <c r="E2149" s="106"/>
    </row>
    <row r="2150" spans="1:5" ht="13.8" x14ac:dyDescent="0.3">
      <c r="A2150" s="104"/>
      <c r="B2150" s="104"/>
      <c r="D2150" s="105"/>
      <c r="E2150" s="106"/>
    </row>
    <row r="2151" spans="1:5" ht="13.8" x14ac:dyDescent="0.3">
      <c r="A2151" s="104"/>
      <c r="B2151" s="104"/>
      <c r="D2151" s="105"/>
      <c r="E2151" s="106"/>
    </row>
    <row r="2152" spans="1:5" ht="13.8" x14ac:dyDescent="0.3">
      <c r="A2152" s="104"/>
      <c r="B2152" s="104"/>
      <c r="D2152" s="105"/>
      <c r="E2152" s="106"/>
    </row>
    <row r="2153" spans="1:5" ht="13.8" x14ac:dyDescent="0.3">
      <c r="A2153" s="104"/>
      <c r="B2153" s="104"/>
      <c r="D2153" s="105"/>
      <c r="E2153" s="106"/>
    </row>
    <row r="2154" spans="1:5" ht="13.8" x14ac:dyDescent="0.3">
      <c r="A2154" s="104"/>
      <c r="B2154" s="104"/>
      <c r="D2154" s="105"/>
      <c r="E2154" s="106"/>
    </row>
    <row r="2155" spans="1:5" ht="13.8" x14ac:dyDescent="0.3">
      <c r="A2155" s="104"/>
      <c r="B2155" s="104"/>
      <c r="D2155" s="105"/>
      <c r="E2155" s="106"/>
    </row>
    <row r="2156" spans="1:5" ht="13.8" x14ac:dyDescent="0.3">
      <c r="A2156" s="104"/>
      <c r="B2156" s="104"/>
      <c r="D2156" s="105"/>
      <c r="E2156" s="106"/>
    </row>
    <row r="2157" spans="1:5" ht="13.8" x14ac:dyDescent="0.3">
      <c r="A2157" s="104"/>
      <c r="B2157" s="104"/>
      <c r="D2157" s="105"/>
      <c r="E2157" s="106"/>
    </row>
    <row r="2158" spans="1:5" ht="13.8" x14ac:dyDescent="0.3">
      <c r="A2158" s="104"/>
      <c r="B2158" s="104"/>
      <c r="D2158" s="105"/>
      <c r="E2158" s="106"/>
    </row>
    <row r="2159" spans="1:5" ht="13.8" x14ac:dyDescent="0.3">
      <c r="A2159" s="104"/>
      <c r="B2159" s="104"/>
      <c r="D2159" s="105"/>
      <c r="E2159" s="106"/>
    </row>
    <row r="2160" spans="1:5" ht="13.8" x14ac:dyDescent="0.3">
      <c r="A2160" s="104"/>
      <c r="B2160" s="104"/>
      <c r="D2160" s="105"/>
      <c r="E2160" s="106"/>
    </row>
    <row r="2161" spans="1:5" ht="13.8" x14ac:dyDescent="0.3">
      <c r="A2161" s="104"/>
      <c r="B2161" s="104"/>
      <c r="D2161" s="105"/>
      <c r="E2161" s="106"/>
    </row>
    <row r="2162" spans="1:5" ht="13.8" x14ac:dyDescent="0.3">
      <c r="A2162" s="104"/>
      <c r="B2162" s="104"/>
      <c r="D2162" s="105"/>
      <c r="E2162" s="106"/>
    </row>
    <row r="2163" spans="1:5" ht="13.8" x14ac:dyDescent="0.3">
      <c r="A2163" s="104"/>
      <c r="B2163" s="104"/>
      <c r="D2163" s="105"/>
      <c r="E2163" s="106"/>
    </row>
    <row r="2164" spans="1:5" ht="13.8" x14ac:dyDescent="0.3">
      <c r="A2164" s="104"/>
      <c r="B2164" s="104"/>
      <c r="D2164" s="105"/>
      <c r="E2164" s="106"/>
    </row>
    <row r="2165" spans="1:5" ht="13.8" x14ac:dyDescent="0.3">
      <c r="A2165" s="104"/>
      <c r="B2165" s="104"/>
      <c r="D2165" s="105"/>
      <c r="E2165" s="106"/>
    </row>
    <row r="2166" spans="1:5" ht="13.8" x14ac:dyDescent="0.3">
      <c r="A2166" s="104"/>
      <c r="B2166" s="104"/>
      <c r="D2166" s="105"/>
      <c r="E2166" s="106"/>
    </row>
    <row r="2167" spans="1:5" ht="13.8" x14ac:dyDescent="0.3">
      <c r="A2167" s="104"/>
      <c r="B2167" s="104"/>
      <c r="D2167" s="105"/>
      <c r="E2167" s="106"/>
    </row>
    <row r="2168" spans="1:5" ht="13.8" x14ac:dyDescent="0.3">
      <c r="A2168" s="104"/>
      <c r="B2168" s="104"/>
      <c r="D2168" s="105"/>
      <c r="E2168" s="106"/>
    </row>
    <row r="2169" spans="1:5" ht="13.8" x14ac:dyDescent="0.3">
      <c r="A2169" s="104"/>
      <c r="B2169" s="104"/>
      <c r="D2169" s="105"/>
      <c r="E2169" s="106"/>
    </row>
    <row r="2170" spans="1:5" ht="13.8" x14ac:dyDescent="0.3">
      <c r="A2170" s="104"/>
      <c r="B2170" s="104"/>
      <c r="D2170" s="105"/>
      <c r="E2170" s="106"/>
    </row>
    <row r="2171" spans="1:5" ht="13.8" x14ac:dyDescent="0.3">
      <c r="A2171" s="104"/>
      <c r="B2171" s="104"/>
      <c r="D2171" s="105"/>
      <c r="E2171" s="106"/>
    </row>
    <row r="2172" spans="1:5" ht="13.8" x14ac:dyDescent="0.3">
      <c r="A2172" s="104"/>
      <c r="B2172" s="104"/>
      <c r="D2172" s="105"/>
      <c r="E2172" s="106"/>
    </row>
    <row r="2173" spans="1:5" ht="13.8" x14ac:dyDescent="0.3">
      <c r="A2173" s="104"/>
      <c r="B2173" s="104"/>
      <c r="D2173" s="105"/>
      <c r="E2173" s="106"/>
    </row>
    <row r="2174" spans="1:5" ht="13.8" x14ac:dyDescent="0.3">
      <c r="A2174" s="104"/>
      <c r="B2174" s="104"/>
      <c r="D2174" s="105"/>
      <c r="E2174" s="106"/>
    </row>
    <row r="2175" spans="1:5" ht="13.8" x14ac:dyDescent="0.3">
      <c r="A2175" s="104"/>
      <c r="B2175" s="104"/>
      <c r="D2175" s="105"/>
      <c r="E2175" s="106"/>
    </row>
    <row r="2176" spans="1:5" ht="13.8" x14ac:dyDescent="0.3">
      <c r="A2176" s="104"/>
      <c r="B2176" s="104"/>
      <c r="D2176" s="105"/>
      <c r="E2176" s="106"/>
    </row>
    <row r="2177" spans="1:5" ht="13.8" x14ac:dyDescent="0.3">
      <c r="A2177" s="104"/>
      <c r="B2177" s="104"/>
      <c r="D2177" s="105"/>
      <c r="E2177" s="106"/>
    </row>
    <row r="2178" spans="1:5" ht="13.8" x14ac:dyDescent="0.3">
      <c r="A2178" s="104"/>
      <c r="B2178" s="104"/>
      <c r="D2178" s="105"/>
      <c r="E2178" s="106"/>
    </row>
    <row r="2179" spans="1:5" ht="13.8" x14ac:dyDescent="0.3">
      <c r="A2179" s="104"/>
      <c r="B2179" s="104"/>
      <c r="D2179" s="105"/>
      <c r="E2179" s="106"/>
    </row>
    <row r="2180" spans="1:5" ht="13.8" x14ac:dyDescent="0.3">
      <c r="A2180" s="104"/>
      <c r="B2180" s="104"/>
      <c r="D2180" s="105"/>
      <c r="E2180" s="106"/>
    </row>
    <row r="2181" spans="1:5" ht="13.8" x14ac:dyDescent="0.3">
      <c r="A2181" s="104"/>
      <c r="B2181" s="104"/>
      <c r="D2181" s="105"/>
      <c r="E2181" s="106"/>
    </row>
    <row r="2182" spans="1:5" ht="13.8" x14ac:dyDescent="0.3">
      <c r="A2182" s="104"/>
      <c r="B2182" s="104"/>
      <c r="D2182" s="105"/>
      <c r="E2182" s="106"/>
    </row>
    <row r="2183" spans="1:5" ht="13.8" x14ac:dyDescent="0.3">
      <c r="A2183" s="104"/>
      <c r="B2183" s="104"/>
      <c r="D2183" s="105"/>
      <c r="E2183" s="106"/>
    </row>
    <row r="2184" spans="1:5" ht="13.8" x14ac:dyDescent="0.3">
      <c r="A2184" s="104"/>
      <c r="B2184" s="104"/>
      <c r="D2184" s="105"/>
      <c r="E2184" s="106"/>
    </row>
    <row r="2185" spans="1:5" ht="13.8" x14ac:dyDescent="0.3">
      <c r="A2185" s="104"/>
      <c r="B2185" s="104"/>
      <c r="D2185" s="105"/>
      <c r="E2185" s="106"/>
    </row>
    <row r="2186" spans="1:5" ht="13.8" x14ac:dyDescent="0.3">
      <c r="A2186" s="104"/>
      <c r="B2186" s="104"/>
      <c r="D2186" s="105"/>
      <c r="E2186" s="106"/>
    </row>
    <row r="2187" spans="1:5" ht="13.8" x14ac:dyDescent="0.3">
      <c r="A2187" s="104"/>
      <c r="B2187" s="104"/>
      <c r="D2187" s="105"/>
      <c r="E2187" s="106"/>
    </row>
    <row r="2188" spans="1:5" ht="13.8" x14ac:dyDescent="0.3">
      <c r="A2188" s="104"/>
      <c r="B2188" s="104"/>
      <c r="D2188" s="105"/>
      <c r="E2188" s="106"/>
    </row>
    <row r="2189" spans="1:5" ht="13.8" x14ac:dyDescent="0.3">
      <c r="A2189" s="104"/>
      <c r="B2189" s="104"/>
      <c r="D2189" s="105"/>
      <c r="E2189" s="106"/>
    </row>
    <row r="2190" spans="1:5" ht="13.8" x14ac:dyDescent="0.3">
      <c r="A2190" s="104"/>
      <c r="B2190" s="104"/>
      <c r="D2190" s="105"/>
      <c r="E2190" s="106"/>
    </row>
    <row r="2191" spans="1:5" ht="13.8" x14ac:dyDescent="0.3">
      <c r="A2191" s="104"/>
      <c r="B2191" s="104"/>
      <c r="D2191" s="105"/>
      <c r="E2191" s="106"/>
    </row>
    <row r="2192" spans="1:5" ht="13.8" x14ac:dyDescent="0.3">
      <c r="A2192" s="104"/>
      <c r="B2192" s="104"/>
      <c r="D2192" s="105"/>
      <c r="E2192" s="106"/>
    </row>
    <row r="2193" spans="1:5" ht="13.8" x14ac:dyDescent="0.3">
      <c r="A2193" s="104"/>
      <c r="B2193" s="104"/>
      <c r="D2193" s="105"/>
      <c r="E2193" s="106"/>
    </row>
    <row r="2194" spans="1:5" ht="13.8" x14ac:dyDescent="0.3">
      <c r="A2194" s="104"/>
      <c r="B2194" s="104"/>
      <c r="D2194" s="105"/>
      <c r="E2194" s="106"/>
    </row>
    <row r="2195" spans="1:5" ht="13.8" x14ac:dyDescent="0.3">
      <c r="A2195" s="104"/>
      <c r="B2195" s="104"/>
      <c r="D2195" s="105"/>
      <c r="E2195" s="106"/>
    </row>
    <row r="2196" spans="1:5" ht="13.8" x14ac:dyDescent="0.3">
      <c r="A2196" s="104"/>
      <c r="B2196" s="104"/>
      <c r="D2196" s="105"/>
      <c r="E2196" s="106"/>
    </row>
    <row r="2197" spans="1:5" ht="13.8" x14ac:dyDescent="0.3">
      <c r="A2197" s="104"/>
      <c r="B2197" s="104"/>
      <c r="D2197" s="105"/>
      <c r="E2197" s="106"/>
    </row>
    <row r="2198" spans="1:5" ht="13.8" x14ac:dyDescent="0.3">
      <c r="A2198" s="104"/>
      <c r="B2198" s="104"/>
      <c r="D2198" s="105"/>
      <c r="E2198" s="106"/>
    </row>
    <row r="2199" spans="1:5" ht="13.8" x14ac:dyDescent="0.3">
      <c r="A2199" s="104"/>
      <c r="B2199" s="104"/>
      <c r="D2199" s="105"/>
      <c r="E2199" s="106"/>
    </row>
    <row r="2200" spans="1:5" ht="13.8" x14ac:dyDescent="0.3">
      <c r="A2200" s="104"/>
      <c r="B2200" s="104"/>
      <c r="D2200" s="105"/>
      <c r="E2200" s="106"/>
    </row>
    <row r="2201" spans="1:5" ht="13.8" x14ac:dyDescent="0.3">
      <c r="A2201" s="104"/>
      <c r="B2201" s="104"/>
      <c r="D2201" s="105"/>
      <c r="E2201" s="106"/>
    </row>
    <row r="2202" spans="1:5" ht="13.8" x14ac:dyDescent="0.3">
      <c r="A2202" s="104"/>
      <c r="B2202" s="104"/>
      <c r="D2202" s="105"/>
      <c r="E2202" s="106"/>
    </row>
    <row r="2203" spans="1:5" ht="13.8" x14ac:dyDescent="0.3">
      <c r="A2203" s="104"/>
      <c r="B2203" s="104"/>
      <c r="D2203" s="105"/>
      <c r="E2203" s="106"/>
    </row>
    <row r="2204" spans="1:5" ht="13.8" x14ac:dyDescent="0.3">
      <c r="A2204" s="104"/>
      <c r="B2204" s="104"/>
      <c r="D2204" s="105"/>
      <c r="E2204" s="106"/>
    </row>
    <row r="2205" spans="1:5" ht="13.8" x14ac:dyDescent="0.3">
      <c r="A2205" s="104"/>
      <c r="B2205" s="104"/>
      <c r="D2205" s="105"/>
      <c r="E2205" s="106"/>
    </row>
    <row r="2206" spans="1:5" ht="18.75" customHeight="1" x14ac:dyDescent="0.3"/>
  </sheetData>
  <mergeCells count="7">
    <mergeCell ref="J1:K1"/>
    <mergeCell ref="A2:C2"/>
    <mergeCell ref="B8:C8"/>
    <mergeCell ref="B11:C11"/>
    <mergeCell ref="A1:C1"/>
    <mergeCell ref="F1:G1"/>
    <mergeCell ref="H1:I1"/>
  </mergeCells>
  <pageMargins left="0.25" right="0.25" top="0.75" bottom="0.75" header="0.3" footer="0.3"/>
  <pageSetup paperSize="8" scale="4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5"/>
  <sheetViews>
    <sheetView tabSelected="1" zoomScale="130" zoomScaleNormal="130" workbookViewId="0">
      <pane ySplit="1" topLeftCell="A224" activePane="bottomLeft" state="frozen"/>
      <selection pane="bottomLeft" activeCell="I233" sqref="I233"/>
    </sheetView>
  </sheetViews>
  <sheetFormatPr defaultColWidth="8.88671875" defaultRowHeight="19.95" customHeight="1" x14ac:dyDescent="0.3"/>
  <cols>
    <col min="1" max="1" width="8" style="10" bestFit="1" customWidth="1"/>
    <col min="2" max="2" width="42.44140625" style="1" bestFit="1" customWidth="1"/>
    <col min="3" max="3" width="4.6640625" style="2" bestFit="1" customWidth="1"/>
    <col min="4" max="4" width="10.33203125" style="4" bestFit="1" customWidth="1"/>
    <col min="5" max="5" width="11.5546875" style="35" bestFit="1" customWidth="1"/>
    <col min="6" max="6" width="7.44140625" style="1" customWidth="1"/>
    <col min="7" max="16384" width="8.88671875" style="1"/>
  </cols>
  <sheetData>
    <row r="1" spans="1:5" ht="40.200000000000003" customHeight="1" thickTop="1" x14ac:dyDescent="0.3">
      <c r="A1" s="11" t="s">
        <v>226</v>
      </c>
      <c r="B1" s="12" t="s">
        <v>225</v>
      </c>
      <c r="C1" s="13" t="s">
        <v>245</v>
      </c>
      <c r="D1" s="146" t="s">
        <v>246</v>
      </c>
    </row>
    <row r="2" spans="1:5" s="3" customFormat="1" ht="19.95" customHeight="1" thickBot="1" x14ac:dyDescent="0.35">
      <c r="A2" s="22" t="s">
        <v>0</v>
      </c>
      <c r="B2" s="25" t="s">
        <v>1</v>
      </c>
      <c r="C2" s="26"/>
      <c r="D2" s="147"/>
      <c r="E2" s="36"/>
    </row>
    <row r="3" spans="1:5" s="3" customFormat="1" ht="19.95" customHeight="1" thickTop="1" x14ac:dyDescent="0.3">
      <c r="A3" s="27" t="s">
        <v>3</v>
      </c>
      <c r="B3" s="28" t="s">
        <v>4</v>
      </c>
      <c r="C3" s="29" t="s">
        <v>2</v>
      </c>
      <c r="D3" s="148"/>
      <c r="E3" s="36"/>
    </row>
    <row r="4" spans="1:5" s="3" customFormat="1" ht="19.95" customHeight="1" x14ac:dyDescent="0.3">
      <c r="A4" s="14"/>
      <c r="B4" s="15"/>
      <c r="C4" s="16"/>
      <c r="D4" s="149"/>
      <c r="E4" s="36"/>
    </row>
    <row r="5" spans="1:5" ht="19.95" customHeight="1" x14ac:dyDescent="0.3">
      <c r="A5" s="14" t="s">
        <v>5</v>
      </c>
      <c r="B5" s="17" t="s">
        <v>230</v>
      </c>
      <c r="C5" s="18" t="s">
        <v>2</v>
      </c>
      <c r="D5" s="150"/>
    </row>
    <row r="6" spans="1:5" ht="19.95" customHeight="1" x14ac:dyDescent="0.3">
      <c r="A6" s="14" t="s">
        <v>6</v>
      </c>
      <c r="B6" s="19" t="s">
        <v>279</v>
      </c>
      <c r="C6" s="18" t="s">
        <v>7</v>
      </c>
      <c r="D6" s="150">
        <v>60000</v>
      </c>
    </row>
    <row r="7" spans="1:5" ht="19.95" customHeight="1" x14ac:dyDescent="0.3">
      <c r="A7" s="14" t="s">
        <v>8</v>
      </c>
      <c r="B7" s="19" t="s">
        <v>280</v>
      </c>
      <c r="C7" s="18" t="s">
        <v>7</v>
      </c>
      <c r="D7" s="150">
        <v>1500</v>
      </c>
    </row>
    <row r="8" spans="1:5" ht="19.95" customHeight="1" x14ac:dyDescent="0.3">
      <c r="A8" s="14" t="s">
        <v>9</v>
      </c>
      <c r="B8" s="19" t="s">
        <v>281</v>
      </c>
      <c r="C8" s="18" t="s">
        <v>7</v>
      </c>
      <c r="D8" s="150">
        <v>500</v>
      </c>
    </row>
    <row r="9" spans="1:5" ht="19.95" customHeight="1" x14ac:dyDescent="0.3">
      <c r="A9" s="14" t="s">
        <v>10</v>
      </c>
      <c r="B9" s="19" t="s">
        <v>282</v>
      </c>
      <c r="C9" s="18" t="s">
        <v>7</v>
      </c>
      <c r="D9" s="150">
        <v>1000</v>
      </c>
    </row>
    <row r="10" spans="1:5" ht="19.95" customHeight="1" x14ac:dyDescent="0.3">
      <c r="A10" s="14" t="s">
        <v>11</v>
      </c>
      <c r="B10" s="19" t="s">
        <v>283</v>
      </c>
      <c r="C10" s="18" t="s">
        <v>7</v>
      </c>
      <c r="D10" s="150">
        <v>500</v>
      </c>
    </row>
    <row r="11" spans="1:5" ht="19.95" customHeight="1" x14ac:dyDescent="0.3">
      <c r="A11" s="14" t="s">
        <v>12</v>
      </c>
      <c r="B11" s="19" t="s">
        <v>284</v>
      </c>
      <c r="C11" s="18" t="s">
        <v>7</v>
      </c>
      <c r="D11" s="150">
        <v>200</v>
      </c>
    </row>
    <row r="12" spans="1:5" ht="19.95" customHeight="1" x14ac:dyDescent="0.3">
      <c r="A12" s="14"/>
      <c r="B12" s="19"/>
      <c r="C12" s="18"/>
      <c r="D12" s="150"/>
    </row>
    <row r="13" spans="1:5" ht="19.95" customHeight="1" x14ac:dyDescent="0.3">
      <c r="A13" s="14" t="s">
        <v>13</v>
      </c>
      <c r="B13" s="17" t="s">
        <v>231</v>
      </c>
      <c r="C13" s="18" t="s">
        <v>2</v>
      </c>
      <c r="D13" s="150"/>
    </row>
    <row r="14" spans="1:5" ht="19.95" customHeight="1" x14ac:dyDescent="0.3">
      <c r="A14" s="14" t="s">
        <v>14</v>
      </c>
      <c r="B14" s="19" t="s">
        <v>285</v>
      </c>
      <c r="C14" s="18" t="s">
        <v>7</v>
      </c>
      <c r="D14" s="150">
        <v>200</v>
      </c>
    </row>
    <row r="15" spans="1:5" ht="19.95" customHeight="1" x14ac:dyDescent="0.3">
      <c r="A15" s="14" t="s">
        <v>15</v>
      </c>
      <c r="B15" s="19" t="s">
        <v>286</v>
      </c>
      <c r="C15" s="18" t="s">
        <v>7</v>
      </c>
      <c r="D15" s="150">
        <v>50</v>
      </c>
    </row>
    <row r="16" spans="1:5" ht="19.95" customHeight="1" x14ac:dyDescent="0.3">
      <c r="A16" s="14"/>
      <c r="B16" s="19"/>
      <c r="C16" s="18"/>
      <c r="D16" s="150"/>
    </row>
    <row r="17" spans="1:5" ht="19.95" customHeight="1" x14ac:dyDescent="0.3">
      <c r="A17" s="14" t="s">
        <v>16</v>
      </c>
      <c r="B17" s="17" t="s">
        <v>232</v>
      </c>
      <c r="C17" s="18" t="s">
        <v>2</v>
      </c>
      <c r="D17" s="150"/>
    </row>
    <row r="18" spans="1:5" ht="19.95" customHeight="1" x14ac:dyDescent="0.3">
      <c r="A18" s="14" t="s">
        <v>17</v>
      </c>
      <c r="B18" s="19" t="s">
        <v>287</v>
      </c>
      <c r="C18" s="18" t="s">
        <v>7</v>
      </c>
      <c r="D18" s="150">
        <v>1500</v>
      </c>
    </row>
    <row r="19" spans="1:5" ht="19.95" customHeight="1" x14ac:dyDescent="0.3">
      <c r="A19" s="14" t="s">
        <v>18</v>
      </c>
      <c r="B19" s="19" t="s">
        <v>387</v>
      </c>
      <c r="C19" s="18" t="s">
        <v>7</v>
      </c>
      <c r="D19" s="150">
        <v>25</v>
      </c>
    </row>
    <row r="20" spans="1:5" ht="19.95" customHeight="1" x14ac:dyDescent="0.3">
      <c r="A20" s="14"/>
      <c r="B20" s="19"/>
      <c r="C20" s="18"/>
      <c r="D20" s="150"/>
    </row>
    <row r="21" spans="1:5" s="3" customFormat="1" ht="19.95" customHeight="1" x14ac:dyDescent="0.3">
      <c r="A21" s="30" t="s">
        <v>19</v>
      </c>
      <c r="B21" s="31" t="s">
        <v>20</v>
      </c>
      <c r="C21" s="32" t="s">
        <v>2</v>
      </c>
      <c r="D21" s="151"/>
      <c r="E21" s="36"/>
    </row>
    <row r="22" spans="1:5" s="3" customFormat="1" ht="19.95" customHeight="1" x14ac:dyDescent="0.3">
      <c r="A22" s="14"/>
      <c r="B22" s="15"/>
      <c r="C22" s="16"/>
      <c r="D22" s="149"/>
      <c r="E22" s="36"/>
    </row>
    <row r="23" spans="1:5" ht="19.95" customHeight="1" x14ac:dyDescent="0.3">
      <c r="A23" s="14" t="s">
        <v>21</v>
      </c>
      <c r="B23" s="17" t="s">
        <v>233</v>
      </c>
      <c r="C23" s="18" t="s">
        <v>2</v>
      </c>
      <c r="D23" s="150"/>
    </row>
    <row r="24" spans="1:5" ht="19.95" customHeight="1" x14ac:dyDescent="0.3">
      <c r="A24" s="14" t="s">
        <v>22</v>
      </c>
      <c r="B24" s="19" t="s">
        <v>288</v>
      </c>
      <c r="C24" s="18" t="s">
        <v>7</v>
      </c>
      <c r="D24" s="150">
        <v>5000</v>
      </c>
    </row>
    <row r="25" spans="1:5" ht="19.95" customHeight="1" x14ac:dyDescent="0.3">
      <c r="A25" s="14" t="s">
        <v>23</v>
      </c>
      <c r="B25" s="19" t="s">
        <v>289</v>
      </c>
      <c r="C25" s="18" t="s">
        <v>7</v>
      </c>
      <c r="D25" s="150">
        <v>1000</v>
      </c>
    </row>
    <row r="26" spans="1:5" ht="19.95" customHeight="1" x14ac:dyDescent="0.3">
      <c r="A26" s="14" t="s">
        <v>24</v>
      </c>
      <c r="B26" s="19" t="s">
        <v>290</v>
      </c>
      <c r="C26" s="18" t="s">
        <v>7</v>
      </c>
      <c r="D26" s="150">
        <v>50</v>
      </c>
    </row>
    <row r="27" spans="1:5" ht="19.95" customHeight="1" x14ac:dyDescent="0.3">
      <c r="A27" s="14" t="s">
        <v>25</v>
      </c>
      <c r="B27" s="19" t="s">
        <v>291</v>
      </c>
      <c r="C27" s="18" t="s">
        <v>7</v>
      </c>
      <c r="D27" s="150">
        <v>50</v>
      </c>
    </row>
    <row r="28" spans="1:5" ht="19.95" customHeight="1" x14ac:dyDescent="0.3">
      <c r="A28" s="14" t="s">
        <v>26</v>
      </c>
      <c r="B28" s="19" t="s">
        <v>292</v>
      </c>
      <c r="C28" s="18" t="s">
        <v>7</v>
      </c>
      <c r="D28" s="150">
        <v>50</v>
      </c>
    </row>
    <row r="29" spans="1:5" ht="19.95" customHeight="1" x14ac:dyDescent="0.3">
      <c r="A29" s="14" t="s">
        <v>27</v>
      </c>
      <c r="B29" s="19" t="s">
        <v>293</v>
      </c>
      <c r="C29" s="18" t="s">
        <v>7</v>
      </c>
      <c r="D29" s="150">
        <v>50</v>
      </c>
    </row>
    <row r="30" spans="1:5" ht="19.95" customHeight="1" x14ac:dyDescent="0.3">
      <c r="A30" s="14"/>
      <c r="B30" s="19"/>
      <c r="C30" s="18"/>
      <c r="D30" s="150"/>
    </row>
    <row r="31" spans="1:5" s="3" customFormat="1" ht="19.95" customHeight="1" x14ac:dyDescent="0.3">
      <c r="A31" s="30" t="s">
        <v>28</v>
      </c>
      <c r="B31" s="31" t="s">
        <v>29</v>
      </c>
      <c r="C31" s="32" t="s">
        <v>2</v>
      </c>
      <c r="D31" s="151"/>
      <c r="E31" s="36"/>
    </row>
    <row r="32" spans="1:5" s="3" customFormat="1" ht="19.95" customHeight="1" x14ac:dyDescent="0.3">
      <c r="A32" s="14"/>
      <c r="B32" s="15"/>
      <c r="C32" s="16"/>
      <c r="D32" s="149"/>
      <c r="E32" s="36"/>
    </row>
    <row r="33" spans="1:5" ht="19.95" customHeight="1" x14ac:dyDescent="0.3">
      <c r="A33" s="14" t="s">
        <v>30</v>
      </c>
      <c r="B33" s="17" t="s">
        <v>234</v>
      </c>
      <c r="C33" s="18" t="s">
        <v>2</v>
      </c>
      <c r="D33" s="150"/>
    </row>
    <row r="34" spans="1:5" ht="40.200000000000003" customHeight="1" x14ac:dyDescent="0.3">
      <c r="A34" s="14" t="s">
        <v>31</v>
      </c>
      <c r="B34" s="20" t="s">
        <v>294</v>
      </c>
      <c r="C34" s="18" t="s">
        <v>32</v>
      </c>
      <c r="D34" s="150">
        <v>250</v>
      </c>
    </row>
    <row r="35" spans="1:5" ht="40.200000000000003" customHeight="1" x14ac:dyDescent="0.3">
      <c r="A35" s="14" t="s">
        <v>33</v>
      </c>
      <c r="B35" s="20" t="s">
        <v>295</v>
      </c>
      <c r="C35" s="18" t="s">
        <v>32</v>
      </c>
      <c r="D35" s="150">
        <v>100</v>
      </c>
    </row>
    <row r="36" spans="1:5" ht="19.95" customHeight="1" x14ac:dyDescent="0.3">
      <c r="A36" s="14"/>
      <c r="B36" s="19"/>
      <c r="C36" s="18"/>
      <c r="D36" s="150"/>
    </row>
    <row r="37" spans="1:5" ht="19.95" customHeight="1" x14ac:dyDescent="0.3">
      <c r="A37" s="14" t="s">
        <v>34</v>
      </c>
      <c r="B37" s="17" t="s">
        <v>235</v>
      </c>
      <c r="C37" s="18" t="s">
        <v>2</v>
      </c>
      <c r="D37" s="150"/>
    </row>
    <row r="38" spans="1:5" ht="40.200000000000003" customHeight="1" x14ac:dyDescent="0.3">
      <c r="A38" s="14" t="s">
        <v>35</v>
      </c>
      <c r="B38" s="20" t="s">
        <v>296</v>
      </c>
      <c r="C38" s="18" t="s">
        <v>32</v>
      </c>
      <c r="D38" s="150">
        <v>130</v>
      </c>
    </row>
    <row r="39" spans="1:5" ht="40.200000000000003" customHeight="1" x14ac:dyDescent="0.3">
      <c r="A39" s="14" t="s">
        <v>36</v>
      </c>
      <c r="B39" s="20" t="s">
        <v>297</v>
      </c>
      <c r="C39" s="18" t="s">
        <v>32</v>
      </c>
      <c r="D39" s="150">
        <v>360</v>
      </c>
    </row>
    <row r="40" spans="1:5" ht="40.200000000000003" customHeight="1" x14ac:dyDescent="0.3">
      <c r="A40" s="14" t="s">
        <v>37</v>
      </c>
      <c r="B40" s="20" t="s">
        <v>298</v>
      </c>
      <c r="C40" s="18" t="s">
        <v>32</v>
      </c>
      <c r="D40" s="150">
        <v>210</v>
      </c>
    </row>
    <row r="41" spans="1:5" ht="40.200000000000003" customHeight="1" x14ac:dyDescent="0.3">
      <c r="A41" s="14" t="s">
        <v>38</v>
      </c>
      <c r="B41" s="20" t="s">
        <v>299</v>
      </c>
      <c r="C41" s="18" t="s">
        <v>32</v>
      </c>
      <c r="D41" s="150">
        <v>1080</v>
      </c>
    </row>
    <row r="42" spans="1:5" ht="19.95" customHeight="1" x14ac:dyDescent="0.3">
      <c r="A42" s="14"/>
      <c r="B42" s="19"/>
      <c r="C42" s="18"/>
      <c r="D42" s="150"/>
    </row>
    <row r="43" spans="1:5" s="3" customFormat="1" ht="19.95" customHeight="1" x14ac:dyDescent="0.3">
      <c r="A43" s="30" t="s">
        <v>39</v>
      </c>
      <c r="B43" s="31" t="s">
        <v>40</v>
      </c>
      <c r="C43" s="32" t="s">
        <v>2</v>
      </c>
      <c r="D43" s="151"/>
      <c r="E43" s="36"/>
    </row>
    <row r="44" spans="1:5" s="3" customFormat="1" ht="19.95" customHeight="1" x14ac:dyDescent="0.3">
      <c r="A44" s="14"/>
      <c r="B44" s="15"/>
      <c r="C44" s="16"/>
      <c r="D44" s="149"/>
      <c r="E44" s="36"/>
    </row>
    <row r="45" spans="1:5" ht="19.95" customHeight="1" x14ac:dyDescent="0.3">
      <c r="A45" s="14" t="s">
        <v>41</v>
      </c>
      <c r="B45" s="17" t="s">
        <v>236</v>
      </c>
      <c r="C45" s="18" t="s">
        <v>2</v>
      </c>
      <c r="D45" s="150"/>
    </row>
    <row r="46" spans="1:5" ht="19.95" customHeight="1" x14ac:dyDescent="0.3">
      <c r="A46" s="14" t="s">
        <v>42</v>
      </c>
      <c r="B46" s="19" t="s">
        <v>300</v>
      </c>
      <c r="C46" s="18" t="s">
        <v>7</v>
      </c>
      <c r="D46" s="150">
        <v>5000</v>
      </c>
    </row>
    <row r="47" spans="1:5" ht="19.95" customHeight="1" x14ac:dyDescent="0.3">
      <c r="A47" s="14" t="s">
        <v>43</v>
      </c>
      <c r="B47" s="19" t="s">
        <v>301</v>
      </c>
      <c r="C47" s="18" t="s">
        <v>7</v>
      </c>
      <c r="D47" s="150">
        <v>500</v>
      </c>
    </row>
    <row r="48" spans="1:5" ht="19.95" customHeight="1" x14ac:dyDescent="0.3">
      <c r="A48" s="14" t="s">
        <v>44</v>
      </c>
      <c r="B48" s="19" t="s">
        <v>302</v>
      </c>
      <c r="C48" s="18" t="s">
        <v>7</v>
      </c>
      <c r="D48" s="150">
        <v>630</v>
      </c>
    </row>
    <row r="49" spans="1:5" ht="19.95" customHeight="1" x14ac:dyDescent="0.3">
      <c r="A49" s="14"/>
      <c r="B49" s="19"/>
      <c r="C49" s="18"/>
      <c r="D49" s="150"/>
    </row>
    <row r="50" spans="1:5" ht="19.95" customHeight="1" x14ac:dyDescent="0.3">
      <c r="A50" s="14" t="s">
        <v>45</v>
      </c>
      <c r="B50" s="17" t="s">
        <v>237</v>
      </c>
      <c r="C50" s="18" t="s">
        <v>2</v>
      </c>
      <c r="D50" s="150"/>
    </row>
    <row r="51" spans="1:5" ht="19.95" customHeight="1" x14ac:dyDescent="0.3">
      <c r="A51" s="14" t="s">
        <v>46</v>
      </c>
      <c r="B51" s="19" t="s">
        <v>303</v>
      </c>
      <c r="C51" s="18" t="s">
        <v>7</v>
      </c>
      <c r="D51" s="150">
        <v>2000</v>
      </c>
    </row>
    <row r="52" spans="1:5" ht="19.95" customHeight="1" x14ac:dyDescent="0.3">
      <c r="A52" s="14" t="s">
        <v>47</v>
      </c>
      <c r="B52" s="19" t="s">
        <v>304</v>
      </c>
      <c r="C52" s="18" t="s">
        <v>7</v>
      </c>
      <c r="D52" s="150">
        <v>500</v>
      </c>
    </row>
    <row r="53" spans="1:5" ht="19.95" customHeight="1" x14ac:dyDescent="0.3">
      <c r="A53" s="14" t="s">
        <v>48</v>
      </c>
      <c r="B53" s="19" t="s">
        <v>305</v>
      </c>
      <c r="C53" s="18" t="s">
        <v>7</v>
      </c>
      <c r="D53" s="150">
        <v>200</v>
      </c>
    </row>
    <row r="54" spans="1:5" ht="19.95" customHeight="1" x14ac:dyDescent="0.3">
      <c r="A54" s="14"/>
      <c r="B54" s="19"/>
      <c r="C54" s="18"/>
      <c r="D54" s="150"/>
    </row>
    <row r="55" spans="1:5" ht="19.95" customHeight="1" x14ac:dyDescent="0.3">
      <c r="A55" s="14" t="s">
        <v>49</v>
      </c>
      <c r="B55" s="17" t="s">
        <v>238</v>
      </c>
      <c r="C55" s="18" t="s">
        <v>2</v>
      </c>
      <c r="D55" s="150"/>
    </row>
    <row r="56" spans="1:5" ht="19.95" customHeight="1" x14ac:dyDescent="0.3">
      <c r="A56" s="14" t="s">
        <v>50</v>
      </c>
      <c r="B56" s="19" t="s">
        <v>306</v>
      </c>
      <c r="C56" s="18" t="s">
        <v>7</v>
      </c>
      <c r="D56" s="150">
        <v>60000</v>
      </c>
    </row>
    <row r="57" spans="1:5" ht="19.95" customHeight="1" x14ac:dyDescent="0.3">
      <c r="A57" s="14" t="s">
        <v>51</v>
      </c>
      <c r="B57" s="19" t="s">
        <v>307</v>
      </c>
      <c r="C57" s="18" t="s">
        <v>7</v>
      </c>
      <c r="D57" s="150">
        <v>6000</v>
      </c>
    </row>
    <row r="58" spans="1:5" ht="19.95" customHeight="1" x14ac:dyDescent="0.3">
      <c r="A58" s="14" t="s">
        <v>52</v>
      </c>
      <c r="B58" s="19" t="s">
        <v>308</v>
      </c>
      <c r="C58" s="18" t="s">
        <v>7</v>
      </c>
      <c r="D58" s="150">
        <v>1200</v>
      </c>
    </row>
    <row r="59" spans="1:5" ht="19.95" customHeight="1" x14ac:dyDescent="0.3">
      <c r="A59" s="14"/>
      <c r="B59" s="19"/>
      <c r="C59" s="18"/>
      <c r="D59" s="150"/>
    </row>
    <row r="60" spans="1:5" s="3" customFormat="1" ht="19.95" customHeight="1" x14ac:dyDescent="0.3">
      <c r="A60" s="30" t="s">
        <v>53</v>
      </c>
      <c r="B60" s="31" t="s">
        <v>54</v>
      </c>
      <c r="C60" s="32" t="s">
        <v>2</v>
      </c>
      <c r="D60" s="151"/>
      <c r="E60" s="36"/>
    </row>
    <row r="61" spans="1:5" s="3" customFormat="1" ht="19.95" customHeight="1" x14ac:dyDescent="0.3">
      <c r="A61" s="14"/>
      <c r="B61" s="15"/>
      <c r="C61" s="16"/>
      <c r="D61" s="149"/>
      <c r="E61" s="36"/>
    </row>
    <row r="62" spans="1:5" ht="19.95" customHeight="1" x14ac:dyDescent="0.3">
      <c r="A62" s="14" t="s">
        <v>55</v>
      </c>
      <c r="B62" s="17" t="s">
        <v>273</v>
      </c>
      <c r="C62" s="18" t="s">
        <v>2</v>
      </c>
      <c r="D62" s="150"/>
    </row>
    <row r="63" spans="1:5" ht="19.95" customHeight="1" x14ac:dyDescent="0.3">
      <c r="A63" s="14" t="s">
        <v>56</v>
      </c>
      <c r="B63" s="19" t="s">
        <v>274</v>
      </c>
      <c r="C63" s="18" t="s">
        <v>7</v>
      </c>
      <c r="D63" s="150">
        <v>1000</v>
      </c>
    </row>
    <row r="64" spans="1:5" ht="19.95" customHeight="1" x14ac:dyDescent="0.3">
      <c r="A64" s="14" t="s">
        <v>57</v>
      </c>
      <c r="B64" s="19" t="s">
        <v>275</v>
      </c>
      <c r="C64" s="18" t="s">
        <v>7</v>
      </c>
      <c r="D64" s="150">
        <v>40</v>
      </c>
    </row>
    <row r="65" spans="1:5" ht="19.95" customHeight="1" x14ac:dyDescent="0.3">
      <c r="A65" s="14" t="s">
        <v>58</v>
      </c>
      <c r="B65" s="19" t="s">
        <v>276</v>
      </c>
      <c r="C65" s="18" t="s">
        <v>7</v>
      </c>
      <c r="D65" s="150">
        <v>40</v>
      </c>
    </row>
    <row r="66" spans="1:5" ht="19.95" customHeight="1" x14ac:dyDescent="0.3">
      <c r="A66" s="14" t="s">
        <v>59</v>
      </c>
      <c r="B66" s="19" t="s">
        <v>277</v>
      </c>
      <c r="C66" s="18" t="s">
        <v>7</v>
      </c>
      <c r="D66" s="150">
        <v>40</v>
      </c>
    </row>
    <row r="67" spans="1:5" ht="19.95" customHeight="1" x14ac:dyDescent="0.3">
      <c r="A67" s="14" t="s">
        <v>60</v>
      </c>
      <c r="B67" s="19" t="s">
        <v>278</v>
      </c>
      <c r="C67" s="18" t="s">
        <v>7</v>
      </c>
      <c r="D67" s="150">
        <v>40</v>
      </c>
    </row>
    <row r="68" spans="1:5" ht="19.95" customHeight="1" x14ac:dyDescent="0.3">
      <c r="A68" s="14"/>
      <c r="B68" s="19"/>
      <c r="C68" s="18"/>
      <c r="D68" s="150"/>
    </row>
    <row r="69" spans="1:5" ht="19.95" customHeight="1" x14ac:dyDescent="0.3">
      <c r="A69" s="14" t="s">
        <v>61</v>
      </c>
      <c r="B69" s="17" t="s">
        <v>272</v>
      </c>
      <c r="C69" s="18" t="s">
        <v>2</v>
      </c>
      <c r="D69" s="150"/>
    </row>
    <row r="70" spans="1:5" ht="19.95" customHeight="1" x14ac:dyDescent="0.3">
      <c r="A70" s="14" t="s">
        <v>62</v>
      </c>
      <c r="B70" s="19" t="s">
        <v>268</v>
      </c>
      <c r="C70" s="18" t="s">
        <v>7</v>
      </c>
      <c r="D70" s="150">
        <v>1000</v>
      </c>
    </row>
    <row r="71" spans="1:5" ht="19.95" customHeight="1" x14ac:dyDescent="0.3">
      <c r="A71" s="14" t="s">
        <v>63</v>
      </c>
      <c r="B71" s="19" t="s">
        <v>269</v>
      </c>
      <c r="C71" s="18" t="s">
        <v>7</v>
      </c>
      <c r="D71" s="150">
        <v>40</v>
      </c>
    </row>
    <row r="72" spans="1:5" ht="19.95" customHeight="1" x14ac:dyDescent="0.3">
      <c r="A72" s="14" t="s">
        <v>64</v>
      </c>
      <c r="B72" s="19" t="s">
        <v>270</v>
      </c>
      <c r="C72" s="18" t="s">
        <v>7</v>
      </c>
      <c r="D72" s="150">
        <v>40</v>
      </c>
    </row>
    <row r="73" spans="1:5" ht="19.95" customHeight="1" x14ac:dyDescent="0.3">
      <c r="A73" s="14" t="s">
        <v>65</v>
      </c>
      <c r="B73" s="19" t="s">
        <v>271</v>
      </c>
      <c r="C73" s="18" t="s">
        <v>7</v>
      </c>
      <c r="D73" s="150">
        <v>40</v>
      </c>
    </row>
    <row r="74" spans="1:5" ht="19.95" customHeight="1" x14ac:dyDescent="0.3">
      <c r="A74" s="14" t="s">
        <v>66</v>
      </c>
      <c r="B74" s="19" t="s">
        <v>267</v>
      </c>
      <c r="C74" s="18" t="s">
        <v>7</v>
      </c>
      <c r="D74" s="150">
        <v>40</v>
      </c>
    </row>
    <row r="75" spans="1:5" ht="19.95" customHeight="1" x14ac:dyDescent="0.3">
      <c r="A75" s="14"/>
      <c r="B75" s="19"/>
      <c r="C75" s="18"/>
      <c r="D75" s="150"/>
    </row>
    <row r="76" spans="1:5" s="3" customFormat="1" ht="19.95" customHeight="1" x14ac:dyDescent="0.3">
      <c r="A76" s="30" t="s">
        <v>67</v>
      </c>
      <c r="B76" s="31" t="s">
        <v>227</v>
      </c>
      <c r="C76" s="32" t="s">
        <v>2</v>
      </c>
      <c r="D76" s="151"/>
      <c r="E76" s="36"/>
    </row>
    <row r="77" spans="1:5" s="3" customFormat="1" ht="19.95" customHeight="1" x14ac:dyDescent="0.3">
      <c r="A77" s="14"/>
      <c r="B77" s="15"/>
      <c r="C77" s="16"/>
      <c r="D77" s="149"/>
      <c r="E77" s="36"/>
    </row>
    <row r="78" spans="1:5" ht="19.95" customHeight="1" x14ac:dyDescent="0.3">
      <c r="A78" s="14" t="s">
        <v>68</v>
      </c>
      <c r="B78" s="17" t="s">
        <v>266</v>
      </c>
      <c r="C78" s="18" t="s">
        <v>2</v>
      </c>
      <c r="D78" s="150"/>
    </row>
    <row r="79" spans="1:5" ht="19.95" customHeight="1" x14ac:dyDescent="0.3">
      <c r="A79" s="14" t="s">
        <v>69</v>
      </c>
      <c r="B79" s="19" t="s">
        <v>309</v>
      </c>
      <c r="C79" s="18" t="s">
        <v>7</v>
      </c>
      <c r="D79" s="150">
        <v>500</v>
      </c>
    </row>
    <row r="80" spans="1:5" ht="19.95" customHeight="1" x14ac:dyDescent="0.3">
      <c r="A80" s="14" t="s">
        <v>70</v>
      </c>
      <c r="B80" s="19" t="s">
        <v>258</v>
      </c>
      <c r="C80" s="18" t="s">
        <v>7</v>
      </c>
      <c r="D80" s="150">
        <v>400</v>
      </c>
    </row>
    <row r="81" spans="1:5" ht="19.95" customHeight="1" x14ac:dyDescent="0.3">
      <c r="A81" s="14" t="s">
        <v>71</v>
      </c>
      <c r="B81" s="19" t="s">
        <v>256</v>
      </c>
      <c r="C81" s="18" t="s">
        <v>7</v>
      </c>
      <c r="D81" s="150">
        <v>10</v>
      </c>
    </row>
    <row r="82" spans="1:5" ht="19.95" customHeight="1" x14ac:dyDescent="0.3">
      <c r="A82" s="14" t="s">
        <v>72</v>
      </c>
      <c r="B82" s="19" t="s">
        <v>310</v>
      </c>
      <c r="C82" s="18" t="s">
        <v>7</v>
      </c>
      <c r="D82" s="150">
        <v>10</v>
      </c>
    </row>
    <row r="83" spans="1:5" ht="19.95" customHeight="1" x14ac:dyDescent="0.3">
      <c r="A83" s="14" t="s">
        <v>73</v>
      </c>
      <c r="B83" s="19" t="s">
        <v>257</v>
      </c>
      <c r="C83" s="18" t="s">
        <v>7</v>
      </c>
      <c r="D83" s="150">
        <v>10</v>
      </c>
    </row>
    <row r="84" spans="1:5" ht="19.95" customHeight="1" x14ac:dyDescent="0.3">
      <c r="A84" s="14"/>
      <c r="B84" s="19"/>
      <c r="C84" s="18"/>
      <c r="D84" s="150"/>
    </row>
    <row r="85" spans="1:5" ht="19.95" customHeight="1" x14ac:dyDescent="0.3">
      <c r="A85" s="14" t="s">
        <v>74</v>
      </c>
      <c r="B85" s="17" t="s">
        <v>265</v>
      </c>
      <c r="C85" s="18" t="s">
        <v>2</v>
      </c>
      <c r="D85" s="150"/>
    </row>
    <row r="86" spans="1:5" ht="19.95" customHeight="1" x14ac:dyDescent="0.3">
      <c r="A86" s="14" t="s">
        <v>75</v>
      </c>
      <c r="B86" s="19" t="s">
        <v>311</v>
      </c>
      <c r="C86" s="18" t="s">
        <v>7</v>
      </c>
      <c r="D86" s="150">
        <v>600</v>
      </c>
    </row>
    <row r="87" spans="1:5" ht="19.95" customHeight="1" x14ac:dyDescent="0.3">
      <c r="A87" s="14" t="s">
        <v>76</v>
      </c>
      <c r="B87" s="19" t="s">
        <v>259</v>
      </c>
      <c r="C87" s="18" t="s">
        <v>7</v>
      </c>
      <c r="D87" s="150">
        <v>600</v>
      </c>
    </row>
    <row r="88" spans="1:5" ht="19.95" customHeight="1" x14ac:dyDescent="0.3">
      <c r="A88" s="14" t="s">
        <v>77</v>
      </c>
      <c r="B88" s="19" t="s">
        <v>260</v>
      </c>
      <c r="C88" s="18" t="s">
        <v>7</v>
      </c>
      <c r="D88" s="150">
        <v>20</v>
      </c>
    </row>
    <row r="89" spans="1:5" ht="19.95" customHeight="1" x14ac:dyDescent="0.3">
      <c r="A89" s="14" t="s">
        <v>78</v>
      </c>
      <c r="B89" s="19" t="s">
        <v>312</v>
      </c>
      <c r="C89" s="18" t="s">
        <v>7</v>
      </c>
      <c r="D89" s="150">
        <v>20</v>
      </c>
    </row>
    <row r="90" spans="1:5" ht="19.95" customHeight="1" x14ac:dyDescent="0.3">
      <c r="A90" s="14" t="s">
        <v>79</v>
      </c>
      <c r="B90" s="19" t="s">
        <v>261</v>
      </c>
      <c r="C90" s="18" t="s">
        <v>7</v>
      </c>
      <c r="D90" s="150">
        <v>20</v>
      </c>
    </row>
    <row r="91" spans="1:5" ht="19.95" customHeight="1" x14ac:dyDescent="0.3">
      <c r="A91" s="14"/>
      <c r="B91" s="19"/>
      <c r="C91" s="18"/>
      <c r="D91" s="150"/>
    </row>
    <row r="92" spans="1:5" s="3" customFormat="1" ht="19.95" customHeight="1" x14ac:dyDescent="0.3">
      <c r="A92" s="30" t="s">
        <v>80</v>
      </c>
      <c r="B92" s="31" t="s">
        <v>81</v>
      </c>
      <c r="C92" s="32" t="s">
        <v>2</v>
      </c>
      <c r="D92" s="151"/>
      <c r="E92" s="36"/>
    </row>
    <row r="93" spans="1:5" s="3" customFormat="1" ht="19.95" customHeight="1" x14ac:dyDescent="0.3">
      <c r="A93" s="14"/>
      <c r="B93" s="15"/>
      <c r="C93" s="16"/>
      <c r="D93" s="149"/>
      <c r="E93" s="36"/>
    </row>
    <row r="94" spans="1:5" ht="19.95" customHeight="1" x14ac:dyDescent="0.3">
      <c r="A94" s="14" t="s">
        <v>82</v>
      </c>
      <c r="B94" s="17" t="s">
        <v>239</v>
      </c>
      <c r="C94" s="18" t="s">
        <v>2</v>
      </c>
      <c r="D94" s="150"/>
    </row>
    <row r="95" spans="1:5" ht="19.95" customHeight="1" x14ac:dyDescent="0.3">
      <c r="A95" s="14" t="s">
        <v>83</v>
      </c>
      <c r="B95" s="19" t="s">
        <v>313</v>
      </c>
      <c r="C95" s="18" t="s">
        <v>7</v>
      </c>
      <c r="D95" s="150">
        <v>1200</v>
      </c>
    </row>
    <row r="96" spans="1:5" ht="19.95" customHeight="1" x14ac:dyDescent="0.3">
      <c r="A96" s="14" t="s">
        <v>84</v>
      </c>
      <c r="B96" s="19" t="s">
        <v>264</v>
      </c>
      <c r="C96" s="18" t="s">
        <v>7</v>
      </c>
      <c r="D96" s="150">
        <v>300</v>
      </c>
    </row>
    <row r="97" spans="1:5" ht="19.95" customHeight="1" x14ac:dyDescent="0.3">
      <c r="A97" s="14" t="s">
        <v>85</v>
      </c>
      <c r="B97" s="19" t="s">
        <v>314</v>
      </c>
      <c r="C97" s="18" t="s">
        <v>7</v>
      </c>
      <c r="D97" s="150">
        <v>20</v>
      </c>
    </row>
    <row r="98" spans="1:5" ht="19.95" customHeight="1" x14ac:dyDescent="0.3">
      <c r="A98" s="14" t="s">
        <v>86</v>
      </c>
      <c r="B98" s="19" t="s">
        <v>315</v>
      </c>
      <c r="C98" s="18" t="s">
        <v>7</v>
      </c>
      <c r="D98" s="150">
        <v>80</v>
      </c>
    </row>
    <row r="99" spans="1:5" ht="19.95" customHeight="1" x14ac:dyDescent="0.3">
      <c r="A99" s="14"/>
      <c r="B99" s="19"/>
      <c r="C99" s="18"/>
      <c r="D99" s="150"/>
    </row>
    <row r="100" spans="1:5" ht="19.95" customHeight="1" x14ac:dyDescent="0.3">
      <c r="A100" s="14" t="s">
        <v>87</v>
      </c>
      <c r="B100" s="17" t="s">
        <v>240</v>
      </c>
      <c r="C100" s="18" t="s">
        <v>2</v>
      </c>
      <c r="D100" s="150"/>
    </row>
    <row r="101" spans="1:5" ht="19.95" customHeight="1" x14ac:dyDescent="0.3">
      <c r="A101" s="14" t="s">
        <v>88</v>
      </c>
      <c r="B101" s="19" t="s">
        <v>316</v>
      </c>
      <c r="C101" s="18" t="s">
        <v>7</v>
      </c>
      <c r="D101" s="150">
        <v>2000</v>
      </c>
    </row>
    <row r="102" spans="1:5" ht="19.95" customHeight="1" x14ac:dyDescent="0.3">
      <c r="A102" s="14" t="s">
        <v>89</v>
      </c>
      <c r="B102" s="19" t="s">
        <v>263</v>
      </c>
      <c r="C102" s="18" t="s">
        <v>7</v>
      </c>
      <c r="D102" s="150">
        <v>750</v>
      </c>
    </row>
    <row r="103" spans="1:5" ht="19.95" customHeight="1" x14ac:dyDescent="0.3">
      <c r="A103" s="14" t="s">
        <v>90</v>
      </c>
      <c r="B103" s="19" t="s">
        <v>314</v>
      </c>
      <c r="C103" s="18" t="s">
        <v>7</v>
      </c>
      <c r="D103" s="150">
        <v>50</v>
      </c>
    </row>
    <row r="104" spans="1:5" ht="19.95" customHeight="1" x14ac:dyDescent="0.3">
      <c r="A104" s="14" t="s">
        <v>91</v>
      </c>
      <c r="B104" s="19" t="s">
        <v>315</v>
      </c>
      <c r="C104" s="18" t="s">
        <v>7</v>
      </c>
      <c r="D104" s="150">
        <v>200</v>
      </c>
    </row>
    <row r="105" spans="1:5" ht="19.95" customHeight="1" x14ac:dyDescent="0.3">
      <c r="A105" s="14"/>
      <c r="B105" s="19"/>
      <c r="C105" s="18"/>
      <c r="D105" s="150"/>
    </row>
    <row r="106" spans="1:5" ht="19.95" customHeight="1" x14ac:dyDescent="0.3">
      <c r="A106" s="14" t="s">
        <v>92</v>
      </c>
      <c r="B106" s="17" t="s">
        <v>241</v>
      </c>
      <c r="C106" s="18" t="s">
        <v>2</v>
      </c>
      <c r="D106" s="150"/>
    </row>
    <row r="107" spans="1:5" ht="19.95" customHeight="1" x14ac:dyDescent="0.3">
      <c r="A107" s="14" t="s">
        <v>93</v>
      </c>
      <c r="B107" s="19" t="s">
        <v>317</v>
      </c>
      <c r="C107" s="18" t="s">
        <v>7</v>
      </c>
      <c r="D107" s="150">
        <v>500</v>
      </c>
    </row>
    <row r="108" spans="1:5" ht="19.95" customHeight="1" x14ac:dyDescent="0.3">
      <c r="A108" s="14" t="s">
        <v>94</v>
      </c>
      <c r="B108" s="19" t="s">
        <v>318</v>
      </c>
      <c r="C108" s="18" t="s">
        <v>7</v>
      </c>
      <c r="D108" s="150">
        <v>100</v>
      </c>
    </row>
    <row r="109" spans="1:5" ht="19.95" customHeight="1" x14ac:dyDescent="0.3">
      <c r="A109" s="14" t="s">
        <v>95</v>
      </c>
      <c r="B109" s="19" t="s">
        <v>262</v>
      </c>
      <c r="C109" s="18" t="s">
        <v>7</v>
      </c>
      <c r="D109" s="150">
        <v>10</v>
      </c>
    </row>
    <row r="110" spans="1:5" ht="19.95" customHeight="1" x14ac:dyDescent="0.3">
      <c r="A110" s="14"/>
      <c r="B110" s="19"/>
      <c r="C110" s="18"/>
      <c r="D110" s="150"/>
    </row>
    <row r="111" spans="1:5" s="3" customFormat="1" ht="19.95" customHeight="1" x14ac:dyDescent="0.3">
      <c r="A111" s="30" t="s">
        <v>96</v>
      </c>
      <c r="B111" s="31" t="s">
        <v>97</v>
      </c>
      <c r="C111" s="32" t="s">
        <v>2</v>
      </c>
      <c r="D111" s="151"/>
      <c r="E111" s="36"/>
    </row>
    <row r="112" spans="1:5" s="3" customFormat="1" ht="19.95" customHeight="1" x14ac:dyDescent="0.3">
      <c r="A112" s="14"/>
      <c r="B112" s="15"/>
      <c r="C112" s="16"/>
      <c r="D112" s="149"/>
      <c r="E112" s="36"/>
    </row>
    <row r="113" spans="1:9" ht="19.95" customHeight="1" x14ac:dyDescent="0.3">
      <c r="A113" s="14" t="s">
        <v>98</v>
      </c>
      <c r="B113" s="17" t="s">
        <v>242</v>
      </c>
      <c r="C113" s="18" t="s">
        <v>2</v>
      </c>
      <c r="D113" s="150"/>
    </row>
    <row r="114" spans="1:9" ht="19.95" customHeight="1" x14ac:dyDescent="0.3">
      <c r="A114" s="14" t="s">
        <v>99</v>
      </c>
      <c r="B114" s="19" t="s">
        <v>319</v>
      </c>
      <c r="C114" s="18" t="s">
        <v>7</v>
      </c>
      <c r="D114" s="150">
        <v>500</v>
      </c>
    </row>
    <row r="115" spans="1:9" ht="19.95" customHeight="1" x14ac:dyDescent="0.3">
      <c r="A115" s="14" t="s">
        <v>100</v>
      </c>
      <c r="B115" s="19" t="s">
        <v>320</v>
      </c>
      <c r="C115" s="18" t="s">
        <v>7</v>
      </c>
      <c r="D115" s="150">
        <v>80</v>
      </c>
    </row>
    <row r="116" spans="1:9" ht="19.95" customHeight="1" x14ac:dyDescent="0.3">
      <c r="A116" s="14" t="s">
        <v>101</v>
      </c>
      <c r="B116" s="19" t="s">
        <v>321</v>
      </c>
      <c r="C116" s="18" t="s">
        <v>7</v>
      </c>
      <c r="D116" s="150">
        <v>60</v>
      </c>
    </row>
    <row r="117" spans="1:9" ht="19.95" customHeight="1" x14ac:dyDescent="0.3">
      <c r="A117" s="14"/>
      <c r="B117" s="19"/>
      <c r="C117" s="18"/>
      <c r="D117" s="150"/>
    </row>
    <row r="118" spans="1:9" s="3" customFormat="1" ht="19.95" customHeight="1" thickBot="1" x14ac:dyDescent="0.35">
      <c r="A118" s="22" t="s">
        <v>102</v>
      </c>
      <c r="B118" s="25" t="s">
        <v>103</v>
      </c>
      <c r="C118" s="26" t="s">
        <v>2</v>
      </c>
      <c r="D118" s="147"/>
      <c r="E118" s="36"/>
    </row>
    <row r="119" spans="1:9" s="3" customFormat="1" ht="19.95" customHeight="1" thickTop="1" x14ac:dyDescent="0.3">
      <c r="A119" s="14"/>
      <c r="B119" s="15"/>
      <c r="C119" s="16"/>
      <c r="D119" s="149"/>
      <c r="E119" s="36"/>
    </row>
    <row r="120" spans="1:9" s="3" customFormat="1" ht="19.95" customHeight="1" thickBot="1" x14ac:dyDescent="0.35">
      <c r="A120" s="22" t="s">
        <v>104</v>
      </c>
      <c r="B120" s="25" t="s">
        <v>105</v>
      </c>
      <c r="C120" s="26" t="s">
        <v>2</v>
      </c>
      <c r="D120" s="147"/>
      <c r="E120" s="36"/>
    </row>
    <row r="121" spans="1:9" s="3" customFormat="1" ht="19.95" customHeight="1" thickTop="1" x14ac:dyDescent="0.3">
      <c r="A121" s="14"/>
      <c r="B121" s="15"/>
      <c r="C121" s="16"/>
      <c r="D121" s="149"/>
      <c r="E121" s="36"/>
    </row>
    <row r="122" spans="1:9" s="3" customFormat="1" ht="19.95" customHeight="1" x14ac:dyDescent="0.3">
      <c r="A122" s="30" t="s">
        <v>106</v>
      </c>
      <c r="B122" s="31" t="s">
        <v>107</v>
      </c>
      <c r="C122" s="32" t="s">
        <v>2</v>
      </c>
      <c r="D122" s="151"/>
      <c r="E122" s="36"/>
      <c r="F122" s="3">
        <f>300/1000</f>
        <v>0.3</v>
      </c>
      <c r="G122" s="3">
        <f>300/1000</f>
        <v>0.3</v>
      </c>
      <c r="H122" s="3">
        <f>45/1000</f>
        <v>4.4999999999999998E-2</v>
      </c>
      <c r="I122" s="3">
        <f>F122*G122*H122</f>
        <v>4.0499999999999998E-3</v>
      </c>
    </row>
    <row r="123" spans="1:9" ht="19.95" customHeight="1" x14ac:dyDescent="0.3">
      <c r="A123" s="14" t="s">
        <v>108</v>
      </c>
      <c r="B123" s="19" t="s">
        <v>322</v>
      </c>
      <c r="C123" s="18" t="s">
        <v>7</v>
      </c>
      <c r="D123" s="150">
        <v>60000</v>
      </c>
      <c r="E123" s="35">
        <f>D123*$I$122</f>
        <v>243</v>
      </c>
      <c r="F123" s="3"/>
      <c r="G123" s="3"/>
      <c r="H123" s="3"/>
      <c r="I123" s="3"/>
    </row>
    <row r="124" spans="1:9" ht="19.95" customHeight="1" x14ac:dyDescent="0.3">
      <c r="A124" s="14" t="s">
        <v>109</v>
      </c>
      <c r="B124" s="19" t="s">
        <v>323</v>
      </c>
      <c r="C124" s="18" t="s">
        <v>7</v>
      </c>
      <c r="D124" s="150">
        <v>20000</v>
      </c>
      <c r="E124" s="119" t="s">
        <v>419</v>
      </c>
      <c r="F124" s="3"/>
      <c r="G124" s="3"/>
      <c r="H124" s="3"/>
      <c r="I124" s="3"/>
    </row>
    <row r="125" spans="1:9" ht="19.95" customHeight="1" x14ac:dyDescent="0.3">
      <c r="A125" s="14" t="s">
        <v>110</v>
      </c>
      <c r="B125" s="19" t="s">
        <v>324</v>
      </c>
      <c r="C125" s="18" t="s">
        <v>7</v>
      </c>
      <c r="D125" s="150">
        <v>1000</v>
      </c>
      <c r="E125" s="35">
        <f t="shared" ref="E125:E126" si="0">D125*$I$122</f>
        <v>4.05</v>
      </c>
      <c r="F125" s="3"/>
      <c r="G125" s="3"/>
      <c r="H125" s="3"/>
      <c r="I125" s="3"/>
    </row>
    <row r="126" spans="1:9" ht="19.95" customHeight="1" x14ac:dyDescent="0.3">
      <c r="A126" s="14" t="s">
        <v>111</v>
      </c>
      <c r="B126" s="19" t="s">
        <v>325</v>
      </c>
      <c r="C126" s="18" t="s">
        <v>7</v>
      </c>
      <c r="D126" s="150">
        <v>1000</v>
      </c>
      <c r="E126" s="35">
        <f t="shared" si="0"/>
        <v>4.05</v>
      </c>
      <c r="F126" s="3"/>
      <c r="G126" s="3"/>
      <c r="H126" s="3"/>
      <c r="I126" s="3"/>
    </row>
    <row r="127" spans="1:9" ht="19.95" customHeight="1" x14ac:dyDescent="0.3">
      <c r="A127" s="14"/>
      <c r="B127" s="19"/>
      <c r="C127" s="18"/>
      <c r="D127" s="150"/>
      <c r="F127" s="3"/>
      <c r="G127" s="3"/>
      <c r="H127" s="3"/>
      <c r="I127" s="3"/>
    </row>
    <row r="128" spans="1:9" s="3" customFormat="1" ht="19.95" customHeight="1" x14ac:dyDescent="0.3">
      <c r="A128" s="30" t="s">
        <v>112</v>
      </c>
      <c r="B128" s="31" t="s">
        <v>113</v>
      </c>
      <c r="C128" s="32" t="s">
        <v>2</v>
      </c>
      <c r="D128" s="151"/>
      <c r="E128" s="36"/>
      <c r="F128" s="3">
        <f>300/1000</f>
        <v>0.3</v>
      </c>
      <c r="G128" s="3">
        <f>300/1000</f>
        <v>0.3</v>
      </c>
      <c r="H128" s="3">
        <v>0.05</v>
      </c>
      <c r="I128" s="3">
        <f>F128*G128*H128</f>
        <v>4.4999999999999997E-3</v>
      </c>
    </row>
    <row r="129" spans="1:9" ht="19.95" customHeight="1" x14ac:dyDescent="0.3">
      <c r="A129" s="14" t="s">
        <v>114</v>
      </c>
      <c r="B129" s="19" t="s">
        <v>326</v>
      </c>
      <c r="C129" s="18" t="s">
        <v>7</v>
      </c>
      <c r="D129" s="150">
        <v>320000</v>
      </c>
      <c r="E129" s="35">
        <f>D129*$I$128</f>
        <v>1440</v>
      </c>
      <c r="F129" s="3">
        <v>0.5</v>
      </c>
      <c r="G129" s="3">
        <v>0.5</v>
      </c>
      <c r="H129" s="3">
        <v>0.05</v>
      </c>
      <c r="I129" s="3">
        <f>F129*G129*H129</f>
        <v>1.2500000000000001E-2</v>
      </c>
    </row>
    <row r="130" spans="1:9" ht="19.95" customHeight="1" x14ac:dyDescent="0.3">
      <c r="A130" s="14" t="s">
        <v>115</v>
      </c>
      <c r="B130" s="19" t="s">
        <v>327</v>
      </c>
      <c r="C130" s="18" t="s">
        <v>7</v>
      </c>
      <c r="D130" s="150">
        <v>80000</v>
      </c>
      <c r="E130" s="119" t="s">
        <v>419</v>
      </c>
    </row>
    <row r="131" spans="1:9" ht="19.95" customHeight="1" x14ac:dyDescent="0.3">
      <c r="A131" s="14" t="s">
        <v>116</v>
      </c>
      <c r="B131" s="19" t="s">
        <v>328</v>
      </c>
      <c r="C131" s="18" t="s">
        <v>7</v>
      </c>
      <c r="D131" s="150">
        <v>1000</v>
      </c>
      <c r="E131" s="35">
        <f>D131*$I$128</f>
        <v>4.5</v>
      </c>
    </row>
    <row r="132" spans="1:9" ht="19.95" customHeight="1" x14ac:dyDescent="0.3">
      <c r="A132" s="14" t="s">
        <v>117</v>
      </c>
      <c r="B132" s="19" t="s">
        <v>329</v>
      </c>
      <c r="C132" s="18" t="s">
        <v>7</v>
      </c>
      <c r="D132" s="150">
        <v>10000</v>
      </c>
      <c r="E132" s="35">
        <f>D132*$I$128</f>
        <v>45</v>
      </c>
    </row>
    <row r="133" spans="1:9" ht="19.95" customHeight="1" x14ac:dyDescent="0.3">
      <c r="A133" s="14" t="s">
        <v>118</v>
      </c>
      <c r="B133" s="19" t="s">
        <v>330</v>
      </c>
      <c r="C133" s="18" t="s">
        <v>7</v>
      </c>
      <c r="D133" s="150">
        <v>1000</v>
      </c>
      <c r="E133" s="35">
        <f>D133*$I$129</f>
        <v>12.5</v>
      </c>
    </row>
    <row r="134" spans="1:9" ht="19.95" customHeight="1" x14ac:dyDescent="0.3">
      <c r="A134" s="14" t="s">
        <v>119</v>
      </c>
      <c r="B134" s="19" t="s">
        <v>331</v>
      </c>
      <c r="C134" s="18" t="s">
        <v>7</v>
      </c>
      <c r="D134" s="150">
        <v>2000</v>
      </c>
      <c r="E134" s="35">
        <f>D134*$I$129</f>
        <v>25</v>
      </c>
    </row>
    <row r="135" spans="1:9" ht="19.95" customHeight="1" x14ac:dyDescent="0.3">
      <c r="A135" s="14"/>
      <c r="B135" s="19"/>
      <c r="C135" s="18"/>
      <c r="D135" s="150"/>
      <c r="F135" s="3"/>
      <c r="G135" s="3"/>
      <c r="H135" s="3"/>
      <c r="I135" s="3"/>
    </row>
    <row r="136" spans="1:9" s="3" customFormat="1" ht="19.95" customHeight="1" x14ac:dyDescent="0.3">
      <c r="A136" s="30" t="s">
        <v>120</v>
      </c>
      <c r="B136" s="31" t="s">
        <v>121</v>
      </c>
      <c r="C136" s="32" t="s">
        <v>2</v>
      </c>
      <c r="D136" s="151"/>
      <c r="E136" s="36"/>
      <c r="F136" s="3">
        <f>300/1000</f>
        <v>0.3</v>
      </c>
      <c r="G136" s="3">
        <f>300/1000</f>
        <v>0.3</v>
      </c>
      <c r="H136" s="3">
        <f>60/1000</f>
        <v>0.06</v>
      </c>
      <c r="I136" s="3">
        <f>F136*G136*H136</f>
        <v>5.3999999999999994E-3</v>
      </c>
    </row>
    <row r="137" spans="1:9" ht="19.95" customHeight="1" x14ac:dyDescent="0.3">
      <c r="A137" s="14" t="s">
        <v>122</v>
      </c>
      <c r="B137" s="19" t="s">
        <v>332</v>
      </c>
      <c r="C137" s="18" t="s">
        <v>7</v>
      </c>
      <c r="D137" s="150">
        <v>380000</v>
      </c>
      <c r="E137" s="35">
        <f>D137*$I$136</f>
        <v>2052</v>
      </c>
    </row>
    <row r="138" spans="1:9" ht="19.95" customHeight="1" x14ac:dyDescent="0.3">
      <c r="A138" s="14" t="s">
        <v>123</v>
      </c>
      <c r="B138" s="19" t="s">
        <v>333</v>
      </c>
      <c r="C138" s="18" t="s">
        <v>7</v>
      </c>
      <c r="D138" s="150">
        <v>120000</v>
      </c>
      <c r="E138" s="119" t="s">
        <v>419</v>
      </c>
    </row>
    <row r="139" spans="1:9" ht="19.95" customHeight="1" x14ac:dyDescent="0.3">
      <c r="A139" s="14" t="s">
        <v>124</v>
      </c>
      <c r="B139" s="19" t="s">
        <v>334</v>
      </c>
      <c r="C139" s="18" t="s">
        <v>7</v>
      </c>
      <c r="D139" s="150">
        <v>14000</v>
      </c>
      <c r="E139" s="35">
        <f t="shared" ref="E139:E142" si="1">D139*$I$136</f>
        <v>75.599999999999994</v>
      </c>
    </row>
    <row r="140" spans="1:9" ht="19.95" customHeight="1" x14ac:dyDescent="0.3">
      <c r="A140" s="14" t="s">
        <v>125</v>
      </c>
      <c r="B140" s="19" t="s">
        <v>335</v>
      </c>
      <c r="C140" s="18" t="s">
        <v>7</v>
      </c>
      <c r="D140" s="150">
        <v>10000</v>
      </c>
      <c r="E140" s="119" t="s">
        <v>419</v>
      </c>
    </row>
    <row r="141" spans="1:9" ht="19.95" customHeight="1" x14ac:dyDescent="0.3">
      <c r="A141" s="14" t="s">
        <v>126</v>
      </c>
      <c r="B141" s="19" t="s">
        <v>336</v>
      </c>
      <c r="C141" s="18" t="s">
        <v>7</v>
      </c>
      <c r="D141" s="150">
        <v>2000</v>
      </c>
      <c r="E141" s="35">
        <f t="shared" si="1"/>
        <v>10.799999999999999</v>
      </c>
    </row>
    <row r="142" spans="1:9" ht="19.95" customHeight="1" x14ac:dyDescent="0.3">
      <c r="A142" s="14" t="s">
        <v>127</v>
      </c>
      <c r="B142" s="19" t="s">
        <v>337</v>
      </c>
      <c r="C142" s="18" t="s">
        <v>7</v>
      </c>
      <c r="D142" s="150">
        <v>25500</v>
      </c>
      <c r="E142" s="35">
        <f t="shared" si="1"/>
        <v>137.69999999999999</v>
      </c>
    </row>
    <row r="143" spans="1:9" ht="19.95" customHeight="1" x14ac:dyDescent="0.3">
      <c r="A143" s="14" t="s">
        <v>128</v>
      </c>
      <c r="B143" s="19" t="s">
        <v>338</v>
      </c>
      <c r="C143" s="18" t="s">
        <v>7</v>
      </c>
      <c r="D143" s="150">
        <v>8500</v>
      </c>
      <c r="E143" s="119" t="s">
        <v>419</v>
      </c>
    </row>
    <row r="144" spans="1:9" ht="19.95" customHeight="1" x14ac:dyDescent="0.3">
      <c r="A144" s="14" t="s">
        <v>129</v>
      </c>
      <c r="B144" s="19" t="s">
        <v>339</v>
      </c>
      <c r="C144" s="18" t="s">
        <v>7</v>
      </c>
      <c r="D144" s="150">
        <v>600</v>
      </c>
      <c r="E144" s="35">
        <f>D144*$I$145</f>
        <v>8.64</v>
      </c>
    </row>
    <row r="145" spans="1:9" ht="19.95" customHeight="1" x14ac:dyDescent="0.3">
      <c r="A145" s="14"/>
      <c r="B145" s="19"/>
      <c r="C145" s="18"/>
      <c r="D145" s="150"/>
      <c r="F145" s="3">
        <f>400/1000</f>
        <v>0.4</v>
      </c>
      <c r="G145" s="3">
        <f>600/1000</f>
        <v>0.6</v>
      </c>
      <c r="H145" s="3">
        <f>60/1000</f>
        <v>0.06</v>
      </c>
      <c r="I145" s="3">
        <f>F145*G145*H145</f>
        <v>1.44E-2</v>
      </c>
    </row>
    <row r="146" spans="1:9" ht="19.95" customHeight="1" x14ac:dyDescent="0.3">
      <c r="A146" s="14" t="s">
        <v>130</v>
      </c>
      <c r="B146" s="17" t="s">
        <v>249</v>
      </c>
      <c r="C146" s="18" t="s">
        <v>2</v>
      </c>
      <c r="D146" s="150"/>
    </row>
    <row r="147" spans="1:9" ht="19.95" customHeight="1" x14ac:dyDescent="0.3">
      <c r="A147" s="14" t="s">
        <v>131</v>
      </c>
      <c r="B147" s="19" t="s">
        <v>250</v>
      </c>
      <c r="C147" s="18" t="s">
        <v>7</v>
      </c>
      <c r="D147" s="150">
        <v>1000</v>
      </c>
    </row>
    <row r="148" spans="1:9" ht="19.95" customHeight="1" x14ac:dyDescent="0.3">
      <c r="A148" s="14" t="s">
        <v>132</v>
      </c>
      <c r="B148" s="19" t="s">
        <v>251</v>
      </c>
      <c r="C148" s="18" t="s">
        <v>7</v>
      </c>
      <c r="D148" s="150">
        <v>2000</v>
      </c>
    </row>
    <row r="149" spans="1:9" ht="19.95" customHeight="1" x14ac:dyDescent="0.3">
      <c r="A149" s="14" t="s">
        <v>133</v>
      </c>
      <c r="B149" s="19" t="s">
        <v>252</v>
      </c>
      <c r="C149" s="18" t="s">
        <v>7</v>
      </c>
      <c r="D149" s="150">
        <v>500</v>
      </c>
    </row>
    <row r="150" spans="1:9" ht="19.95" customHeight="1" x14ac:dyDescent="0.3">
      <c r="A150" s="14" t="s">
        <v>134</v>
      </c>
      <c r="B150" s="19" t="s">
        <v>253</v>
      </c>
      <c r="C150" s="18" t="s">
        <v>7</v>
      </c>
      <c r="D150" s="150">
        <v>500</v>
      </c>
    </row>
    <row r="151" spans="1:9" ht="19.95" customHeight="1" x14ac:dyDescent="0.3">
      <c r="A151" s="14" t="s">
        <v>135</v>
      </c>
      <c r="B151" s="19" t="s">
        <v>254</v>
      </c>
      <c r="C151" s="18" t="s">
        <v>7</v>
      </c>
      <c r="D151" s="150">
        <v>500</v>
      </c>
    </row>
    <row r="152" spans="1:9" ht="19.95" customHeight="1" x14ac:dyDescent="0.3">
      <c r="A152" s="14"/>
      <c r="B152" s="19"/>
      <c r="C152" s="18"/>
      <c r="D152" s="150"/>
    </row>
    <row r="153" spans="1:9" s="3" customFormat="1" ht="19.95" customHeight="1" x14ac:dyDescent="0.3">
      <c r="A153" s="14" t="s">
        <v>136</v>
      </c>
      <c r="B153" s="15" t="s">
        <v>137</v>
      </c>
      <c r="C153" s="16" t="s">
        <v>2</v>
      </c>
      <c r="D153" s="149"/>
      <c r="E153" s="36"/>
      <c r="F153" s="3">
        <f>300/1000</f>
        <v>0.3</v>
      </c>
      <c r="G153" s="3">
        <f>300/1000</f>
        <v>0.3</v>
      </c>
      <c r="H153" s="3">
        <f>80/1000</f>
        <v>0.08</v>
      </c>
      <c r="I153" s="3">
        <f>F153*G153*H153</f>
        <v>7.1999999999999998E-3</v>
      </c>
    </row>
    <row r="154" spans="1:9" ht="19.95" customHeight="1" x14ac:dyDescent="0.3">
      <c r="A154" s="14" t="s">
        <v>138</v>
      </c>
      <c r="B154" s="19" t="s">
        <v>340</v>
      </c>
      <c r="C154" s="18" t="s">
        <v>7</v>
      </c>
      <c r="D154" s="150">
        <v>36000</v>
      </c>
      <c r="E154" s="35">
        <f>D154*$I$153</f>
        <v>259.2</v>
      </c>
    </row>
    <row r="155" spans="1:9" ht="19.95" customHeight="1" x14ac:dyDescent="0.3">
      <c r="A155" s="14" t="s">
        <v>139</v>
      </c>
      <c r="B155" s="19" t="s">
        <v>341</v>
      </c>
      <c r="C155" s="18" t="s">
        <v>7</v>
      </c>
      <c r="D155" s="150">
        <v>20000</v>
      </c>
      <c r="E155" s="35">
        <f t="shared" ref="E155:E159" si="2">D155*$I$153</f>
        <v>144</v>
      </c>
    </row>
    <row r="156" spans="1:9" ht="19.95" customHeight="1" x14ac:dyDescent="0.3">
      <c r="A156" s="14" t="s">
        <v>140</v>
      </c>
      <c r="B156" s="19" t="s">
        <v>342</v>
      </c>
      <c r="C156" s="18" t="s">
        <v>7</v>
      </c>
      <c r="D156" s="150">
        <v>5000</v>
      </c>
      <c r="E156" s="119" t="s">
        <v>419</v>
      </c>
    </row>
    <row r="157" spans="1:9" ht="19.95" customHeight="1" x14ac:dyDescent="0.3">
      <c r="A157" s="14" t="s">
        <v>141</v>
      </c>
      <c r="B157" s="19" t="s">
        <v>343</v>
      </c>
      <c r="C157" s="18" t="s">
        <v>7</v>
      </c>
      <c r="D157" s="150">
        <v>600</v>
      </c>
      <c r="E157" s="35">
        <f t="shared" si="2"/>
        <v>4.32</v>
      </c>
    </row>
    <row r="158" spans="1:9" ht="19.95" customHeight="1" x14ac:dyDescent="0.3">
      <c r="A158" s="14" t="s">
        <v>142</v>
      </c>
      <c r="B158" s="19" t="s">
        <v>344</v>
      </c>
      <c r="C158" s="18" t="s">
        <v>7</v>
      </c>
      <c r="D158" s="150">
        <v>200</v>
      </c>
      <c r="E158" s="119" t="s">
        <v>419</v>
      </c>
    </row>
    <row r="159" spans="1:9" ht="19.95" customHeight="1" x14ac:dyDescent="0.3">
      <c r="A159" s="14" t="s">
        <v>143</v>
      </c>
      <c r="B159" s="19" t="s">
        <v>345</v>
      </c>
      <c r="C159" s="18" t="s">
        <v>7</v>
      </c>
      <c r="D159" s="150">
        <v>200</v>
      </c>
      <c r="E159" s="35">
        <f t="shared" si="2"/>
        <v>1.44</v>
      </c>
    </row>
    <row r="160" spans="1:9" ht="19.95" customHeight="1" x14ac:dyDescent="0.3">
      <c r="A160" s="14"/>
      <c r="B160" s="19"/>
      <c r="C160" s="18"/>
      <c r="D160" s="150"/>
      <c r="E160" s="37">
        <f>SUM(E123:E159)</f>
        <v>4471.7999999999993</v>
      </c>
      <c r="F160" s="34" t="s">
        <v>388</v>
      </c>
      <c r="G160" s="34"/>
    </row>
    <row r="161" spans="1:5" s="3" customFormat="1" ht="19.95" customHeight="1" thickBot="1" x14ac:dyDescent="0.35">
      <c r="A161" s="22" t="s">
        <v>144</v>
      </c>
      <c r="B161" s="25" t="s">
        <v>145</v>
      </c>
      <c r="C161" s="26" t="s">
        <v>2</v>
      </c>
      <c r="D161" s="147"/>
      <c r="E161" s="36"/>
    </row>
    <row r="162" spans="1:5" s="3" customFormat="1" ht="19.95" customHeight="1" thickTop="1" x14ac:dyDescent="0.3">
      <c r="A162" s="14"/>
      <c r="B162" s="15"/>
      <c r="C162" s="16"/>
      <c r="D162" s="149"/>
      <c r="E162" s="36"/>
    </row>
    <row r="163" spans="1:5" s="3" customFormat="1" ht="19.95" customHeight="1" x14ac:dyDescent="0.3">
      <c r="A163" s="30" t="s">
        <v>146</v>
      </c>
      <c r="B163" s="31" t="s">
        <v>243</v>
      </c>
      <c r="C163" s="32" t="s">
        <v>2</v>
      </c>
      <c r="D163" s="151"/>
      <c r="E163" s="36"/>
    </row>
    <row r="164" spans="1:5" ht="19.95" customHeight="1" x14ac:dyDescent="0.3">
      <c r="A164" s="14" t="s">
        <v>147</v>
      </c>
      <c r="B164" s="19" t="s">
        <v>346</v>
      </c>
      <c r="C164" s="18" t="s">
        <v>7</v>
      </c>
      <c r="D164" s="150">
        <v>200</v>
      </c>
    </row>
    <row r="165" spans="1:5" ht="19.95" customHeight="1" x14ac:dyDescent="0.3">
      <c r="A165" s="14" t="s">
        <v>148</v>
      </c>
      <c r="B165" s="19" t="s">
        <v>347</v>
      </c>
      <c r="C165" s="18" t="s">
        <v>7</v>
      </c>
      <c r="D165" s="150">
        <v>200</v>
      </c>
    </row>
    <row r="166" spans="1:5" ht="19.95" customHeight="1" x14ac:dyDescent="0.3">
      <c r="A166" s="14" t="s">
        <v>149</v>
      </c>
      <c r="B166" s="19" t="s">
        <v>348</v>
      </c>
      <c r="C166" s="18" t="s">
        <v>7</v>
      </c>
      <c r="D166" s="150">
        <v>200</v>
      </c>
    </row>
    <row r="167" spans="1:5" ht="19.95" customHeight="1" x14ac:dyDescent="0.3">
      <c r="A167" s="14"/>
      <c r="B167" s="19"/>
      <c r="C167" s="18"/>
      <c r="D167" s="150"/>
    </row>
    <row r="168" spans="1:5" s="3" customFormat="1" ht="19.95" customHeight="1" x14ac:dyDescent="0.3">
      <c r="A168" s="30" t="s">
        <v>150</v>
      </c>
      <c r="B168" s="31" t="s">
        <v>244</v>
      </c>
      <c r="C168" s="32" t="s">
        <v>2</v>
      </c>
      <c r="D168" s="151"/>
      <c r="E168" s="36"/>
    </row>
    <row r="169" spans="1:5" ht="19.95" customHeight="1" x14ac:dyDescent="0.3">
      <c r="A169" s="14" t="s">
        <v>151</v>
      </c>
      <c r="B169" s="19" t="s">
        <v>349</v>
      </c>
      <c r="C169" s="18" t="s">
        <v>7</v>
      </c>
      <c r="D169" s="150">
        <v>100</v>
      </c>
    </row>
    <row r="170" spans="1:5" ht="19.95" customHeight="1" x14ac:dyDescent="0.3">
      <c r="A170" s="14" t="s">
        <v>152</v>
      </c>
      <c r="B170" s="19" t="s">
        <v>350</v>
      </c>
      <c r="C170" s="18" t="s">
        <v>7</v>
      </c>
      <c r="D170" s="150">
        <v>100</v>
      </c>
    </row>
    <row r="171" spans="1:5" ht="19.95" customHeight="1" x14ac:dyDescent="0.3">
      <c r="A171" s="14" t="s">
        <v>153</v>
      </c>
      <c r="B171" s="19" t="s">
        <v>351</v>
      </c>
      <c r="C171" s="18" t="s">
        <v>7</v>
      </c>
      <c r="D171" s="150">
        <v>100</v>
      </c>
    </row>
    <row r="172" spans="1:5" ht="19.95" customHeight="1" x14ac:dyDescent="0.3">
      <c r="A172" s="14"/>
      <c r="B172" s="19"/>
      <c r="C172" s="18"/>
      <c r="D172" s="150"/>
    </row>
    <row r="173" spans="1:5" s="3" customFormat="1" ht="19.95" customHeight="1" thickBot="1" x14ac:dyDescent="0.35">
      <c r="A173" s="22" t="s">
        <v>154</v>
      </c>
      <c r="B173" s="25" t="s">
        <v>155</v>
      </c>
      <c r="C173" s="26" t="s">
        <v>2</v>
      </c>
      <c r="D173" s="147"/>
      <c r="E173" s="36"/>
    </row>
    <row r="174" spans="1:5" s="3" customFormat="1" ht="19.95" customHeight="1" thickTop="1" x14ac:dyDescent="0.3">
      <c r="A174" s="14"/>
      <c r="B174" s="15"/>
      <c r="C174" s="16"/>
      <c r="D174" s="149"/>
      <c r="E174" s="36"/>
    </row>
    <row r="175" spans="1:5" s="3" customFormat="1" ht="19.95" customHeight="1" x14ac:dyDescent="0.3">
      <c r="A175" s="30" t="s">
        <v>156</v>
      </c>
      <c r="B175" s="31" t="s">
        <v>157</v>
      </c>
      <c r="C175" s="32" t="s">
        <v>2</v>
      </c>
      <c r="D175" s="151"/>
      <c r="E175" s="36"/>
    </row>
    <row r="176" spans="1:5" s="3" customFormat="1" ht="19.95" customHeight="1" x14ac:dyDescent="0.3">
      <c r="A176" s="14"/>
      <c r="B176" s="15"/>
      <c r="C176" s="16"/>
      <c r="D176" s="149"/>
      <c r="E176" s="36"/>
    </row>
    <row r="177" spans="1:5" ht="19.95" customHeight="1" x14ac:dyDescent="0.3">
      <c r="A177" s="14" t="s">
        <v>158</v>
      </c>
      <c r="B177" s="17" t="s">
        <v>159</v>
      </c>
      <c r="C177" s="18" t="s">
        <v>2</v>
      </c>
      <c r="D177" s="150"/>
    </row>
    <row r="178" spans="1:5" ht="19.95" customHeight="1" x14ac:dyDescent="0.3">
      <c r="A178" s="14" t="s">
        <v>160</v>
      </c>
      <c r="B178" s="19" t="s">
        <v>352</v>
      </c>
      <c r="C178" s="18" t="s">
        <v>7</v>
      </c>
      <c r="D178" s="150">
        <v>50</v>
      </c>
    </row>
    <row r="179" spans="1:5" ht="19.95" customHeight="1" x14ac:dyDescent="0.3">
      <c r="A179" s="14" t="s">
        <v>161</v>
      </c>
      <c r="B179" s="19" t="s">
        <v>353</v>
      </c>
      <c r="C179" s="18" t="s">
        <v>7</v>
      </c>
      <c r="D179" s="150">
        <v>50</v>
      </c>
    </row>
    <row r="180" spans="1:5" ht="19.95" customHeight="1" x14ac:dyDescent="0.3">
      <c r="A180" s="14"/>
      <c r="B180" s="19"/>
      <c r="C180" s="18"/>
      <c r="D180" s="150"/>
    </row>
    <row r="181" spans="1:5" ht="19.95" customHeight="1" x14ac:dyDescent="0.3">
      <c r="A181" s="14" t="s">
        <v>162</v>
      </c>
      <c r="B181" s="17" t="s">
        <v>163</v>
      </c>
      <c r="C181" s="18" t="s">
        <v>2</v>
      </c>
      <c r="D181" s="150"/>
    </row>
    <row r="182" spans="1:5" ht="40.200000000000003" customHeight="1" x14ac:dyDescent="0.3">
      <c r="A182" s="14" t="s">
        <v>164</v>
      </c>
      <c r="B182" s="20" t="s">
        <v>354</v>
      </c>
      <c r="C182" s="18" t="s">
        <v>7</v>
      </c>
      <c r="D182" s="150">
        <v>200</v>
      </c>
    </row>
    <row r="183" spans="1:5" ht="19.95" customHeight="1" x14ac:dyDescent="0.3">
      <c r="A183" s="14" t="s">
        <v>165</v>
      </c>
      <c r="B183" s="19" t="s">
        <v>355</v>
      </c>
      <c r="C183" s="18" t="s">
        <v>7</v>
      </c>
      <c r="D183" s="150">
        <v>200</v>
      </c>
    </row>
    <row r="184" spans="1:5" ht="19.95" customHeight="1" x14ac:dyDescent="0.3">
      <c r="A184" s="14" t="s">
        <v>166</v>
      </c>
      <c r="B184" s="19" t="s">
        <v>356</v>
      </c>
      <c r="C184" s="18" t="s">
        <v>7</v>
      </c>
      <c r="D184" s="150">
        <v>100</v>
      </c>
    </row>
    <row r="185" spans="1:5" ht="19.95" customHeight="1" x14ac:dyDescent="0.3">
      <c r="A185" s="14"/>
      <c r="B185" s="19"/>
      <c r="C185" s="18"/>
      <c r="D185" s="150"/>
    </row>
    <row r="186" spans="1:5" s="3" customFormat="1" ht="19.95" customHeight="1" thickBot="1" x14ac:dyDescent="0.35">
      <c r="A186" s="22" t="s">
        <v>167</v>
      </c>
      <c r="B186" s="25" t="s">
        <v>168</v>
      </c>
      <c r="C186" s="26" t="s">
        <v>2</v>
      </c>
      <c r="D186" s="147"/>
      <c r="E186" s="36"/>
    </row>
    <row r="187" spans="1:5" s="3" customFormat="1" ht="19.95" customHeight="1" thickTop="1" x14ac:dyDescent="0.3">
      <c r="A187" s="14"/>
      <c r="B187" s="15"/>
      <c r="C187" s="16"/>
      <c r="D187" s="149"/>
      <c r="E187" s="36"/>
    </row>
    <row r="188" spans="1:5" ht="19.95" customHeight="1" x14ac:dyDescent="0.3">
      <c r="A188" s="30" t="s">
        <v>169</v>
      </c>
      <c r="B188" s="31" t="s">
        <v>170</v>
      </c>
      <c r="C188" s="33" t="s">
        <v>2</v>
      </c>
      <c r="D188" s="152"/>
    </row>
    <row r="189" spans="1:5" ht="19.95" customHeight="1" x14ac:dyDescent="0.3">
      <c r="A189" s="14" t="s">
        <v>171</v>
      </c>
      <c r="B189" s="19" t="s">
        <v>357</v>
      </c>
      <c r="C189" s="18" t="s">
        <v>7</v>
      </c>
      <c r="D189" s="150">
        <v>2000</v>
      </c>
    </row>
    <row r="190" spans="1:5" ht="19.95" customHeight="1" x14ac:dyDescent="0.3">
      <c r="A190" s="14" t="s">
        <v>172</v>
      </c>
      <c r="B190" s="19" t="s">
        <v>358</v>
      </c>
      <c r="C190" s="18" t="s">
        <v>7</v>
      </c>
      <c r="D190" s="150">
        <v>1000</v>
      </c>
    </row>
    <row r="191" spans="1:5" ht="19.95" customHeight="1" x14ac:dyDescent="0.3">
      <c r="A191" s="14"/>
      <c r="B191" s="19"/>
      <c r="C191" s="18"/>
      <c r="D191" s="150"/>
    </row>
    <row r="192" spans="1:5" s="3" customFormat="1" ht="19.95" customHeight="1" thickBot="1" x14ac:dyDescent="0.35">
      <c r="A192" s="22" t="s">
        <v>173</v>
      </c>
      <c r="B192" s="25" t="s">
        <v>174</v>
      </c>
      <c r="C192" s="26" t="s">
        <v>2</v>
      </c>
      <c r="D192" s="147"/>
      <c r="E192" s="36"/>
    </row>
    <row r="193" spans="1:9" s="3" customFormat="1" ht="19.95" customHeight="1" thickTop="1" x14ac:dyDescent="0.3">
      <c r="A193" s="14"/>
      <c r="B193" s="15"/>
      <c r="C193" s="16"/>
      <c r="D193" s="149"/>
      <c r="E193" s="36"/>
    </row>
    <row r="194" spans="1:9" s="3" customFormat="1" ht="19.95" customHeight="1" x14ac:dyDescent="0.3">
      <c r="A194" s="30" t="s">
        <v>175</v>
      </c>
      <c r="B194" s="31" t="s">
        <v>228</v>
      </c>
      <c r="C194" s="32" t="s">
        <v>2</v>
      </c>
      <c r="D194" s="151"/>
      <c r="E194" s="36"/>
    </row>
    <row r="195" spans="1:9" ht="40.200000000000003" customHeight="1" x14ac:dyDescent="0.3">
      <c r="A195" s="14" t="s">
        <v>176</v>
      </c>
      <c r="B195" s="20" t="s">
        <v>359</v>
      </c>
      <c r="C195" s="18" t="s">
        <v>7</v>
      </c>
      <c r="D195" s="150">
        <v>1000</v>
      </c>
    </row>
    <row r="196" spans="1:9" ht="19.95" customHeight="1" x14ac:dyDescent="0.3">
      <c r="A196" s="14"/>
      <c r="B196" s="19"/>
      <c r="C196" s="18"/>
      <c r="D196" s="150"/>
    </row>
    <row r="197" spans="1:9" s="3" customFormat="1" ht="19.95" customHeight="1" thickBot="1" x14ac:dyDescent="0.35">
      <c r="A197" s="22" t="s">
        <v>177</v>
      </c>
      <c r="B197" s="25" t="s">
        <v>229</v>
      </c>
      <c r="C197" s="26" t="s">
        <v>2</v>
      </c>
      <c r="D197" s="147"/>
      <c r="E197" s="36"/>
    </row>
    <row r="198" spans="1:9" ht="40.200000000000003" customHeight="1" thickTop="1" x14ac:dyDescent="0.3">
      <c r="A198" s="14" t="s">
        <v>178</v>
      </c>
      <c r="B198" s="20" t="s">
        <v>360</v>
      </c>
      <c r="C198" s="18" t="s">
        <v>7</v>
      </c>
      <c r="D198" s="150">
        <v>10000</v>
      </c>
    </row>
    <row r="199" spans="1:9" ht="40.200000000000003" customHeight="1" x14ac:dyDescent="0.3">
      <c r="A199" s="14" t="s">
        <v>179</v>
      </c>
      <c r="B199" s="20" t="s">
        <v>361</v>
      </c>
      <c r="C199" s="18" t="s">
        <v>7</v>
      </c>
      <c r="D199" s="150">
        <v>10000</v>
      </c>
    </row>
    <row r="200" spans="1:9" ht="40.200000000000003" customHeight="1" x14ac:dyDescent="0.3">
      <c r="A200" s="14" t="s">
        <v>180</v>
      </c>
      <c r="B200" s="20" t="s">
        <v>362</v>
      </c>
      <c r="C200" s="18" t="s">
        <v>7</v>
      </c>
      <c r="D200" s="150">
        <v>10000</v>
      </c>
    </row>
    <row r="201" spans="1:9" ht="40.200000000000003" customHeight="1" x14ac:dyDescent="0.3">
      <c r="A201" s="14" t="s">
        <v>181</v>
      </c>
      <c r="B201" s="20" t="s">
        <v>248</v>
      </c>
      <c r="C201" s="18" t="s">
        <v>7</v>
      </c>
      <c r="D201" s="150">
        <v>1000</v>
      </c>
    </row>
    <row r="202" spans="1:9" ht="40.200000000000003" customHeight="1" x14ac:dyDescent="0.3">
      <c r="A202" s="14" t="s">
        <v>182</v>
      </c>
      <c r="B202" s="20" t="s">
        <v>247</v>
      </c>
      <c r="C202" s="18" t="s">
        <v>7</v>
      </c>
      <c r="D202" s="150">
        <v>1000</v>
      </c>
    </row>
    <row r="203" spans="1:9" ht="40.200000000000003" customHeight="1" x14ac:dyDescent="0.3">
      <c r="A203" s="14" t="s">
        <v>183</v>
      </c>
      <c r="B203" s="20" t="s">
        <v>363</v>
      </c>
      <c r="C203" s="18" t="s">
        <v>7</v>
      </c>
      <c r="D203" s="150">
        <v>10800</v>
      </c>
    </row>
    <row r="204" spans="1:9" ht="19.95" customHeight="1" x14ac:dyDescent="0.3">
      <c r="A204" s="14"/>
      <c r="B204" s="19"/>
      <c r="C204" s="18"/>
      <c r="D204" s="150"/>
    </row>
    <row r="205" spans="1:9" s="3" customFormat="1" ht="19.95" customHeight="1" thickBot="1" x14ac:dyDescent="0.35">
      <c r="A205" s="22" t="s">
        <v>184</v>
      </c>
      <c r="B205" s="25" t="s">
        <v>185</v>
      </c>
      <c r="C205" s="26" t="s">
        <v>2</v>
      </c>
      <c r="D205" s="147"/>
      <c r="E205" s="36"/>
    </row>
    <row r="206" spans="1:9" s="3" customFormat="1" ht="19.95" customHeight="1" thickTop="1" x14ac:dyDescent="0.3">
      <c r="A206" s="27" t="s">
        <v>186</v>
      </c>
      <c r="B206" s="28" t="s">
        <v>187</v>
      </c>
      <c r="C206" s="29" t="s">
        <v>2</v>
      </c>
      <c r="D206" s="148"/>
      <c r="E206" s="36"/>
      <c r="F206" s="3">
        <f>200/1000</f>
        <v>0.2</v>
      </c>
      <c r="G206" s="3">
        <f>50/1000</f>
        <v>0.05</v>
      </c>
      <c r="H206" s="3">
        <f>80/1000</f>
        <v>0.08</v>
      </c>
      <c r="I206" s="3">
        <f>F206*G206*H206</f>
        <v>8.0000000000000015E-4</v>
      </c>
    </row>
    <row r="207" spans="1:9" ht="19.95" customHeight="1" x14ac:dyDescent="0.3">
      <c r="A207" s="14" t="s">
        <v>188</v>
      </c>
      <c r="B207" s="19" t="s">
        <v>364</v>
      </c>
      <c r="C207" s="18" t="s">
        <v>7</v>
      </c>
      <c r="D207" s="150">
        <v>2000</v>
      </c>
      <c r="E207" s="35">
        <f>D207*$I$206</f>
        <v>1.6000000000000003</v>
      </c>
    </row>
    <row r="208" spans="1:9" ht="19.95" customHeight="1" x14ac:dyDescent="0.3">
      <c r="A208" s="14" t="s">
        <v>189</v>
      </c>
      <c r="B208" s="19" t="s">
        <v>365</v>
      </c>
      <c r="C208" s="18" t="s">
        <v>7</v>
      </c>
      <c r="D208" s="150">
        <v>2000</v>
      </c>
      <c r="E208" s="35">
        <f t="shared" ref="E208:E209" si="3">D208*$I$206</f>
        <v>1.6000000000000003</v>
      </c>
    </row>
    <row r="209" spans="1:9" ht="19.95" customHeight="1" x14ac:dyDescent="0.3">
      <c r="A209" s="14" t="s">
        <v>190</v>
      </c>
      <c r="B209" s="19" t="s">
        <v>366</v>
      </c>
      <c r="C209" s="18" t="s">
        <v>7</v>
      </c>
      <c r="D209" s="150">
        <v>3000</v>
      </c>
      <c r="E209" s="35">
        <f t="shared" si="3"/>
        <v>2.4000000000000004</v>
      </c>
    </row>
    <row r="210" spans="1:9" ht="19.95" customHeight="1" x14ac:dyDescent="0.3">
      <c r="A210" s="14"/>
      <c r="B210" s="19"/>
      <c r="C210" s="18"/>
      <c r="D210" s="150"/>
    </row>
    <row r="211" spans="1:9" s="3" customFormat="1" ht="19.95" customHeight="1" x14ac:dyDescent="0.3">
      <c r="A211" s="30" t="s">
        <v>191</v>
      </c>
      <c r="B211" s="31" t="s">
        <v>192</v>
      </c>
      <c r="C211" s="32" t="s">
        <v>2</v>
      </c>
      <c r="D211" s="151"/>
      <c r="E211" s="36"/>
      <c r="F211" s="3">
        <f>210/1000</f>
        <v>0.21</v>
      </c>
      <c r="G211" s="3">
        <f>70/1000</f>
        <v>7.0000000000000007E-2</v>
      </c>
      <c r="H211" s="3">
        <f>80/1000</f>
        <v>0.08</v>
      </c>
      <c r="I211" s="3">
        <f>F211*G211*H211</f>
        <v>1.1760000000000002E-3</v>
      </c>
    </row>
    <row r="212" spans="1:9" ht="19.95" customHeight="1" x14ac:dyDescent="0.3">
      <c r="A212" s="14" t="s">
        <v>193</v>
      </c>
      <c r="B212" s="19" t="s">
        <v>367</v>
      </c>
      <c r="C212" s="18" t="s">
        <v>7</v>
      </c>
      <c r="D212" s="150">
        <v>10000</v>
      </c>
      <c r="E212" s="35">
        <f>D212*$I$211</f>
        <v>11.760000000000002</v>
      </c>
    </row>
    <row r="213" spans="1:9" ht="19.95" customHeight="1" x14ac:dyDescent="0.3">
      <c r="A213" s="14"/>
      <c r="B213" s="19"/>
      <c r="C213" s="18"/>
      <c r="D213" s="150"/>
    </row>
    <row r="214" spans="1:9" s="3" customFormat="1" ht="19.95" customHeight="1" x14ac:dyDescent="0.3">
      <c r="A214" s="30" t="s">
        <v>194</v>
      </c>
      <c r="B214" s="31" t="s">
        <v>195</v>
      </c>
      <c r="C214" s="32" t="s">
        <v>2</v>
      </c>
      <c r="D214" s="151"/>
      <c r="E214" s="36"/>
    </row>
    <row r="215" spans="1:9" s="3" customFormat="1" ht="19.95" customHeight="1" x14ac:dyDescent="0.3">
      <c r="A215" s="14" t="s">
        <v>196</v>
      </c>
      <c r="B215" s="15" t="s">
        <v>197</v>
      </c>
      <c r="C215" s="16" t="s">
        <v>2</v>
      </c>
      <c r="D215" s="149"/>
      <c r="E215" s="36"/>
      <c r="F215" s="3">
        <f>210/1000</f>
        <v>0.21</v>
      </c>
      <c r="G215" s="3">
        <f>105/1000</f>
        <v>0.105</v>
      </c>
      <c r="H215" s="3">
        <f>80/1000</f>
        <v>0.08</v>
      </c>
      <c r="I215" s="3">
        <f>F215*G215*H215</f>
        <v>1.7639999999999997E-3</v>
      </c>
    </row>
    <row r="216" spans="1:9" ht="19.95" customHeight="1" x14ac:dyDescent="0.3">
      <c r="A216" s="14" t="s">
        <v>198</v>
      </c>
      <c r="B216" s="19" t="s">
        <v>368</v>
      </c>
      <c r="C216" s="18" t="s">
        <v>7</v>
      </c>
      <c r="D216" s="150">
        <v>15000</v>
      </c>
      <c r="E216" s="35">
        <f>D216*$I$215</f>
        <v>26.459999999999997</v>
      </c>
    </row>
    <row r="217" spans="1:9" ht="19.95" customHeight="1" x14ac:dyDescent="0.3">
      <c r="A217" s="14" t="s">
        <v>199</v>
      </c>
      <c r="B217" s="19" t="s">
        <v>389</v>
      </c>
      <c r="C217" s="18" t="s">
        <v>7</v>
      </c>
      <c r="D217" s="150">
        <v>670000</v>
      </c>
      <c r="E217" s="35">
        <f t="shared" ref="E217:E220" si="4">D217*$I$215</f>
        <v>1181.8799999999999</v>
      </c>
    </row>
    <row r="218" spans="1:9" ht="19.95" customHeight="1" x14ac:dyDescent="0.3">
      <c r="A218" s="14" t="s">
        <v>200</v>
      </c>
      <c r="B218" s="19" t="s">
        <v>369</v>
      </c>
      <c r="C218" s="18" t="s">
        <v>7</v>
      </c>
      <c r="D218" s="150">
        <v>210000</v>
      </c>
      <c r="E218" s="35">
        <f t="shared" si="4"/>
        <v>370.43999999999994</v>
      </c>
    </row>
    <row r="219" spans="1:9" ht="19.95" customHeight="1" x14ac:dyDescent="0.3">
      <c r="A219" s="14" t="s">
        <v>201</v>
      </c>
      <c r="B219" s="19" t="s">
        <v>370</v>
      </c>
      <c r="C219" s="18" t="s">
        <v>7</v>
      </c>
      <c r="D219" s="150">
        <v>2850000</v>
      </c>
      <c r="E219" s="35">
        <f t="shared" si="4"/>
        <v>5027.3999999999996</v>
      </c>
    </row>
    <row r="220" spans="1:9" ht="19.95" customHeight="1" x14ac:dyDescent="0.3">
      <c r="A220" s="14" t="s">
        <v>202</v>
      </c>
      <c r="B220" s="19" t="s">
        <v>371</v>
      </c>
      <c r="C220" s="18" t="s">
        <v>7</v>
      </c>
      <c r="D220" s="150">
        <v>1560000</v>
      </c>
      <c r="E220" s="35">
        <f t="shared" si="4"/>
        <v>2751.8399999999997</v>
      </c>
    </row>
    <row r="221" spans="1:9" ht="19.95" customHeight="1" x14ac:dyDescent="0.3">
      <c r="A221" s="14" t="s">
        <v>203</v>
      </c>
      <c r="B221" s="19" t="s">
        <v>372</v>
      </c>
      <c r="C221" s="18" t="s">
        <v>7</v>
      </c>
      <c r="D221" s="150">
        <v>90000</v>
      </c>
      <c r="E221" s="119" t="s">
        <v>419</v>
      </c>
    </row>
    <row r="222" spans="1:9" ht="19.95" customHeight="1" x14ac:dyDescent="0.3">
      <c r="A222" s="14" t="s">
        <v>204</v>
      </c>
      <c r="B222" s="19" t="s">
        <v>373</v>
      </c>
      <c r="C222" s="18" t="s">
        <v>7</v>
      </c>
      <c r="D222" s="150">
        <v>500</v>
      </c>
      <c r="E222" s="119" t="s">
        <v>419</v>
      </c>
    </row>
    <row r="223" spans="1:9" ht="19.95" customHeight="1" x14ac:dyDescent="0.3">
      <c r="A223" s="14"/>
      <c r="B223" s="19"/>
      <c r="C223" s="18"/>
      <c r="D223" s="150"/>
    </row>
    <row r="224" spans="1:9" s="3" customFormat="1" ht="19.95" customHeight="1" x14ac:dyDescent="0.3">
      <c r="A224" s="30" t="s">
        <v>205</v>
      </c>
      <c r="B224" s="31" t="s">
        <v>206</v>
      </c>
      <c r="C224" s="32" t="s">
        <v>2</v>
      </c>
      <c r="D224" s="151"/>
      <c r="E224" s="36"/>
      <c r="F224" s="3">
        <f>105/1000</f>
        <v>0.105</v>
      </c>
      <c r="G224" s="3">
        <f>105/1000</f>
        <v>0.105</v>
      </c>
      <c r="H224" s="3">
        <f>80/1000</f>
        <v>0.08</v>
      </c>
      <c r="I224" s="3">
        <f>F224*G224*H224</f>
        <v>8.8199999999999986E-4</v>
      </c>
    </row>
    <row r="225" spans="1:9" ht="19.95" customHeight="1" x14ac:dyDescent="0.3">
      <c r="A225" s="14" t="s">
        <v>207</v>
      </c>
      <c r="B225" s="19" t="s">
        <v>374</v>
      </c>
      <c r="C225" s="18" t="s">
        <v>7</v>
      </c>
      <c r="D225" s="150">
        <v>1500</v>
      </c>
      <c r="E225" s="35">
        <f>D225*$I$224</f>
        <v>1.3229999999999997</v>
      </c>
    </row>
    <row r="226" spans="1:9" ht="19.95" customHeight="1" x14ac:dyDescent="0.3">
      <c r="A226" s="14" t="s">
        <v>208</v>
      </c>
      <c r="B226" s="19" t="s">
        <v>375</v>
      </c>
      <c r="C226" s="18" t="s">
        <v>7</v>
      </c>
      <c r="D226" s="150">
        <v>130000</v>
      </c>
      <c r="E226" s="35">
        <f t="shared" ref="E226:E229" si="5">D226*$I$224</f>
        <v>114.65999999999998</v>
      </c>
    </row>
    <row r="227" spans="1:9" ht="19.95" customHeight="1" x14ac:dyDescent="0.3">
      <c r="A227" s="14" t="s">
        <v>209</v>
      </c>
      <c r="B227" s="19" t="s">
        <v>376</v>
      </c>
      <c r="C227" s="18" t="s">
        <v>7</v>
      </c>
      <c r="D227" s="150">
        <v>8000</v>
      </c>
      <c r="E227" s="35">
        <f t="shared" si="5"/>
        <v>7.0559999999999992</v>
      </c>
    </row>
    <row r="228" spans="1:9" ht="19.95" customHeight="1" x14ac:dyDescent="0.3">
      <c r="A228" s="14" t="s">
        <v>210</v>
      </c>
      <c r="B228" s="19" t="s">
        <v>377</v>
      </c>
      <c r="C228" s="18" t="s">
        <v>7</v>
      </c>
      <c r="D228" s="150">
        <v>9500</v>
      </c>
      <c r="E228" s="35">
        <f t="shared" si="5"/>
        <v>8.3789999999999996</v>
      </c>
    </row>
    <row r="229" spans="1:9" ht="19.95" customHeight="1" x14ac:dyDescent="0.3">
      <c r="A229" s="14" t="s">
        <v>211</v>
      </c>
      <c r="B229" s="19" t="s">
        <v>378</v>
      </c>
      <c r="C229" s="18" t="s">
        <v>7</v>
      </c>
      <c r="D229" s="150">
        <v>68500</v>
      </c>
      <c r="E229" s="35">
        <f t="shared" si="5"/>
        <v>60.416999999999987</v>
      </c>
    </row>
    <row r="230" spans="1:9" ht="19.95" customHeight="1" x14ac:dyDescent="0.3">
      <c r="A230" s="14"/>
      <c r="B230" s="19"/>
      <c r="C230" s="18"/>
      <c r="D230" s="150"/>
      <c r="E230" s="35">
        <f>SUM(E207:E229)</f>
        <v>9567.2150000000001</v>
      </c>
      <c r="F230" s="34" t="s">
        <v>390</v>
      </c>
      <c r="I230" s="39">
        <f>E230/E231</f>
        <v>0.6814733797207283</v>
      </c>
    </row>
    <row r="231" spans="1:9" s="3" customFormat="1" ht="19.95" customHeight="1" x14ac:dyDescent="0.3">
      <c r="A231" s="30" t="s">
        <v>212</v>
      </c>
      <c r="B231" s="31" t="s">
        <v>213</v>
      </c>
      <c r="C231" s="32" t="s">
        <v>2</v>
      </c>
      <c r="D231" s="151"/>
      <c r="E231" s="37">
        <f>E230+E160</f>
        <v>14039.014999999999</v>
      </c>
      <c r="F231" s="34" t="s">
        <v>391</v>
      </c>
      <c r="G231" s="34"/>
      <c r="H231" s="34"/>
    </row>
    <row r="232" spans="1:9" ht="19.95" customHeight="1" x14ac:dyDescent="0.3">
      <c r="A232" s="14" t="s">
        <v>214</v>
      </c>
      <c r="B232" s="19" t="s">
        <v>379</v>
      </c>
      <c r="C232" s="18" t="s">
        <v>7</v>
      </c>
      <c r="D232" s="150">
        <v>2500</v>
      </c>
    </row>
    <row r="233" spans="1:9" ht="19.95" customHeight="1" x14ac:dyDescent="0.3">
      <c r="A233" s="14" t="s">
        <v>215</v>
      </c>
      <c r="B233" s="19" t="s">
        <v>380</v>
      </c>
      <c r="C233" s="18" t="s">
        <v>7</v>
      </c>
      <c r="D233" s="150">
        <v>2500</v>
      </c>
      <c r="E233" s="35" t="s">
        <v>445</v>
      </c>
      <c r="G233" s="40">
        <v>0.68</v>
      </c>
      <c r="H233" s="39"/>
    </row>
    <row r="234" spans="1:9" ht="19.95" customHeight="1" x14ac:dyDescent="0.3">
      <c r="A234" s="14" t="s">
        <v>216</v>
      </c>
      <c r="B234" s="19" t="s">
        <v>381</v>
      </c>
      <c r="C234" s="18" t="s">
        <v>7</v>
      </c>
      <c r="D234" s="150">
        <v>55000</v>
      </c>
      <c r="E234" s="35" t="s">
        <v>446</v>
      </c>
      <c r="G234" s="40">
        <v>0.32</v>
      </c>
      <c r="H234" s="41"/>
    </row>
    <row r="235" spans="1:9" ht="19.95" customHeight="1" x14ac:dyDescent="0.3">
      <c r="A235" s="14" t="s">
        <v>217</v>
      </c>
      <c r="B235" s="19" t="s">
        <v>382</v>
      </c>
      <c r="C235" s="18" t="s">
        <v>7</v>
      </c>
      <c r="D235" s="150">
        <v>68000</v>
      </c>
    </row>
    <row r="236" spans="1:9" ht="19.95" customHeight="1" x14ac:dyDescent="0.3">
      <c r="A236" s="14"/>
      <c r="B236" s="19"/>
      <c r="C236" s="18"/>
      <c r="D236" s="150"/>
      <c r="E236" s="167" t="s">
        <v>447</v>
      </c>
      <c r="F236" s="168"/>
      <c r="G236" s="168"/>
      <c r="H236" s="145">
        <v>0.40799999999999997</v>
      </c>
    </row>
    <row r="237" spans="1:9" s="3" customFormat="1" ht="19.95" customHeight="1" thickBot="1" x14ac:dyDescent="0.35">
      <c r="A237" s="22" t="s">
        <v>218</v>
      </c>
      <c r="B237" s="25" t="s">
        <v>219</v>
      </c>
      <c r="C237" s="26" t="s">
        <v>2</v>
      </c>
      <c r="D237" s="147"/>
      <c r="E237" s="167" t="s">
        <v>448</v>
      </c>
      <c r="F237" s="168"/>
      <c r="G237" s="168"/>
      <c r="H237" s="145">
        <v>0.192</v>
      </c>
    </row>
    <row r="238" spans="1:9" s="3" customFormat="1" ht="19.95" customHeight="1" thickTop="1" x14ac:dyDescent="0.3">
      <c r="A238" s="14"/>
      <c r="B238" s="15"/>
      <c r="C238" s="16"/>
      <c r="D238" s="149"/>
      <c r="E238" s="36"/>
    </row>
    <row r="239" spans="1:9" s="5" customFormat="1" ht="19.95" customHeight="1" x14ac:dyDescent="0.3">
      <c r="A239" s="14" t="s">
        <v>220</v>
      </c>
      <c r="B239" s="17" t="s">
        <v>255</v>
      </c>
      <c r="C239" s="21" t="s">
        <v>2</v>
      </c>
      <c r="D239" s="153"/>
      <c r="E239" s="38"/>
    </row>
    <row r="240" spans="1:9" ht="19.95" customHeight="1" x14ac:dyDescent="0.3">
      <c r="A240" s="14" t="s">
        <v>221</v>
      </c>
      <c r="B240" s="19" t="s">
        <v>383</v>
      </c>
      <c r="C240" s="18" t="s">
        <v>7</v>
      </c>
      <c r="D240" s="150">
        <v>6000</v>
      </c>
    </row>
    <row r="241" spans="1:4" ht="19.95" customHeight="1" x14ac:dyDescent="0.3">
      <c r="A241" s="14" t="s">
        <v>222</v>
      </c>
      <c r="B241" s="19" t="s">
        <v>384</v>
      </c>
      <c r="C241" s="18" t="s">
        <v>7</v>
      </c>
      <c r="D241" s="150">
        <v>2500</v>
      </c>
    </row>
    <row r="242" spans="1:4" ht="19.95" customHeight="1" x14ac:dyDescent="0.3">
      <c r="A242" s="14" t="s">
        <v>223</v>
      </c>
      <c r="B242" s="19" t="s">
        <v>385</v>
      </c>
      <c r="C242" s="18" t="s">
        <v>7</v>
      </c>
      <c r="D242" s="150">
        <v>77000</v>
      </c>
    </row>
    <row r="243" spans="1:4" ht="19.95" customHeight="1" x14ac:dyDescent="0.3">
      <c r="A243" s="14" t="s">
        <v>224</v>
      </c>
      <c r="B243" s="19" t="s">
        <v>386</v>
      </c>
      <c r="C243" s="18" t="s">
        <v>7</v>
      </c>
      <c r="D243" s="150">
        <v>2000</v>
      </c>
    </row>
    <row r="244" spans="1:4" ht="19.95" customHeight="1" thickBot="1" x14ac:dyDescent="0.35">
      <c r="A244" s="22"/>
      <c r="B244" s="23"/>
      <c r="C244" s="24"/>
      <c r="D244" s="154"/>
    </row>
    <row r="245" spans="1:4" ht="19.95" customHeight="1" thickTop="1" x14ac:dyDescent="0.3">
      <c r="A245" s="8"/>
      <c r="B245" s="8"/>
      <c r="C245" s="6"/>
      <c r="D245" s="7"/>
    </row>
    <row r="246" spans="1:4" ht="19.95" customHeight="1" x14ac:dyDescent="0.3">
      <c r="A246" s="8"/>
      <c r="B246" s="9"/>
      <c r="C246" s="6"/>
      <c r="D246" s="7"/>
    </row>
    <row r="247" spans="1:4" ht="19.95" customHeight="1" x14ac:dyDescent="0.3">
      <c r="A247" s="8"/>
      <c r="B247" s="9"/>
      <c r="C247" s="6"/>
      <c r="D247" s="7"/>
    </row>
    <row r="248" spans="1:4" ht="19.95" customHeight="1" x14ac:dyDescent="0.3">
      <c r="A248" s="8"/>
      <c r="B248" s="8"/>
      <c r="C248" s="6"/>
      <c r="D248" s="7"/>
    </row>
    <row r="249" spans="1:4" ht="19.95" customHeight="1" x14ac:dyDescent="0.3">
      <c r="A249" s="8"/>
      <c r="B249" s="8"/>
      <c r="C249" s="6"/>
      <c r="D249" s="7"/>
    </row>
    <row r="250" spans="1:4" ht="19.95" customHeight="1" x14ac:dyDescent="0.3">
      <c r="A250" s="8"/>
      <c r="B250" s="8"/>
      <c r="C250" s="6"/>
      <c r="D250" s="7"/>
    </row>
    <row r="251" spans="1:4" ht="19.95" customHeight="1" x14ac:dyDescent="0.3">
      <c r="A251" s="8"/>
      <c r="B251" s="8"/>
      <c r="C251" s="6"/>
      <c r="D251" s="7"/>
    </row>
    <row r="252" spans="1:4" ht="19.95" customHeight="1" x14ac:dyDescent="0.3">
      <c r="A252" s="8"/>
      <c r="B252" s="9"/>
      <c r="C252" s="6"/>
      <c r="D252" s="7"/>
    </row>
    <row r="253" spans="1:4" ht="19.95" customHeight="1" x14ac:dyDescent="0.3">
      <c r="A253" s="8"/>
      <c r="B253" s="8"/>
      <c r="C253" s="6"/>
      <c r="D253" s="7"/>
    </row>
    <row r="254" spans="1:4" ht="19.95" customHeight="1" x14ac:dyDescent="0.3">
      <c r="A254" s="8"/>
      <c r="B254" s="8"/>
      <c r="C254" s="6"/>
      <c r="D254" s="7"/>
    </row>
    <row r="255" spans="1:4" ht="19.95" customHeight="1" x14ac:dyDescent="0.3">
      <c r="A255" s="8"/>
      <c r="B255" s="8"/>
      <c r="C255" s="6"/>
      <c r="D255" s="7"/>
    </row>
  </sheetData>
  <mergeCells count="2">
    <mergeCell ref="E236:G236"/>
    <mergeCell ref="E237:G237"/>
  </mergeCells>
  <pageMargins left="0.25" right="0.25"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110" zoomScaleNormal="110" workbookViewId="0">
      <selection activeCell="D6" sqref="D6"/>
    </sheetView>
  </sheetViews>
  <sheetFormatPr defaultRowHeight="14.4" x14ac:dyDescent="0.3"/>
  <cols>
    <col min="1" max="1" width="6" bestFit="1" customWidth="1"/>
    <col min="2" max="2" width="36.33203125" style="116" bestFit="1" customWidth="1"/>
    <col min="3" max="3" width="14.44140625" style="116" bestFit="1" customWidth="1"/>
    <col min="4" max="5" width="14.44140625" style="117" bestFit="1" customWidth="1"/>
    <col min="6" max="7" width="20.6640625" style="118" customWidth="1"/>
    <col min="8" max="8" width="20.6640625" customWidth="1"/>
    <col min="10" max="10" width="13.109375" style="120" bestFit="1" customWidth="1"/>
  </cols>
  <sheetData>
    <row r="1" spans="1:10" ht="15" thickBot="1" x14ac:dyDescent="0.35"/>
    <row r="2" spans="1:10" s="124" customFormat="1" ht="34.950000000000003" customHeight="1" thickTop="1" x14ac:dyDescent="0.3">
      <c r="A2" s="169" t="s">
        <v>418</v>
      </c>
      <c r="B2" s="170"/>
      <c r="C2" s="170"/>
      <c r="D2" s="170"/>
      <c r="E2" s="171"/>
      <c r="F2" s="123"/>
      <c r="G2" s="123"/>
      <c r="J2" s="125"/>
    </row>
    <row r="3" spans="1:10" ht="34.950000000000003" customHeight="1" x14ac:dyDescent="0.3">
      <c r="A3" s="128"/>
      <c r="B3" s="129" t="s">
        <v>433</v>
      </c>
      <c r="C3" s="130" t="s">
        <v>436</v>
      </c>
      <c r="D3" s="130" t="s">
        <v>435</v>
      </c>
      <c r="E3" s="131" t="s">
        <v>434</v>
      </c>
      <c r="F3" s="2"/>
      <c r="G3" s="2"/>
      <c r="H3" s="2"/>
    </row>
    <row r="4" spans="1:10" ht="34.950000000000003" customHeight="1" x14ac:dyDescent="0.3">
      <c r="A4" s="132" t="s">
        <v>410</v>
      </c>
      <c r="B4" s="133" t="s">
        <v>416</v>
      </c>
      <c r="C4" s="134">
        <v>4800000</v>
      </c>
      <c r="D4" s="134">
        <v>5200000</v>
      </c>
      <c r="E4" s="135">
        <v>4950000</v>
      </c>
    </row>
    <row r="5" spans="1:10" ht="34.950000000000003" customHeight="1" x14ac:dyDescent="0.3">
      <c r="A5" s="132" t="s">
        <v>411</v>
      </c>
      <c r="B5" s="136" t="s">
        <v>430</v>
      </c>
      <c r="C5" s="134">
        <f>'Scoretabel '!G21</f>
        <v>651699.99999999988</v>
      </c>
      <c r="D5" s="134">
        <f>'Scoretabel '!K21</f>
        <v>359036.36363636359</v>
      </c>
      <c r="E5" s="135">
        <f>'Scoretabel '!I21</f>
        <v>104681.81818181816</v>
      </c>
    </row>
    <row r="6" spans="1:10" ht="34.950000000000003" customHeight="1" x14ac:dyDescent="0.3">
      <c r="A6" s="132" t="s">
        <v>412</v>
      </c>
      <c r="B6" s="136" t="s">
        <v>431</v>
      </c>
      <c r="C6" s="137">
        <f>4800000/C4</f>
        <v>1</v>
      </c>
      <c r="D6" s="137">
        <f>4800000/D4</f>
        <v>0.92307692307692313</v>
      </c>
      <c r="E6" s="138">
        <f>4800000/E4</f>
        <v>0.96969696969696972</v>
      </c>
    </row>
    <row r="7" spans="1:10" ht="34.950000000000003" customHeight="1" x14ac:dyDescent="0.3">
      <c r="A7" s="132" t="s">
        <v>413</v>
      </c>
      <c r="B7" s="139" t="s">
        <v>429</v>
      </c>
      <c r="C7" s="140">
        <f>C5/735000</f>
        <v>0.88666666666666649</v>
      </c>
      <c r="D7" s="140">
        <f>D5/735000</f>
        <v>0.48848484848484841</v>
      </c>
      <c r="E7" s="141">
        <f>E5/735000</f>
        <v>0.1424242424242424</v>
      </c>
    </row>
    <row r="8" spans="1:10" ht="34.950000000000003" customHeight="1" x14ac:dyDescent="0.3">
      <c r="A8" s="132" t="s">
        <v>414</v>
      </c>
      <c r="B8" s="139" t="s">
        <v>438</v>
      </c>
      <c r="C8" s="137">
        <f t="shared" ref="C8:E9" si="0">C6*100</f>
        <v>100</v>
      </c>
      <c r="D8" s="137">
        <f t="shared" si="0"/>
        <v>92.307692307692307</v>
      </c>
      <c r="E8" s="138">
        <f t="shared" si="0"/>
        <v>96.969696969696969</v>
      </c>
    </row>
    <row r="9" spans="1:10" ht="34.950000000000003" customHeight="1" x14ac:dyDescent="0.3">
      <c r="A9" s="132" t="s">
        <v>415</v>
      </c>
      <c r="B9" s="139" t="s">
        <v>437</v>
      </c>
      <c r="C9" s="137">
        <f t="shared" si="0"/>
        <v>88.666666666666643</v>
      </c>
      <c r="D9" s="137">
        <f t="shared" si="0"/>
        <v>48.848484848484844</v>
      </c>
      <c r="E9" s="138">
        <f t="shared" si="0"/>
        <v>14.24242424242424</v>
      </c>
    </row>
    <row r="10" spans="1:10" s="118" customFormat="1" ht="34.950000000000003" customHeight="1" thickBot="1" x14ac:dyDescent="0.35">
      <c r="A10" s="142" t="s">
        <v>439</v>
      </c>
      <c r="B10" s="143" t="s">
        <v>432</v>
      </c>
      <c r="C10" s="126">
        <f>(C8*0.4)+(C9*0.6)</f>
        <v>93.199999999999989</v>
      </c>
      <c r="D10" s="126">
        <f>(D8*0.4)+(D9*0.6)</f>
        <v>66.232167832167832</v>
      </c>
      <c r="E10" s="127">
        <f>(E8*0.4)+(E9*0.6)</f>
        <v>47.333333333333329</v>
      </c>
      <c r="H10"/>
      <c r="I10"/>
      <c r="J10" s="120"/>
    </row>
    <row r="11" spans="1:10" s="118" customFormat="1" ht="34.950000000000003" customHeight="1" thickTop="1" x14ac:dyDescent="0.3">
      <c r="A11" s="121"/>
      <c r="B11" s="116"/>
      <c r="C11" s="122"/>
      <c r="D11" s="122"/>
      <c r="E11" s="122"/>
      <c r="H11"/>
      <c r="I11"/>
      <c r="J11" s="120"/>
    </row>
    <row r="12" spans="1:10" s="118" customFormat="1" ht="34.950000000000003" customHeight="1" x14ac:dyDescent="0.85">
      <c r="A12" s="1"/>
      <c r="B12" s="172" t="s">
        <v>449</v>
      </c>
      <c r="C12" s="173"/>
      <c r="D12" s="173"/>
      <c r="E12" s="173"/>
      <c r="H12"/>
      <c r="I12"/>
      <c r="J12" s="120"/>
    </row>
    <row r="13" spans="1:10" s="118" customFormat="1" ht="34.950000000000003" customHeight="1" x14ac:dyDescent="0.3">
      <c r="A13" s="1"/>
      <c r="B13" s="116"/>
      <c r="C13" s="116"/>
      <c r="D13" s="117"/>
      <c r="E13" s="117"/>
      <c r="H13"/>
      <c r="I13"/>
      <c r="J13" s="120"/>
    </row>
  </sheetData>
  <sortState columnSort="1" ref="C3:E10">
    <sortCondition descending="1" ref="C10:E10"/>
  </sortState>
  <mergeCells count="2">
    <mergeCell ref="A2:E2"/>
    <mergeCell ref="B12:E12"/>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Scoretabel </vt:lpstr>
      <vt:lpstr>Verhouding stenen en tegels</vt:lpstr>
      <vt:lpstr>2317 Score TenderNed</vt:lpstr>
      <vt:lpstr>'Scoretabel '!Afdrukbereik</vt:lpstr>
      <vt:lpstr>'Scoretabel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van Meerkerk</dc:creator>
  <cp:lastModifiedBy>Leo van Meerkerk</cp:lastModifiedBy>
  <cp:lastPrinted>2023-11-21T13:37:19Z</cp:lastPrinted>
  <dcterms:created xsi:type="dcterms:W3CDTF">2023-10-17T13:33:22Z</dcterms:created>
  <dcterms:modified xsi:type="dcterms:W3CDTF">2023-11-27T09:48:34Z</dcterms:modified>
</cp:coreProperties>
</file>