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youngfacilitybv-my.sharepoint.com/personal/l_vanderstar_younggroup_nl/Documents/Desktop/"/>
    </mc:Choice>
  </mc:AlternateContent>
  <xr:revisionPtr revIDLastSave="0" documentId="8_{D0FDA3C1-8B49-4320-B1C5-A5BF8C9E3BE7}" xr6:coauthVersionLast="47" xr6:coauthVersionMax="47" xr10:uidLastSave="{00000000-0000-0000-0000-000000000000}"/>
  <bookViews>
    <workbookView xWindow="-108" yWindow="-108" windowWidth="23256" windowHeight="12456" xr2:uid="{105F4467-5171-4162-B130-AFFD67300A8C}"/>
  </bookViews>
  <sheets>
    <sheet name="Calculatieblad B Aanbested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 l="1"/>
  <c r="J21" i="1"/>
  <c r="J22" i="1"/>
  <c r="J20" i="1"/>
  <c r="J19" i="1"/>
  <c r="J18" i="1"/>
  <c r="J17" i="1"/>
  <c r="J16" i="1"/>
  <c r="J15" i="1"/>
  <c r="J11" i="1"/>
  <c r="J12" i="1"/>
  <c r="J13" i="1"/>
  <c r="J14" i="1"/>
  <c r="J10" i="1"/>
  <c r="J9" i="1" l="1"/>
  <c r="H71" i="1"/>
  <c r="H70" i="1"/>
  <c r="G81" i="1"/>
  <c r="G82" i="1"/>
  <c r="J42" i="1" l="1"/>
  <c r="K42" i="1" s="1"/>
  <c r="J40" i="1"/>
  <c r="K40" i="1" s="1"/>
  <c r="J38" i="1"/>
  <c r="K38" i="1" s="1"/>
  <c r="J39" i="1"/>
  <c r="K39" i="1" s="1"/>
  <c r="J41" i="1"/>
  <c r="K41" i="1" s="1"/>
  <c r="J44" i="1"/>
  <c r="K44" i="1" s="1"/>
  <c r="J51" i="1"/>
  <c r="K51" i="1" s="1"/>
  <c r="J49" i="1"/>
  <c r="K49" i="1" s="1"/>
  <c r="E80" i="1" l="1"/>
  <c r="G80" i="1" s="1"/>
  <c r="E79" i="1"/>
  <c r="G79" i="1" s="1"/>
  <c r="E78" i="1"/>
  <c r="G78" i="1" s="1"/>
  <c r="H69" i="1"/>
  <c r="H68" i="1"/>
  <c r="H67" i="1"/>
  <c r="H66" i="1"/>
  <c r="H65" i="1"/>
  <c r="H64" i="1"/>
  <c r="J55" i="1"/>
  <c r="K55" i="1" s="1"/>
  <c r="J54" i="1"/>
  <c r="K54" i="1" s="1"/>
  <c r="J53" i="1"/>
  <c r="K53" i="1" s="1"/>
  <c r="J52" i="1"/>
  <c r="K52" i="1" s="1"/>
  <c r="J50" i="1"/>
  <c r="K50" i="1" s="1"/>
  <c r="J48" i="1"/>
  <c r="K48" i="1" s="1"/>
  <c r="J47" i="1"/>
  <c r="K47" i="1" s="1"/>
  <c r="J46" i="1"/>
  <c r="K46" i="1" s="1"/>
  <c r="J45" i="1"/>
  <c r="K45" i="1" s="1"/>
  <c r="J43" i="1"/>
  <c r="K43" i="1" s="1"/>
  <c r="J37" i="1"/>
  <c r="K37" i="1" s="1"/>
  <c r="J36" i="1"/>
  <c r="K36" i="1" s="1"/>
  <c r="J35" i="1"/>
  <c r="K35" i="1" s="1"/>
  <c r="J27" i="1"/>
  <c r="J26" i="1"/>
  <c r="J25" i="1"/>
  <c r="J24" i="1"/>
  <c r="J28" i="1" l="1"/>
  <c r="K56" i="1"/>
  <c r="H72" i="1"/>
  <c r="G83" i="1"/>
  <c r="J88" i="1" l="1"/>
</calcChain>
</file>

<file path=xl/sharedStrings.xml><?xml version="1.0" encoding="utf-8"?>
<sst xmlns="http://schemas.openxmlformats.org/spreadsheetml/2006/main" count="230" uniqueCount="120">
  <si>
    <t>Alleen de gele velden invullen</t>
  </si>
  <si>
    <t>1. Vervangend onderhoud</t>
  </si>
  <si>
    <t>Arbeidskosten</t>
  </si>
  <si>
    <t>Materiaalkosten</t>
  </si>
  <si>
    <t>Totaal</t>
  </si>
  <si>
    <t>BRIN</t>
  </si>
  <si>
    <t>School</t>
  </si>
  <si>
    <t xml:space="preserve">A. Omschrijving </t>
  </si>
  <si>
    <t>Handeling</t>
  </si>
  <si>
    <t>B. Geschat aantal stuks, danwel m2</t>
  </si>
  <si>
    <t>C. Tarief per eenheid (in € excl. BTW)</t>
  </si>
  <si>
    <t>D. Bruto materiaalkosten per eenheid (in € excl. BTW)</t>
  </si>
  <si>
    <t>E. Korting op bruto adviesprijs %</t>
  </si>
  <si>
    <t>G. Totaalprijs eenmalig (in euro's excl. btw) (2025 - 2029)</t>
  </si>
  <si>
    <t>05ML</t>
  </si>
  <si>
    <t>De Ark</t>
  </si>
  <si>
    <t>-</t>
  </si>
  <si>
    <t>09YE</t>
  </si>
  <si>
    <t>Bethelschool</t>
  </si>
  <si>
    <t>Vloerafwerking</t>
  </si>
  <si>
    <t>Vervangen</t>
  </si>
  <si>
    <t>Dakraam</t>
  </si>
  <si>
    <t>Boeiboord</t>
  </si>
  <si>
    <t>Buitenwandafwerking hout</t>
  </si>
  <si>
    <t>Gootbekleding zink</t>
  </si>
  <si>
    <t>08JO</t>
  </si>
  <si>
    <t>De Lunetten</t>
  </si>
  <si>
    <t>Kozijnen hardhout</t>
  </si>
  <si>
    <t>27JJ</t>
  </si>
  <si>
    <t>Panta Rhei</t>
  </si>
  <si>
    <t>Binnenwandafwerking</t>
  </si>
  <si>
    <t>Schilderen (particieel)</t>
  </si>
  <si>
    <t>10WF</t>
  </si>
  <si>
    <t>De Plataan</t>
  </si>
  <si>
    <t>Kozijnen aluminium</t>
  </si>
  <si>
    <t>Specialisitisch reinigen</t>
  </si>
  <si>
    <t>Onderhoud</t>
  </si>
  <si>
    <t>06FF</t>
  </si>
  <si>
    <t>De Sleutelbloem</t>
  </si>
  <si>
    <t>Schilderwerk (groot)</t>
  </si>
  <si>
    <t>Dakafwerking bitumen</t>
  </si>
  <si>
    <t>23TK</t>
  </si>
  <si>
    <t>De Westbroek</t>
  </si>
  <si>
    <t>11VP</t>
  </si>
  <si>
    <t>De Wilgeroos</t>
  </si>
  <si>
    <t>03QL</t>
  </si>
  <si>
    <t>De Vrijheit</t>
  </si>
  <si>
    <t>03AG</t>
  </si>
  <si>
    <t>De Hoeksteen</t>
  </si>
  <si>
    <t>09JN</t>
  </si>
  <si>
    <t>De Anjelier</t>
  </si>
  <si>
    <t>Totaal in euro's exclusief BTW</t>
  </si>
  <si>
    <r>
      <t xml:space="preserve">Huidige installaties staan met specificaties weergeven in de </t>
    </r>
    <r>
      <rPr>
        <b/>
        <sz val="10"/>
        <rFont val="Arial"/>
        <family val="2"/>
      </rPr>
      <t>assetlijst Bijlage 11</t>
    </r>
    <r>
      <rPr>
        <sz val="10"/>
        <rFont val="Arial"/>
        <family val="2"/>
      </rPr>
      <t>, bij vervanging van installaties wordt uitgegaan van hetzelfde merk/type dan wel aantoonbaar minimaal vergelijkbaar.</t>
    </r>
  </si>
  <si>
    <t xml:space="preserve">In bovenstaande tabel voor het vervangend onderhoud zijn de assets toegevoegd uit het MJOP die de komende 5 jaar (t/m 2029) op de planning staan om te vervangen. </t>
  </si>
  <si>
    <t>2. Preventief onderhoud</t>
  </si>
  <si>
    <t xml:space="preserve">School </t>
  </si>
  <si>
    <t>Element</t>
  </si>
  <si>
    <t>Aantal keer tot 2029</t>
  </si>
  <si>
    <t>F. Totaalprijs per eenheid</t>
  </si>
  <si>
    <t>G. Totaalprijs per 5 jaar (in euro's excl. btw) (2025 - 2029)</t>
  </si>
  <si>
    <t>Gevelconstructie metselwerk</t>
  </si>
  <si>
    <t>Reinigen</t>
  </si>
  <si>
    <t>Herstellen</t>
  </si>
  <si>
    <t>Impregneren</t>
  </si>
  <si>
    <t>Boeiboord volkern</t>
  </si>
  <si>
    <t>Dakafwerking</t>
  </si>
  <si>
    <t>Terrein</t>
  </si>
  <si>
    <t>Jaarlijks onderhoud</t>
  </si>
  <si>
    <t>Buitenwandafwerking</t>
  </si>
  <si>
    <t>Jaarlijks reinigen</t>
  </si>
  <si>
    <t>Plafondafwerking</t>
  </si>
  <si>
    <t>2-jaarlijks onderhoud</t>
  </si>
  <si>
    <t>Kozijnen</t>
  </si>
  <si>
    <r>
      <t xml:space="preserve">In </t>
    </r>
    <r>
      <rPr>
        <b/>
        <sz val="10"/>
        <rFont val="Arial"/>
        <family val="2"/>
      </rPr>
      <t>kolom C</t>
    </r>
    <r>
      <rPr>
        <sz val="10"/>
        <rFont val="Arial"/>
        <family val="2"/>
      </rPr>
      <t xml:space="preserve"> vult u de arbeidskosten in voor het doen van onderhoud voor één eenheid</t>
    </r>
  </si>
  <si>
    <r>
      <t xml:space="preserve">In </t>
    </r>
    <r>
      <rPr>
        <b/>
        <sz val="10"/>
        <rFont val="Arial"/>
        <family val="2"/>
      </rPr>
      <t>kolom D</t>
    </r>
    <r>
      <rPr>
        <sz val="10"/>
        <rFont val="Arial"/>
        <family val="2"/>
      </rPr>
      <t xml:space="preserve"> vult u alle materiaalkosten in behorende bij periodiek onderhoud voor één eenheidstype </t>
    </r>
  </si>
  <si>
    <r>
      <t>In K</t>
    </r>
    <r>
      <rPr>
        <b/>
        <sz val="10"/>
        <rFont val="Arial"/>
        <family val="2"/>
      </rPr>
      <t>olom E</t>
    </r>
    <r>
      <rPr>
        <sz val="10"/>
        <rFont val="Arial"/>
        <family val="2"/>
      </rPr>
      <t xml:space="preserve"> vult u éénmaal het kortingspercentage in, gelijk aan andere kortingpercentages</t>
    </r>
  </si>
  <si>
    <t>3. Correctief onderhoud tarieven</t>
  </si>
  <si>
    <t xml:space="preserve">Arbeidskosten </t>
  </si>
  <si>
    <t>A. Omschrijving tarieven</t>
  </si>
  <si>
    <t>B. Geschat aantal uren per jaar voor alle locaties</t>
  </si>
  <si>
    <t>C. Arbeidsloon per uur in (in € excl. BTW)</t>
  </si>
  <si>
    <t>D. Materiaal</t>
  </si>
  <si>
    <t>E. Korting materiaal , percentage</t>
  </si>
  <si>
    <t>F. Totaalprijs per 5 jaar (in € excl. BTW) (2025 - 2029)</t>
  </si>
  <si>
    <t>Door de weeks van 7:00 - 18:00 uur</t>
  </si>
  <si>
    <t>Overwerk eerste twee uur na werktijd</t>
  </si>
  <si>
    <t>Overwerk 's avonds/'s nachts en zaterdagen</t>
  </si>
  <si>
    <t>Overwerk zon- en feestdagen</t>
  </si>
  <si>
    <t>Tarief 1 voorman / projectleider</t>
  </si>
  <si>
    <t>Tarief 2 timmerman</t>
  </si>
  <si>
    <t>Tarief 3 schilder</t>
  </si>
  <si>
    <t>Tarief 4 dakdekker</t>
  </si>
  <si>
    <t>De materiaalkosten en de geschatte uren voor correctief onderhoud zijn indicatief voor het maken van een eerlijk vergelijk.</t>
  </si>
  <si>
    <t>4. Correctief onderhoud opslagpercentages</t>
  </si>
  <si>
    <t>A. Opslag</t>
  </si>
  <si>
    <t>B. Opslagpercentage</t>
  </si>
  <si>
    <t>Uren (alle locaties) / indicatiebedrag</t>
  </si>
  <si>
    <t>Tarief*</t>
  </si>
  <si>
    <t xml:space="preserve">Totaal 5 jaar </t>
  </si>
  <si>
    <t>Opslagpercentage materiaal</t>
  </si>
  <si>
    <t>Opslagpercentage onderaannemers</t>
  </si>
  <si>
    <t>* Er is hier uitgegaan van het Installateur Tarief 1 voorman / projectleider</t>
  </si>
  <si>
    <t>** vul maximaal opslagpercentage materiaal en onderaannemers in</t>
  </si>
  <si>
    <t>6. Totaal onderhoud</t>
  </si>
  <si>
    <t>Totaal kosten in euro's exclusief BTW (1. groot onderhoud, 2. preventief onderhoud en  3, &amp; 4. correctief onderhoud</t>
  </si>
  <si>
    <t>Genoemde aantallen, m2, producten en uren op dit calculatieblad zijn indicatief en betreffen een orde grootte bepaling om tot een prijsvergelijk te komen, hieraan kunnen door de inschrijver geen rechten worden ontleend.</t>
  </si>
  <si>
    <t>Alle op te geven tarieven zijn all-in, dat wil zeggen er kunnen geen enkele andere kosten zoals administratiekosten, voorrijdtarieven, reiskosten of kosten van eventueel benodigde hulpmaterialen extra in rekening worden gebracht. De reistijd voor het halen van componenten, materialen en/of onderdelen e.d. zijn voor rekening van de opdrachtnemer en mag dus niet fecatureerd worden. Indien er veel gelijke klachten zijn, wordt dit mogelijk na overleg gebundeld danwel wordt het jaarlijks onderhoud vervroegd.</t>
  </si>
  <si>
    <t>In ieder apart deel prijsblad dienen kortingen op de bruto adviesprijs gelijk te zijn.</t>
  </si>
  <si>
    <t>De prijzen dienen gebaseerd te zijn op de technische omschrijving in de bijlage 11 en de daarin genoemde fabrikaten of gelijkwaardig</t>
  </si>
  <si>
    <t>Prijswijzigingen vinden enkel plaats op basis van indexeringen en dienen uiterlijk twee maanden voor het verstrijken van het kalenderjaar te worden aangedragen ter acceptatie op basis van maximaal de CBS consumenten prijs index (CPI), waarbij het prijsniveau van de deze inschrijving staat voor 1 januari 2024, gelijk is aan 100 en pas met ingang  van 1 januari 2026 mag worden geindexeerd.</t>
  </si>
  <si>
    <t>Naam inschrijver</t>
  </si>
  <si>
    <t>Naam tekenbevoegde</t>
  </si>
  <si>
    <t>Handtekening</t>
  </si>
  <si>
    <t>Datum</t>
  </si>
  <si>
    <t xml:space="preserve">Commercieel vertrouwelijk </t>
  </si>
  <si>
    <t>Bijlage 5 Calculatieblad B</t>
  </si>
  <si>
    <t>m2</t>
  </si>
  <si>
    <t>st</t>
  </si>
  <si>
    <t>bvo</t>
  </si>
  <si>
    <t>Onderhoudspartij voor Bouwkundig, Elektrotechnische &amp; werktuigbouwkundige installaties, Stichting Fedra - Aanbestedingsleidraad, PRJ - 2206001.01, 29 maart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</si>
</sst>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Aptos Narrow"/>
      <family val="2"/>
      <scheme val="minor"/>
    </font>
    <font>
      <sz val="11"/>
      <color theme="1"/>
      <name val="Aptos Narrow"/>
      <family val="2"/>
      <scheme val="minor"/>
    </font>
    <font>
      <b/>
      <sz val="11"/>
      <color theme="0"/>
      <name val="Aptos Narrow"/>
      <family val="2"/>
      <scheme val="minor"/>
    </font>
    <font>
      <b/>
      <sz val="36"/>
      <color theme="0"/>
      <name val="Arial"/>
      <family val="2"/>
    </font>
    <font>
      <b/>
      <sz val="14"/>
      <color theme="0"/>
      <name val="Arial"/>
      <family val="2"/>
    </font>
    <font>
      <i/>
      <sz val="10"/>
      <color theme="1"/>
      <name val="Aptos Narrow"/>
      <family val="2"/>
      <scheme val="minor"/>
    </font>
    <font>
      <b/>
      <sz val="10"/>
      <name val="Arial"/>
      <family val="2"/>
    </font>
    <font>
      <b/>
      <sz val="14"/>
      <name val="Arial"/>
      <family val="2"/>
    </font>
    <font>
      <b/>
      <sz val="10"/>
      <color theme="0"/>
      <name val="Arial"/>
      <family val="2"/>
    </font>
    <font>
      <sz val="10"/>
      <name val="Pres Elite"/>
    </font>
    <font>
      <sz val="10"/>
      <name val="Arial"/>
      <family val="2"/>
    </font>
    <font>
      <sz val="10"/>
      <color rgb="FF000000"/>
      <name val="Aial"/>
    </font>
    <font>
      <sz val="10"/>
      <name val="Aial"/>
    </font>
    <font>
      <sz val="10"/>
      <color rgb="FFFF0000"/>
      <name val="Aptos Narrow"/>
      <family val="2"/>
      <scheme val="minor"/>
    </font>
    <font>
      <sz val="9"/>
      <color theme="1"/>
      <name val="Arial"/>
      <family val="2"/>
    </font>
    <font>
      <i/>
      <sz val="9"/>
      <color theme="1"/>
      <name val="Arial"/>
      <family val="2"/>
    </font>
  </fonts>
  <fills count="11">
    <fill>
      <patternFill patternType="none"/>
    </fill>
    <fill>
      <patternFill patternType="gray125"/>
    </fill>
    <fill>
      <patternFill patternType="solid">
        <fgColor theme="9" tint="0.79998168889431442"/>
        <bgColor indexed="65"/>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rgb="FF000000"/>
      </patternFill>
    </fill>
    <fill>
      <patternFill patternType="solid">
        <fgColor rgb="FFFFFFFF"/>
      </patternFill>
    </fill>
  </fills>
  <borders count="59">
    <border>
      <left/>
      <right/>
      <top/>
      <bottom/>
      <diagonal/>
    </border>
    <border>
      <left/>
      <right style="thin">
        <color theme="0" tint="-0.14993743705557422"/>
      </right>
      <top/>
      <bottom style="thin">
        <color theme="2"/>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0691854609822"/>
      </top>
      <bottom style="thin">
        <color theme="0" tint="-0.14993743705557422"/>
      </bottom>
      <diagonal/>
    </border>
    <border>
      <left style="thin">
        <color theme="0" tint="-0.14993743705557422"/>
      </left>
      <right style="thin">
        <color theme="0" tint="-0.14990691854609822"/>
      </right>
      <top style="thin">
        <color theme="0" tint="-0.14990691854609822"/>
      </top>
      <bottom style="thin">
        <color theme="0" tint="-0.14993743705557422"/>
      </bottom>
      <diagonal/>
    </border>
    <border>
      <left/>
      <right style="thin">
        <color theme="0" tint="-0.14993743705557422"/>
      </right>
      <top style="thin">
        <color theme="0" tint="-0.149906918546098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3743705557422"/>
      </bottom>
      <diagonal/>
    </border>
    <border>
      <left style="thin">
        <color theme="2"/>
      </left>
      <right style="thin">
        <color theme="2"/>
      </right>
      <top style="thin">
        <color theme="2"/>
      </top>
      <bottom/>
      <diagonal/>
    </border>
    <border>
      <left/>
      <right style="thin">
        <color theme="2"/>
      </right>
      <top style="thin">
        <color theme="2"/>
      </top>
      <bottom/>
      <diagonal/>
    </border>
    <border>
      <left/>
      <right style="thin">
        <color theme="0" tint="-0.14990691854609822"/>
      </right>
      <top/>
      <bottom/>
      <diagonal/>
    </border>
    <border>
      <left style="thin">
        <color theme="0" tint="-0.14990691854609822"/>
      </left>
      <right style="thin">
        <color theme="0" tint="-0.14990691854609822"/>
      </right>
      <top/>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bottom style="thin">
        <color theme="0" tint="-0.14990691854609822"/>
      </bottom>
      <diagonal/>
    </border>
    <border>
      <left style="thin">
        <color theme="0" tint="-0.14990691854609822"/>
      </left>
      <right style="thin">
        <color theme="0" tint="-0.14990691854609822"/>
      </right>
      <top style="thin">
        <color theme="0" tint="-0.14990691854609822"/>
      </top>
      <bottom/>
      <diagonal/>
    </border>
    <border>
      <left/>
      <right/>
      <top/>
      <bottom style="thin">
        <color theme="2"/>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top style="thin">
        <color theme="2"/>
      </top>
      <bottom/>
      <diagonal/>
    </border>
    <border>
      <left/>
      <right style="thin">
        <color theme="0" tint="-0.14996795556505021"/>
      </right>
      <top style="thin">
        <color theme="2"/>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right style="thin">
        <color theme="0" tint="-0.14996795556505021"/>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right style="thin">
        <color theme="2"/>
      </right>
      <top/>
      <bottom/>
      <diagonal/>
    </border>
    <border>
      <left/>
      <right/>
      <top style="thin">
        <color theme="0" tint="-0.14996795556505021"/>
      </top>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0691854609822"/>
      </top>
      <bottom style="thin">
        <color theme="0" tint="-0.14990691854609822"/>
      </bottom>
      <diagonal/>
    </border>
    <border>
      <left/>
      <right style="thin">
        <color theme="2"/>
      </right>
      <top style="thin">
        <color theme="0" tint="-0.14990691854609822"/>
      </top>
      <bottom style="thin">
        <color theme="0" tint="-0.14990691854609822"/>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9847407452621"/>
      </right>
      <top style="thin">
        <color theme="0" tint="-0.14996795556505021"/>
      </top>
      <bottom/>
      <diagonal/>
    </border>
    <border>
      <left/>
      <right/>
      <top style="thin">
        <color theme="0" tint="-0.14993743705557422"/>
      </top>
      <bottom style="thin">
        <color theme="0" tint="-0.14993743705557422"/>
      </bottom>
      <diagonal/>
    </border>
    <border>
      <left style="thin">
        <color theme="0" tint="-0.14990691854609822"/>
      </left>
      <right/>
      <top style="thin">
        <color theme="0" tint="-0.14993743705557422"/>
      </top>
      <bottom style="thin">
        <color theme="0" tint="-0.14990691854609822"/>
      </bottom>
      <diagonal/>
    </border>
    <border>
      <left/>
      <right style="thin">
        <color theme="0" tint="-0.14990691854609822"/>
      </right>
      <top style="thin">
        <color theme="0" tint="-0.14993743705557422"/>
      </top>
      <bottom style="thin">
        <color theme="0" tint="-0.14990691854609822"/>
      </bottom>
      <diagonal/>
    </border>
    <border>
      <left style="thin">
        <color theme="0" tint="-0.149906918546098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9847407452621"/>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246">
    <xf numFmtId="0" fontId="0" fillId="0" borderId="0" xfId="0"/>
    <xf numFmtId="44" fontId="10" fillId="5" borderId="6" xfId="1" applyFont="1" applyFill="1" applyBorder="1" applyAlignment="1" applyProtection="1">
      <alignment wrapText="1"/>
      <protection locked="0"/>
    </xf>
    <xf numFmtId="9" fontId="10" fillId="5" borderId="6" xfId="2" applyFont="1" applyFill="1" applyBorder="1" applyAlignment="1" applyProtection="1">
      <alignment vertical="top"/>
      <protection locked="0"/>
    </xf>
    <xf numFmtId="44" fontId="10" fillId="7" borderId="11" xfId="1" quotePrefix="1" applyFont="1" applyFill="1" applyBorder="1" applyAlignment="1" applyProtection="1">
      <alignment vertical="top"/>
    </xf>
    <xf numFmtId="44" fontId="10" fillId="4" borderId="11" xfId="1" quotePrefix="1" applyFont="1" applyFill="1" applyBorder="1" applyAlignment="1" applyProtection="1">
      <alignment vertical="top"/>
    </xf>
    <xf numFmtId="44" fontId="10" fillId="5" borderId="18" xfId="1" applyFont="1" applyFill="1" applyBorder="1" applyAlignment="1" applyProtection="1">
      <alignment wrapText="1"/>
      <protection locked="0"/>
    </xf>
    <xf numFmtId="9" fontId="10" fillId="5" borderId="18" xfId="2" applyFont="1" applyFill="1" applyBorder="1" applyAlignment="1" applyProtection="1">
      <alignment vertical="top"/>
      <protection locked="0"/>
    </xf>
    <xf numFmtId="44" fontId="10" fillId="7" borderId="18" xfId="1" quotePrefix="1" applyFont="1" applyFill="1" applyBorder="1" applyAlignment="1" applyProtection="1">
      <alignment vertical="top"/>
    </xf>
    <xf numFmtId="44" fontId="10" fillId="7" borderId="18" xfId="1" applyFont="1" applyFill="1" applyBorder="1" applyAlignment="1" applyProtection="1">
      <alignment vertical="top"/>
    </xf>
    <xf numFmtId="44" fontId="10" fillId="5" borderId="19" xfId="1" applyFont="1" applyFill="1" applyBorder="1" applyAlignment="1" applyProtection="1">
      <alignment wrapText="1"/>
      <protection locked="0"/>
    </xf>
    <xf numFmtId="9" fontId="10" fillId="5" borderId="19" xfId="2" applyFont="1" applyFill="1" applyBorder="1" applyAlignment="1" applyProtection="1">
      <alignment vertical="top"/>
      <protection locked="0"/>
    </xf>
    <xf numFmtId="44" fontId="10" fillId="7" borderId="19" xfId="1" quotePrefix="1" applyFont="1" applyFill="1" applyBorder="1" applyAlignment="1" applyProtection="1">
      <alignment vertical="top"/>
    </xf>
    <xf numFmtId="44" fontId="10" fillId="7" borderId="19" xfId="1" applyFont="1" applyFill="1" applyBorder="1" applyAlignment="1" applyProtection="1">
      <alignment vertical="top"/>
    </xf>
    <xf numFmtId="44" fontId="10" fillId="4" borderId="19" xfId="1" quotePrefix="1" applyFont="1" applyFill="1" applyBorder="1" applyAlignment="1" applyProtection="1">
      <alignment vertical="top"/>
    </xf>
    <xf numFmtId="44" fontId="10" fillId="4" borderId="19" xfId="1" applyFont="1" applyFill="1" applyBorder="1" applyAlignment="1" applyProtection="1">
      <alignment vertical="top"/>
    </xf>
    <xf numFmtId="44" fontId="10" fillId="5" borderId="27" xfId="1" applyFont="1" applyFill="1" applyBorder="1" applyAlignment="1" applyProtection="1">
      <alignment wrapText="1"/>
      <protection locked="0"/>
    </xf>
    <xf numFmtId="9" fontId="10" fillId="5" borderId="27" xfId="2" applyFont="1" applyFill="1" applyBorder="1" applyAlignment="1" applyProtection="1">
      <alignment vertical="top"/>
      <protection locked="0"/>
    </xf>
    <xf numFmtId="44" fontId="10" fillId="7" borderId="28" xfId="1" applyFont="1" applyFill="1" applyBorder="1" applyAlignment="1" applyProtection="1">
      <alignment vertical="top"/>
    </xf>
    <xf numFmtId="44" fontId="10" fillId="5" borderId="30" xfId="1" applyFont="1" applyFill="1" applyBorder="1" applyAlignment="1" applyProtection="1">
      <alignment wrapText="1"/>
      <protection locked="0"/>
    </xf>
    <xf numFmtId="9" fontId="10" fillId="5" borderId="30" xfId="2" applyFont="1" applyFill="1" applyBorder="1" applyAlignment="1" applyProtection="1">
      <alignment vertical="top"/>
      <protection locked="0"/>
    </xf>
    <xf numFmtId="44" fontId="10" fillId="4" borderId="31" xfId="1" applyFont="1" applyFill="1" applyBorder="1" applyAlignment="1" applyProtection="1">
      <alignment vertical="top"/>
    </xf>
    <xf numFmtId="44" fontId="10" fillId="7" borderId="31" xfId="1" applyFont="1" applyFill="1" applyBorder="1" applyAlignment="1" applyProtection="1">
      <alignment vertical="top"/>
    </xf>
    <xf numFmtId="44" fontId="10" fillId="4" borderId="30" xfId="1" applyFont="1" applyFill="1" applyBorder="1" applyAlignment="1" applyProtection="1">
      <alignment horizontal="center" vertical="top"/>
    </xf>
    <xf numFmtId="44" fontId="10" fillId="7" borderId="30" xfId="1" applyFont="1" applyFill="1" applyBorder="1" applyAlignment="1" applyProtection="1">
      <alignment horizontal="center" vertical="top"/>
    </xf>
    <xf numFmtId="44" fontId="10" fillId="0" borderId="19" xfId="1" quotePrefix="1" applyFont="1" applyFill="1" applyBorder="1" applyAlignment="1" applyProtection="1">
      <alignment vertical="top"/>
    </xf>
    <xf numFmtId="44" fontId="8" fillId="3" borderId="30" xfId="1" applyFont="1" applyFill="1" applyBorder="1" applyAlignment="1" applyProtection="1">
      <alignment horizontal="left" vertical="center" wrapText="1"/>
    </xf>
    <xf numFmtId="44" fontId="10" fillId="5" borderId="33" xfId="1" applyFont="1" applyFill="1" applyBorder="1" applyAlignment="1" applyProtection="1">
      <alignment wrapText="1"/>
      <protection locked="0"/>
    </xf>
    <xf numFmtId="44" fontId="10" fillId="4" borderId="47" xfId="1" applyFont="1" applyFill="1" applyBorder="1" applyAlignment="1" applyProtection="1">
      <alignment vertical="top"/>
    </xf>
    <xf numFmtId="9" fontId="10" fillId="5" borderId="48" xfId="2" applyFont="1" applyFill="1" applyBorder="1" applyAlignment="1" applyProtection="1">
      <alignment vertical="top"/>
      <protection locked="0"/>
    </xf>
    <xf numFmtId="44" fontId="10" fillId="4" borderId="49" xfId="1" applyFont="1" applyFill="1" applyBorder="1" applyAlignment="1" applyProtection="1">
      <alignment vertical="top"/>
    </xf>
    <xf numFmtId="9" fontId="10" fillId="5" borderId="0" xfId="2" applyFont="1" applyFill="1" applyBorder="1" applyAlignment="1" applyProtection="1">
      <alignment vertical="top"/>
      <protection locked="0"/>
    </xf>
    <xf numFmtId="9" fontId="10" fillId="5" borderId="45" xfId="2" applyFont="1" applyFill="1" applyBorder="1" applyAlignment="1" applyProtection="1">
      <alignment vertical="top"/>
      <protection locked="0"/>
    </xf>
    <xf numFmtId="44" fontId="10" fillId="7" borderId="46" xfId="1" applyFont="1" applyFill="1" applyBorder="1" applyAlignment="1" applyProtection="1">
      <alignment vertical="top"/>
    </xf>
    <xf numFmtId="9" fontId="10" fillId="5" borderId="30" xfId="2" applyFont="1" applyFill="1" applyBorder="1" applyAlignment="1" applyProtection="1">
      <alignment horizontal="center" vertical="top"/>
      <protection locked="0"/>
    </xf>
    <xf numFmtId="0" fontId="4" fillId="0" borderId="0" xfId="0" applyFont="1" applyAlignment="1">
      <alignment horizontal="left" vertical="center"/>
    </xf>
    <xf numFmtId="0" fontId="5" fillId="4" borderId="0" xfId="0" applyFont="1" applyFill="1"/>
    <xf numFmtId="10" fontId="5" fillId="4" borderId="0" xfId="0" applyNumberFormat="1" applyFont="1" applyFill="1"/>
    <xf numFmtId="0" fontId="6" fillId="5" borderId="0" xfId="0" applyFont="1" applyFill="1" applyAlignment="1">
      <alignment vertical="center"/>
    </xf>
    <xf numFmtId="0" fontId="5" fillId="5" borderId="32" xfId="0" applyFont="1" applyFill="1" applyBorder="1"/>
    <xf numFmtId="0" fontId="7" fillId="6" borderId="0" xfId="0" applyFont="1" applyFill="1" applyAlignment="1">
      <alignment vertical="center"/>
    </xf>
    <xf numFmtId="0" fontId="8" fillId="6" borderId="32" xfId="0" applyFont="1" applyFill="1" applyBorder="1" applyAlignment="1">
      <alignment vertical="top"/>
    </xf>
    <xf numFmtId="0" fontId="8" fillId="6" borderId="0" xfId="0" applyFont="1" applyFill="1" applyAlignment="1">
      <alignment vertical="top"/>
    </xf>
    <xf numFmtId="0" fontId="8" fillId="4" borderId="0" xfId="0" applyFont="1" applyFill="1" applyAlignment="1">
      <alignment vertical="top"/>
    </xf>
    <xf numFmtId="0" fontId="0" fillId="3" borderId="1" xfId="0" applyFill="1" applyBorder="1"/>
    <xf numFmtId="0" fontId="8" fillId="3" borderId="2" xfId="0" applyFont="1" applyFill="1" applyBorder="1" applyAlignment="1">
      <alignment vertical="top"/>
    </xf>
    <xf numFmtId="0" fontId="8" fillId="3" borderId="6" xfId="0" applyFont="1" applyFill="1" applyBorder="1" applyAlignment="1">
      <alignment horizontal="center" vertical="top"/>
    </xf>
    <xf numFmtId="0" fontId="6" fillId="4" borderId="0" xfId="0" applyFont="1" applyFill="1" applyAlignment="1">
      <alignment vertical="top"/>
    </xf>
    <xf numFmtId="0" fontId="2" fillId="3" borderId="0" xfId="0" applyFont="1" applyFill="1" applyAlignment="1">
      <alignment horizontal="center" vertical="center"/>
    </xf>
    <xf numFmtId="0" fontId="8" fillId="3" borderId="7" xfId="0" applyFont="1" applyFill="1" applyBorder="1" applyAlignment="1">
      <alignment horizontal="center" vertical="center"/>
    </xf>
    <xf numFmtId="0" fontId="8" fillId="3" borderId="8" xfId="0" applyFont="1" applyFill="1" applyBorder="1" applyAlignment="1">
      <alignment vertical="center" wrapText="1"/>
    </xf>
    <xf numFmtId="0" fontId="8" fillId="3" borderId="9" xfId="0" applyFont="1" applyFill="1" applyBorder="1" applyAlignment="1">
      <alignment horizontal="left" vertical="center"/>
    </xf>
    <xf numFmtId="0" fontId="8" fillId="3" borderId="10" xfId="0" applyFont="1" applyFill="1" applyBorder="1" applyAlignment="1">
      <alignment vertical="center" wrapText="1"/>
    </xf>
    <xf numFmtId="0" fontId="6" fillId="4" borderId="0" xfId="0" applyFont="1" applyFill="1" applyAlignment="1">
      <alignment vertical="center"/>
    </xf>
    <xf numFmtId="0" fontId="0" fillId="0" borderId="0" xfId="0" applyAlignment="1">
      <alignment vertical="center"/>
    </xf>
    <xf numFmtId="0" fontId="0" fillId="7" borderId="3" xfId="0" applyFill="1" applyBorder="1" applyAlignment="1">
      <alignment horizontal="center" vertical="center"/>
    </xf>
    <xf numFmtId="0" fontId="10" fillId="8" borderId="6" xfId="3" applyFont="1" applyFill="1" applyBorder="1" applyAlignment="1">
      <alignment horizontal="center" vertical="center"/>
    </xf>
    <xf numFmtId="0" fontId="10" fillId="8" borderId="6" xfId="3" applyFont="1" applyFill="1" applyBorder="1" applyAlignment="1">
      <alignment horizontal="center"/>
    </xf>
    <xf numFmtId="44" fontId="10" fillId="7" borderId="6" xfId="1" applyFont="1" applyFill="1" applyBorder="1" applyAlignment="1" applyProtection="1">
      <alignment wrapText="1"/>
    </xf>
    <xf numFmtId="9" fontId="10" fillId="7" borderId="6" xfId="2" applyFont="1" applyFill="1" applyBorder="1" applyAlignment="1" applyProtection="1">
      <alignment vertical="top"/>
    </xf>
    <xf numFmtId="44" fontId="0" fillId="0" borderId="0" xfId="0" applyNumberFormat="1"/>
    <xf numFmtId="0" fontId="0" fillId="0" borderId="3" xfId="0" applyBorder="1" applyAlignment="1">
      <alignment horizontal="center" vertical="center"/>
    </xf>
    <xf numFmtId="0" fontId="10" fillId="9" borderId="10" xfId="3" applyFont="1" applyFill="1" applyBorder="1" applyAlignment="1">
      <alignment horizontal="center" vertical="center"/>
    </xf>
    <xf numFmtId="0" fontId="10" fillId="9" borderId="6" xfId="3" applyFont="1" applyFill="1" applyBorder="1" applyAlignment="1">
      <alignment horizontal="left"/>
    </xf>
    <xf numFmtId="0" fontId="10" fillId="9" borderId="6" xfId="3" applyFont="1" applyFill="1" applyBorder="1" applyAlignment="1">
      <alignment horizontal="center"/>
    </xf>
    <xf numFmtId="0" fontId="10" fillId="9" borderId="13" xfId="3" applyFont="1" applyFill="1" applyBorder="1" applyAlignment="1">
      <alignment horizontal="center" vertical="center"/>
    </xf>
    <xf numFmtId="0" fontId="10" fillId="8" borderId="6" xfId="3" applyFont="1" applyFill="1" applyBorder="1" applyAlignment="1">
      <alignment horizontal="left"/>
    </xf>
    <xf numFmtId="0" fontId="12" fillId="9" borderId="6" xfId="3" applyFont="1" applyFill="1" applyBorder="1" applyAlignment="1">
      <alignment horizontal="left"/>
    </xf>
    <xf numFmtId="49" fontId="11" fillId="10" borderId="6" xfId="0" applyNumberFormat="1" applyFont="1" applyFill="1" applyBorder="1" applyAlignment="1">
      <alignment horizontal="left" vertical="center" readingOrder="1"/>
    </xf>
    <xf numFmtId="0" fontId="10" fillId="8" borderId="10" xfId="3" applyFont="1" applyFill="1" applyBorder="1" applyAlignment="1">
      <alignment horizontal="center" vertical="center"/>
    </xf>
    <xf numFmtId="49" fontId="11" fillId="2" borderId="6" xfId="0" applyNumberFormat="1" applyFont="1" applyFill="1" applyBorder="1" applyAlignment="1">
      <alignment horizontal="left" vertical="center" readingOrder="1"/>
    </xf>
    <xf numFmtId="49" fontId="11" fillId="10" borderId="6" xfId="0" applyNumberFormat="1" applyFont="1" applyFill="1" applyBorder="1" applyAlignment="1">
      <alignment horizontal="center" vertical="center" readingOrder="1"/>
    </xf>
    <xf numFmtId="44" fontId="10" fillId="0" borderId="6" xfId="1" applyFont="1" applyFill="1" applyBorder="1" applyAlignment="1" applyProtection="1">
      <alignment wrapText="1"/>
    </xf>
    <xf numFmtId="9" fontId="10" fillId="0" borderId="6" xfId="2" applyFont="1" applyFill="1" applyBorder="1" applyAlignment="1" applyProtection="1">
      <alignment vertical="top"/>
    </xf>
    <xf numFmtId="0" fontId="0" fillId="7" borderId="0" xfId="0" applyFill="1" applyAlignment="1">
      <alignment horizontal="center" vertical="center"/>
    </xf>
    <xf numFmtId="0" fontId="8" fillId="3" borderId="0" xfId="0" applyFont="1" applyFill="1" applyAlignment="1">
      <alignment wrapText="1"/>
    </xf>
    <xf numFmtId="44" fontId="8" fillId="3" borderId="0" xfId="0" applyNumberFormat="1" applyFont="1" applyFill="1" applyAlignment="1">
      <alignment horizontal="left" vertical="top" wrapText="1"/>
    </xf>
    <xf numFmtId="0" fontId="10" fillId="4" borderId="0" xfId="0" applyFont="1" applyFill="1" applyAlignment="1">
      <alignment vertical="center"/>
    </xf>
    <xf numFmtId="0" fontId="6" fillId="4" borderId="0" xfId="0" applyFont="1" applyFill="1" applyAlignment="1">
      <alignment wrapText="1"/>
    </xf>
    <xf numFmtId="0" fontId="10" fillId="4" borderId="0" xfId="0" applyFont="1" applyFill="1" applyAlignment="1">
      <alignment horizontal="left" vertical="center"/>
    </xf>
    <xf numFmtId="0" fontId="7" fillId="6" borderId="0" xfId="0" applyFont="1" applyFill="1" applyAlignment="1">
      <alignment horizontal="left" vertical="center"/>
    </xf>
    <xf numFmtId="0" fontId="13" fillId="6" borderId="0" xfId="0" applyFont="1" applyFill="1"/>
    <xf numFmtId="0" fontId="0" fillId="3" borderId="0" xfId="0" applyFill="1"/>
    <xf numFmtId="0" fontId="13" fillId="3" borderId="0" xfId="0" applyFont="1" applyFill="1"/>
    <xf numFmtId="0" fontId="5" fillId="3" borderId="0" xfId="0" applyFont="1" applyFill="1"/>
    <xf numFmtId="0" fontId="2" fillId="3" borderId="14" xfId="0" applyFont="1" applyFill="1" applyBorder="1" applyAlignment="1">
      <alignment horizontal="center" vertical="center"/>
    </xf>
    <xf numFmtId="0" fontId="8" fillId="3" borderId="15" xfId="0" applyFont="1" applyFill="1" applyBorder="1" applyAlignment="1">
      <alignment vertical="center"/>
    </xf>
    <xf numFmtId="0" fontId="8" fillId="3" borderId="5" xfId="0" applyFont="1" applyFill="1" applyBorder="1" applyAlignment="1">
      <alignment horizontal="left" vertical="center"/>
    </xf>
    <xf numFmtId="0" fontId="8" fillId="3" borderId="4" xfId="0" applyFont="1" applyFill="1" applyBorder="1" applyAlignment="1">
      <alignment horizontal="left" vertical="center"/>
    </xf>
    <xf numFmtId="0" fontId="8" fillId="3" borderId="6" xfId="0" applyFont="1" applyFill="1" applyBorder="1" applyAlignment="1">
      <alignment horizontal="left" vertical="center" wrapText="1"/>
    </xf>
    <xf numFmtId="0" fontId="0" fillId="7" borderId="16" xfId="0" applyFill="1" applyBorder="1" applyAlignment="1">
      <alignment horizontal="center" vertical="center"/>
    </xf>
    <xf numFmtId="0" fontId="10" fillId="8" borderId="18" xfId="3" applyFont="1" applyFill="1" applyBorder="1" applyAlignment="1">
      <alignment horizontal="left"/>
    </xf>
    <xf numFmtId="0" fontId="10" fillId="8" borderId="19" xfId="3" applyFont="1" applyFill="1" applyBorder="1" applyAlignment="1">
      <alignment horizontal="left"/>
    </xf>
    <xf numFmtId="0" fontId="0" fillId="0" borderId="16" xfId="0" applyBorder="1" applyAlignment="1">
      <alignment horizontal="center" vertical="center"/>
    </xf>
    <xf numFmtId="0" fontId="10" fillId="9" borderId="21" xfId="3" applyFont="1" applyFill="1" applyBorder="1" applyAlignment="1">
      <alignment horizontal="center" vertical="center"/>
    </xf>
    <xf numFmtId="0" fontId="10" fillId="9" borderId="19" xfId="3" applyFont="1" applyFill="1" applyBorder="1" applyAlignment="1">
      <alignment horizontal="left"/>
    </xf>
    <xf numFmtId="0" fontId="10" fillId="8" borderId="21" xfId="3" applyFont="1" applyFill="1" applyBorder="1" applyAlignment="1">
      <alignment horizontal="center" vertical="center"/>
    </xf>
    <xf numFmtId="0" fontId="10" fillId="9" borderId="19" xfId="3" applyFont="1" applyFill="1" applyBorder="1" applyAlignment="1">
      <alignment horizontal="center"/>
    </xf>
    <xf numFmtId="44" fontId="10" fillId="0" borderId="19" xfId="1" applyFont="1" applyFill="1" applyBorder="1" applyAlignment="1" applyProtection="1">
      <alignment wrapText="1"/>
    </xf>
    <xf numFmtId="9" fontId="10" fillId="0" borderId="19" xfId="2" applyFont="1" applyFill="1" applyBorder="1" applyAlignment="1" applyProtection="1">
      <alignment vertical="top"/>
    </xf>
    <xf numFmtId="0" fontId="10" fillId="8" borderId="19" xfId="3" applyFont="1" applyFill="1" applyBorder="1" applyAlignment="1">
      <alignment horizontal="center"/>
    </xf>
    <xf numFmtId="44" fontId="10" fillId="7" borderId="19" xfId="1" applyFont="1" applyFill="1" applyBorder="1" applyAlignment="1" applyProtection="1">
      <alignment wrapText="1"/>
    </xf>
    <xf numFmtId="9" fontId="10" fillId="7" borderId="19" xfId="2" applyFont="1" applyFill="1" applyBorder="1" applyAlignment="1" applyProtection="1">
      <alignment vertical="top"/>
    </xf>
    <xf numFmtId="0" fontId="8" fillId="3" borderId="19" xfId="0" applyFont="1" applyFill="1" applyBorder="1" applyAlignment="1">
      <alignment wrapText="1"/>
    </xf>
    <xf numFmtId="44" fontId="8" fillId="3" borderId="19" xfId="0" applyNumberFormat="1" applyFont="1" applyFill="1" applyBorder="1" applyAlignment="1">
      <alignment horizontal="left" vertical="center" wrapText="1"/>
    </xf>
    <xf numFmtId="0" fontId="0" fillId="4" borderId="0" xfId="0" applyFill="1"/>
    <xf numFmtId="0" fontId="0" fillId="3" borderId="22" xfId="0" applyFill="1" applyBorder="1"/>
    <xf numFmtId="0" fontId="8" fillId="3" borderId="4" xfId="0" applyFont="1" applyFill="1" applyBorder="1" applyAlignment="1">
      <alignment vertical="top"/>
    </xf>
    <xf numFmtId="0" fontId="8" fillId="3" borderId="6" xfId="0" applyFont="1" applyFill="1" applyBorder="1" applyAlignment="1">
      <alignment wrapText="1"/>
    </xf>
    <xf numFmtId="0" fontId="8" fillId="3" borderId="6" xfId="0" applyFont="1" applyFill="1" applyBorder="1" applyAlignment="1">
      <alignment vertical="top" wrapText="1"/>
    </xf>
    <xf numFmtId="0" fontId="8" fillId="3" borderId="4" xfId="0" applyFont="1" applyFill="1" applyBorder="1" applyAlignment="1">
      <alignment vertical="top" wrapText="1"/>
    </xf>
    <xf numFmtId="0" fontId="10" fillId="7" borderId="27" xfId="0" applyFont="1" applyFill="1" applyBorder="1" applyAlignment="1">
      <alignment horizontal="center" vertical="top"/>
    </xf>
    <xf numFmtId="0" fontId="10" fillId="4" borderId="0" xfId="0" applyFont="1" applyFill="1" applyAlignment="1">
      <alignment horizontal="left"/>
    </xf>
    <xf numFmtId="0" fontId="10" fillId="4" borderId="30" xfId="0" applyFont="1" applyFill="1" applyBorder="1" applyAlignment="1">
      <alignment horizontal="center" vertical="top"/>
    </xf>
    <xf numFmtId="0" fontId="10" fillId="7" borderId="33" xfId="0" applyFont="1" applyFill="1" applyBorder="1" applyAlignment="1">
      <alignment horizontal="center" vertical="top"/>
    </xf>
    <xf numFmtId="0" fontId="10" fillId="4" borderId="33" xfId="0" applyFont="1" applyFill="1" applyBorder="1" applyAlignment="1">
      <alignment horizontal="center" vertical="top"/>
    </xf>
    <xf numFmtId="0" fontId="8" fillId="3" borderId="33" xfId="0" applyFont="1" applyFill="1" applyBorder="1" applyAlignment="1">
      <alignment vertical="center" wrapText="1"/>
    </xf>
    <xf numFmtId="44" fontId="8" fillId="3" borderId="33" xfId="0" applyNumberFormat="1" applyFont="1" applyFill="1" applyBorder="1" applyAlignment="1">
      <alignment vertical="center" wrapText="1"/>
    </xf>
    <xf numFmtId="0" fontId="10" fillId="4" borderId="0" xfId="0" applyFont="1" applyFill="1" applyAlignment="1">
      <alignment horizontal="left" vertical="center" wrapText="1"/>
    </xf>
    <xf numFmtId="0" fontId="8" fillId="4" borderId="0" xfId="0" applyFont="1" applyFill="1" applyAlignment="1">
      <alignment wrapText="1"/>
    </xf>
    <xf numFmtId="0" fontId="0" fillId="0" borderId="0" xfId="0" applyAlignment="1">
      <alignment horizontal="left" vertical="center"/>
    </xf>
    <xf numFmtId="0" fontId="10" fillId="4" borderId="0" xfId="0" applyFont="1" applyFill="1" applyAlignment="1">
      <alignment horizontal="center" vertical="center" wrapText="1"/>
    </xf>
    <xf numFmtId="0" fontId="10" fillId="4" borderId="0" xfId="0" applyFont="1" applyFill="1"/>
    <xf numFmtId="0" fontId="10" fillId="7" borderId="30" xfId="0" applyFont="1" applyFill="1" applyBorder="1" applyAlignment="1">
      <alignment horizontal="center" vertical="top"/>
    </xf>
    <xf numFmtId="44" fontId="10" fillId="7" borderId="33" xfId="1" applyFont="1" applyFill="1" applyBorder="1" applyAlignment="1" applyProtection="1">
      <alignment horizontal="center" vertical="top"/>
    </xf>
    <xf numFmtId="44" fontId="10" fillId="7" borderId="39" xfId="0" applyNumberFormat="1" applyFont="1" applyFill="1" applyBorder="1" applyAlignment="1">
      <alignment vertical="top"/>
    </xf>
    <xf numFmtId="44" fontId="10" fillId="0" borderId="41" xfId="1" applyFont="1" applyFill="1" applyBorder="1" applyAlignment="1" applyProtection="1">
      <alignment horizontal="center" vertical="top"/>
    </xf>
    <xf numFmtId="44" fontId="10" fillId="0" borderId="42" xfId="0" applyNumberFormat="1" applyFont="1" applyBorder="1" applyAlignment="1">
      <alignment vertical="top"/>
    </xf>
    <xf numFmtId="0" fontId="8" fillId="3" borderId="34" xfId="0" applyFont="1" applyFill="1" applyBorder="1" applyAlignment="1">
      <alignment horizontal="left" vertical="center" wrapText="1"/>
    </xf>
    <xf numFmtId="0" fontId="8" fillId="3" borderId="35" xfId="0" applyFont="1" applyFill="1" applyBorder="1" applyAlignment="1">
      <alignment horizontal="left" vertical="center" wrapText="1"/>
    </xf>
    <xf numFmtId="0" fontId="0" fillId="4" borderId="0" xfId="0" applyFill="1" applyAlignment="1">
      <alignment horizontal="left" vertical="center"/>
    </xf>
    <xf numFmtId="0" fontId="6" fillId="4" borderId="0" xfId="0" applyFont="1" applyFill="1" applyAlignment="1">
      <alignment horizontal="left" vertical="center"/>
    </xf>
    <xf numFmtId="0" fontId="8" fillId="3" borderId="33" xfId="0" applyFont="1" applyFill="1" applyBorder="1" applyAlignment="1">
      <alignment horizontal="left" vertical="center" wrapText="1"/>
    </xf>
    <xf numFmtId="44" fontId="8" fillId="3" borderId="33" xfId="0" applyNumberFormat="1" applyFont="1" applyFill="1" applyBorder="1" applyAlignment="1">
      <alignment horizontal="left" vertical="center" wrapText="1"/>
    </xf>
    <xf numFmtId="0" fontId="8" fillId="4" borderId="0" xfId="0" applyFont="1" applyFill="1" applyAlignment="1">
      <alignment horizontal="left"/>
    </xf>
    <xf numFmtId="0" fontId="10" fillId="4" borderId="0" xfId="0" applyFont="1" applyFill="1" applyAlignment="1">
      <alignment horizontal="left" wrapText="1"/>
    </xf>
    <xf numFmtId="0" fontId="5" fillId="0" borderId="0" xfId="0" applyFont="1"/>
    <xf numFmtId="0" fontId="6" fillId="0" borderId="0" xfId="0" applyFont="1"/>
    <xf numFmtId="0" fontId="6" fillId="0" borderId="0" xfId="0" applyFont="1" applyAlignment="1">
      <alignment vertical="top" wrapText="1"/>
    </xf>
    <xf numFmtId="0" fontId="6" fillId="0" borderId="0" xfId="0" applyFont="1" applyAlignment="1">
      <alignment wrapText="1"/>
    </xf>
    <xf numFmtId="0" fontId="13" fillId="0" borderId="0" xfId="0" applyFont="1"/>
    <xf numFmtId="0" fontId="14" fillId="4" borderId="0" xfId="0" applyFont="1" applyFill="1" applyAlignment="1">
      <alignment vertical="center"/>
    </xf>
    <xf numFmtId="0" fontId="0" fillId="0" borderId="0" xfId="0" applyAlignment="1">
      <alignment horizontal="center"/>
    </xf>
    <xf numFmtId="0" fontId="15" fillId="4" borderId="0" xfId="0" applyFont="1" applyFill="1"/>
    <xf numFmtId="0" fontId="8" fillId="3" borderId="23" xfId="0" applyFont="1" applyFill="1" applyBorder="1" applyAlignment="1">
      <alignment horizontal="center" vertical="top"/>
    </xf>
    <xf numFmtId="0" fontId="8" fillId="3" borderId="24" xfId="0" applyFont="1" applyFill="1" applyBorder="1" applyAlignment="1">
      <alignment horizontal="center" vertical="top"/>
    </xf>
    <xf numFmtId="44" fontId="10" fillId="4" borderId="41" xfId="1" applyFont="1" applyFill="1" applyBorder="1" applyAlignment="1" applyProtection="1">
      <alignment horizontal="center"/>
    </xf>
    <xf numFmtId="0" fontId="8" fillId="3" borderId="33"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2" xfId="0" applyFont="1" applyFill="1" applyBorder="1" applyAlignment="1">
      <alignment horizontal="center" vertical="center" wrapText="1"/>
    </xf>
    <xf numFmtId="44" fontId="10" fillId="4" borderId="57" xfId="1" applyFont="1" applyFill="1" applyBorder="1" applyAlignment="1" applyProtection="1">
      <alignment horizontal="center" vertical="center" wrapText="1"/>
    </xf>
    <xf numFmtId="44" fontId="10" fillId="4" borderId="35" xfId="1" applyFont="1" applyFill="1" applyBorder="1" applyAlignment="1" applyProtection="1">
      <alignment horizontal="center" vertical="center" wrapText="1"/>
    </xf>
    <xf numFmtId="44" fontId="10" fillId="7" borderId="57" xfId="1" applyFont="1" applyFill="1" applyBorder="1" applyAlignment="1" applyProtection="1">
      <alignment horizontal="center" vertical="center" wrapText="1"/>
    </xf>
    <xf numFmtId="44" fontId="10" fillId="7" borderId="35" xfId="1" applyFont="1" applyFill="1" applyBorder="1" applyAlignment="1" applyProtection="1">
      <alignment horizontal="center" vertical="center" wrapText="1"/>
    </xf>
    <xf numFmtId="0" fontId="8" fillId="3" borderId="53" xfId="0" applyFont="1" applyFill="1" applyBorder="1" applyAlignment="1">
      <alignment horizontal="center" wrapText="1"/>
    </xf>
    <xf numFmtId="0" fontId="8" fillId="3" borderId="54" xfId="0" applyFont="1" applyFill="1" applyBorder="1" applyAlignment="1">
      <alignment horizontal="center"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44" fontId="10" fillId="7" borderId="55" xfId="1" applyFont="1" applyFill="1" applyBorder="1" applyAlignment="1" applyProtection="1">
      <alignment horizontal="center"/>
    </xf>
    <xf numFmtId="44" fontId="10" fillId="7" borderId="56" xfId="1" applyFont="1" applyFill="1" applyBorder="1" applyAlignment="1" applyProtection="1">
      <alignment horizontal="center"/>
    </xf>
    <xf numFmtId="44" fontId="10" fillId="4" borderId="57" xfId="1" applyFont="1" applyFill="1" applyBorder="1" applyAlignment="1" applyProtection="1">
      <alignment horizontal="center"/>
    </xf>
    <xf numFmtId="44" fontId="10" fillId="4" borderId="35" xfId="1" applyFont="1" applyFill="1" applyBorder="1" applyAlignment="1" applyProtection="1">
      <alignment horizontal="center"/>
    </xf>
    <xf numFmtId="44" fontId="10" fillId="7" borderId="57" xfId="1" applyFont="1" applyFill="1" applyBorder="1" applyAlignment="1" applyProtection="1">
      <alignment horizontal="center"/>
    </xf>
    <xf numFmtId="44" fontId="10" fillId="7" borderId="35" xfId="1" applyFont="1" applyFill="1" applyBorder="1" applyAlignment="1" applyProtection="1">
      <alignment horizontal="center"/>
    </xf>
    <xf numFmtId="44" fontId="10" fillId="4" borderId="38" xfId="1" applyFont="1" applyFill="1" applyBorder="1" applyAlignment="1" applyProtection="1">
      <alignment horizontal="center"/>
    </xf>
    <xf numFmtId="44" fontId="10" fillId="4" borderId="39" xfId="1" applyFont="1" applyFill="1" applyBorder="1" applyAlignment="1" applyProtection="1">
      <alignment horizontal="center"/>
    </xf>
    <xf numFmtId="44" fontId="10" fillId="7" borderId="0" xfId="1" applyFont="1" applyFill="1" applyBorder="1" applyAlignment="1" applyProtection="1">
      <alignment horizontal="center"/>
    </xf>
    <xf numFmtId="44" fontId="10" fillId="7" borderId="58" xfId="1" applyFont="1" applyFill="1" applyBorder="1" applyAlignment="1" applyProtection="1">
      <alignment horizontal="center"/>
    </xf>
    <xf numFmtId="0" fontId="0" fillId="7" borderId="16" xfId="0" applyFill="1" applyBorder="1" applyAlignment="1">
      <alignment horizontal="center" vertical="center"/>
    </xf>
    <xf numFmtId="0" fontId="10" fillId="8" borderId="21" xfId="3" applyFont="1" applyFill="1" applyBorder="1" applyAlignment="1">
      <alignment horizontal="center" vertical="center"/>
    </xf>
    <xf numFmtId="0" fontId="10" fillId="8" borderId="17" xfId="3" applyFont="1" applyFill="1" applyBorder="1" applyAlignment="1">
      <alignment horizontal="center" vertical="center"/>
    </xf>
    <xf numFmtId="0" fontId="7" fillId="6" borderId="0" xfId="0" applyFont="1" applyFill="1" applyAlignment="1">
      <alignment horizontal="left" vertical="center"/>
    </xf>
    <xf numFmtId="0" fontId="8" fillId="3" borderId="0" xfId="0" applyFont="1" applyFill="1" applyAlignment="1">
      <alignment horizontal="left" vertical="center" wrapText="1"/>
    </xf>
    <xf numFmtId="0" fontId="8" fillId="3" borderId="16" xfId="0" applyFont="1" applyFill="1" applyBorder="1" applyAlignment="1">
      <alignment horizontal="left" vertical="center" wrapText="1"/>
    </xf>
    <xf numFmtId="0" fontId="10" fillId="4" borderId="0" xfId="0" applyFont="1" applyFill="1" applyAlignment="1">
      <alignment horizontal="left" vertical="center"/>
    </xf>
    <xf numFmtId="0" fontId="10" fillId="8" borderId="53" xfId="3" applyFont="1" applyFill="1" applyBorder="1" applyAlignment="1">
      <alignment horizontal="center"/>
    </xf>
    <xf numFmtId="0" fontId="10" fillId="8" borderId="54" xfId="3" applyFont="1" applyFill="1" applyBorder="1" applyAlignment="1">
      <alignment horizontal="center"/>
    </xf>
    <xf numFmtId="0" fontId="10" fillId="9" borderId="53" xfId="1" applyNumberFormat="1" applyFont="1" applyFill="1" applyBorder="1" applyAlignment="1" applyProtection="1">
      <alignment horizontal="center"/>
    </xf>
    <xf numFmtId="0" fontId="10" fillId="9" borderId="54" xfId="1" applyNumberFormat="1" applyFont="1" applyFill="1" applyBorder="1" applyAlignment="1" applyProtection="1">
      <alignment horizontal="center"/>
    </xf>
    <xf numFmtId="0" fontId="10" fillId="9" borderId="53" xfId="3" applyFont="1" applyFill="1" applyBorder="1" applyAlignment="1">
      <alignment horizontal="center"/>
    </xf>
    <xf numFmtId="0" fontId="10" fillId="9" borderId="54" xfId="3" applyFont="1" applyFill="1" applyBorder="1" applyAlignment="1">
      <alignment horizontal="center"/>
    </xf>
    <xf numFmtId="0" fontId="3" fillId="3" borderId="0" xfId="0" applyFont="1" applyFill="1" applyAlignment="1">
      <alignment horizontal="left" vertical="center"/>
    </xf>
    <xf numFmtId="0" fontId="3" fillId="3" borderId="32" xfId="0" applyFont="1" applyFill="1" applyBorder="1" applyAlignment="1">
      <alignment horizontal="left" vertical="center"/>
    </xf>
    <xf numFmtId="0" fontId="8" fillId="3" borderId="2" xfId="0" applyFont="1" applyFill="1" applyBorder="1" applyAlignment="1">
      <alignment horizontal="center" vertical="top"/>
    </xf>
    <xf numFmtId="0" fontId="8" fillId="3" borderId="3" xfId="0" applyFont="1" applyFill="1" applyBorder="1" applyAlignment="1">
      <alignment horizontal="center" vertical="top"/>
    </xf>
    <xf numFmtId="0" fontId="8" fillId="3" borderId="4" xfId="0" applyFont="1" applyFill="1" applyBorder="1" applyAlignment="1">
      <alignment horizontal="center" wrapText="1"/>
    </xf>
    <xf numFmtId="0" fontId="8" fillId="3" borderId="50" xfId="0" applyFont="1" applyFill="1" applyBorder="1" applyAlignment="1">
      <alignment horizontal="center" wrapText="1"/>
    </xf>
    <xf numFmtId="0" fontId="8" fillId="3" borderId="5" xfId="0" applyFont="1" applyFill="1" applyBorder="1" applyAlignment="1">
      <alignment horizontal="center" wrapText="1"/>
    </xf>
    <xf numFmtId="0" fontId="4" fillId="3" borderId="0" xfId="0" applyFont="1" applyFill="1" applyAlignment="1">
      <alignment horizontal="left" vertical="center" wrapText="1"/>
    </xf>
    <xf numFmtId="0" fontId="8" fillId="3" borderId="4"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0" fillId="0" borderId="16" xfId="0" applyBorder="1" applyAlignment="1">
      <alignment horizontal="center" vertical="center"/>
    </xf>
    <xf numFmtId="0" fontId="10" fillId="9" borderId="21" xfId="3" applyFont="1" applyFill="1" applyBorder="1" applyAlignment="1">
      <alignment horizontal="center" vertical="center"/>
    </xf>
    <xf numFmtId="0" fontId="10" fillId="9" borderId="17" xfId="3" applyFont="1" applyFill="1" applyBorder="1" applyAlignment="1">
      <alignment horizontal="center" vertical="center"/>
    </xf>
    <xf numFmtId="0" fontId="8" fillId="3" borderId="6" xfId="0" applyFont="1" applyFill="1" applyBorder="1" applyAlignment="1">
      <alignment horizontal="center" vertical="top"/>
    </xf>
    <xf numFmtId="0" fontId="10" fillId="9" borderId="10" xfId="3" applyFont="1" applyFill="1" applyBorder="1" applyAlignment="1">
      <alignment horizontal="center" vertical="center"/>
    </xf>
    <xf numFmtId="0" fontId="10" fillId="9" borderId="12" xfId="3" applyFont="1" applyFill="1" applyBorder="1" applyAlignment="1">
      <alignment horizontal="center" vertical="center"/>
    </xf>
    <xf numFmtId="0" fontId="10" fillId="9" borderId="13" xfId="3" applyFont="1" applyFill="1" applyBorder="1" applyAlignment="1">
      <alignment horizontal="center" vertical="center"/>
    </xf>
    <xf numFmtId="0" fontId="0" fillId="0" borderId="3" xfId="0" applyBorder="1" applyAlignment="1">
      <alignment horizontal="center" vertical="center"/>
    </xf>
    <xf numFmtId="0" fontId="10" fillId="9" borderId="6" xfId="3" applyFont="1" applyFill="1" applyBorder="1" applyAlignment="1">
      <alignment horizontal="center" vertical="center"/>
    </xf>
    <xf numFmtId="0" fontId="0" fillId="7" borderId="3" xfId="0" applyFill="1" applyBorder="1" applyAlignment="1">
      <alignment horizontal="center" vertical="center"/>
    </xf>
    <xf numFmtId="0" fontId="10" fillId="8" borderId="12" xfId="3"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10" fillId="8" borderId="20" xfId="3" applyFont="1" applyFill="1" applyBorder="1" applyAlignment="1">
      <alignment horizontal="center" vertical="center"/>
    </xf>
    <xf numFmtId="0" fontId="10" fillId="8" borderId="51" xfId="3" applyFont="1" applyFill="1" applyBorder="1" applyAlignment="1">
      <alignment horizontal="center"/>
    </xf>
    <xf numFmtId="0" fontId="10" fillId="8" borderId="52" xfId="3" applyFont="1" applyFill="1" applyBorder="1" applyAlignment="1">
      <alignment horizontal="center"/>
    </xf>
    <xf numFmtId="0" fontId="8" fillId="3" borderId="0" xfId="0" applyFont="1" applyFill="1" applyAlignment="1">
      <alignment horizontal="left"/>
    </xf>
    <xf numFmtId="0" fontId="8" fillId="3" borderId="3" xfId="0" applyFont="1" applyFill="1" applyBorder="1" applyAlignment="1">
      <alignment horizontal="left"/>
    </xf>
    <xf numFmtId="0" fontId="10" fillId="7" borderId="25" xfId="0" applyFont="1" applyFill="1" applyBorder="1" applyAlignment="1">
      <alignment horizontal="left"/>
    </xf>
    <xf numFmtId="0" fontId="10" fillId="7" borderId="26" xfId="0" applyFont="1" applyFill="1" applyBorder="1" applyAlignment="1">
      <alignment horizontal="left"/>
    </xf>
    <xf numFmtId="0" fontId="10" fillId="4" borderId="0" xfId="0" applyFont="1" applyFill="1" applyAlignment="1">
      <alignment horizontal="left"/>
    </xf>
    <xf numFmtId="0" fontId="10" fillId="4" borderId="29" xfId="0" applyFont="1" applyFill="1" applyBorder="1" applyAlignment="1">
      <alignment horizontal="left"/>
    </xf>
    <xf numFmtId="0" fontId="10" fillId="7" borderId="0" xfId="0" applyFont="1" applyFill="1" applyAlignment="1">
      <alignment horizontal="left"/>
    </xf>
    <xf numFmtId="0" fontId="10" fillId="7" borderId="29" xfId="0" applyFont="1" applyFill="1" applyBorder="1" applyAlignment="1">
      <alignment horizontal="left"/>
    </xf>
    <xf numFmtId="0" fontId="10" fillId="7" borderId="32" xfId="0" applyFont="1" applyFill="1" applyBorder="1" applyAlignment="1">
      <alignment horizontal="left"/>
    </xf>
    <xf numFmtId="0" fontId="10" fillId="4" borderId="45" xfId="0" applyFont="1" applyFill="1" applyBorder="1" applyAlignment="1">
      <alignment horizontal="left"/>
    </xf>
    <xf numFmtId="0" fontId="10" fillId="4" borderId="46" xfId="0" applyFont="1" applyFill="1" applyBorder="1" applyAlignment="1">
      <alignment horizontal="left"/>
    </xf>
    <xf numFmtId="0" fontId="10" fillId="7" borderId="45" xfId="0" applyFont="1" applyFill="1" applyBorder="1" applyAlignment="1">
      <alignment horizontal="left"/>
    </xf>
    <xf numFmtId="0" fontId="10" fillId="7" borderId="46" xfId="0" applyFont="1" applyFill="1" applyBorder="1" applyAlignment="1">
      <alignment horizontal="left"/>
    </xf>
    <xf numFmtId="0" fontId="10" fillId="4" borderId="43" xfId="0" applyFont="1" applyFill="1" applyBorder="1" applyAlignment="1">
      <alignment horizontal="left"/>
    </xf>
    <xf numFmtId="0" fontId="10" fillId="4" borderId="44" xfId="0" applyFont="1" applyFill="1" applyBorder="1" applyAlignment="1">
      <alignment horizontal="left"/>
    </xf>
    <xf numFmtId="0" fontId="10" fillId="4" borderId="0" xfId="0" applyFont="1" applyFill="1" applyAlignment="1">
      <alignment horizontal="left" vertical="center" wrapText="1"/>
    </xf>
    <xf numFmtId="0" fontId="2" fillId="3" borderId="30" xfId="0" applyFont="1" applyFill="1" applyBorder="1" applyAlignment="1">
      <alignment horizontal="center" vertical="center"/>
    </xf>
    <xf numFmtId="0" fontId="10" fillId="4" borderId="0" xfId="0" applyFont="1" applyFill="1"/>
    <xf numFmtId="0" fontId="10" fillId="4" borderId="29" xfId="0" applyFont="1" applyFill="1" applyBorder="1"/>
    <xf numFmtId="0" fontId="10" fillId="7" borderId="0" xfId="0" applyFont="1" applyFill="1"/>
    <xf numFmtId="0" fontId="10" fillId="7" borderId="29" xfId="0" applyFont="1" applyFill="1" applyBorder="1"/>
    <xf numFmtId="0" fontId="10" fillId="4" borderId="0" xfId="0" applyFont="1" applyFill="1" applyAlignment="1">
      <alignment horizontal="left" wrapText="1"/>
    </xf>
    <xf numFmtId="0" fontId="8" fillId="3" borderId="0" xfId="0" applyFont="1" applyFill="1" applyAlignment="1">
      <alignment vertical="center"/>
    </xf>
    <xf numFmtId="0" fontId="8" fillId="3" borderId="29" xfId="0" applyFont="1" applyFill="1" applyBorder="1" applyAlignment="1">
      <alignment vertical="center"/>
    </xf>
    <xf numFmtId="0" fontId="8" fillId="3" borderId="30" xfId="0" applyFont="1" applyFill="1" applyBorder="1" applyAlignment="1">
      <alignment horizontal="left" vertical="center"/>
    </xf>
    <xf numFmtId="0" fontId="8" fillId="3" borderId="30" xfId="0" applyFont="1" applyFill="1" applyBorder="1" applyAlignment="1">
      <alignment horizontal="center" vertical="center"/>
    </xf>
    <xf numFmtId="44" fontId="8" fillId="3" borderId="0" xfId="1" applyFont="1" applyFill="1" applyBorder="1" applyAlignment="1" applyProtection="1">
      <alignment horizontal="left" vertical="center" wrapText="1"/>
    </xf>
    <xf numFmtId="44" fontId="10" fillId="7" borderId="38" xfId="1" applyFont="1" applyFill="1" applyBorder="1" applyAlignment="1" applyProtection="1">
      <alignment horizontal="center" vertical="top"/>
    </xf>
    <xf numFmtId="44" fontId="10" fillId="7" borderId="33" xfId="1" applyFont="1" applyFill="1" applyBorder="1" applyAlignment="1" applyProtection="1">
      <alignment horizontal="center" vertical="top"/>
    </xf>
    <xf numFmtId="44" fontId="10" fillId="0" borderId="40" xfId="1" applyFont="1" applyFill="1" applyBorder="1" applyAlignment="1" applyProtection="1">
      <alignment horizontal="center" vertical="top"/>
    </xf>
    <xf numFmtId="44" fontId="10" fillId="0" borderId="41" xfId="1" applyFont="1" applyFill="1" applyBorder="1" applyAlignment="1" applyProtection="1">
      <alignment horizontal="center" vertical="top"/>
    </xf>
    <xf numFmtId="0" fontId="8" fillId="3" borderId="0" xfId="0" applyFont="1" applyFill="1" applyAlignment="1">
      <alignment horizontal="left" wrapText="1"/>
    </xf>
    <xf numFmtId="0" fontId="8" fillId="3" borderId="3" xfId="0" applyFont="1" applyFill="1" applyBorder="1" applyAlignment="1">
      <alignment horizontal="left" wrapText="1"/>
    </xf>
    <xf numFmtId="0" fontId="6" fillId="5" borderId="36" xfId="0" applyFont="1" applyFill="1" applyBorder="1" applyAlignment="1" applyProtection="1">
      <alignment horizontal="left" vertical="center" wrapText="1"/>
      <protection locked="0"/>
    </xf>
    <xf numFmtId="0" fontId="6" fillId="5" borderId="37" xfId="0" applyFont="1" applyFill="1" applyBorder="1" applyAlignment="1" applyProtection="1">
      <alignment horizontal="left" vertical="center" wrapText="1"/>
      <protection locked="0"/>
    </xf>
    <xf numFmtId="0" fontId="6" fillId="5" borderId="36" xfId="0" applyFont="1" applyFill="1" applyBorder="1" applyAlignment="1" applyProtection="1">
      <alignment horizontal="left" vertical="center"/>
      <protection locked="0"/>
    </xf>
    <xf numFmtId="0" fontId="6" fillId="5" borderId="37" xfId="0" applyFont="1" applyFill="1" applyBorder="1" applyAlignment="1" applyProtection="1">
      <alignment horizontal="left" vertical="center"/>
      <protection locked="0"/>
    </xf>
  </cellXfs>
  <cellStyles count="4">
    <cellStyle name="Procent" xfId="2" builtinId="5"/>
    <cellStyle name="Standaard" xfId="0" builtinId="0"/>
    <cellStyle name="Standaard_3230 begroting  Stoa Arena tbv uitgebracht 2" xfId="3" xr:uid="{6E251FCF-AA78-4295-B94E-EF7DDC3BE67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1857375</xdr:colOff>
      <xdr:row>4</xdr:row>
      <xdr:rowOff>66675</xdr:rowOff>
    </xdr:to>
    <xdr:pic>
      <xdr:nvPicPr>
        <xdr:cNvPr id="2" name="Afbeelding 1">
          <a:extLst>
            <a:ext uri="{FF2B5EF4-FFF2-40B4-BE49-F238E27FC236}">
              <a16:creationId xmlns:a16="http://schemas.microsoft.com/office/drawing/2014/main" id="{2AA4C289-F27D-4C2E-A30B-0647457CA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00725" y="0"/>
          <a:ext cx="18573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579E-8438-4753-AC4B-28A29FC6B028}">
  <dimension ref="A1:L105"/>
  <sheetViews>
    <sheetView showGridLines="0" tabSelected="1" zoomScale="55" zoomScaleNormal="55" workbookViewId="0">
      <selection activeCell="C15" sqref="C15"/>
    </sheetView>
  </sheetViews>
  <sheetFormatPr defaultColWidth="9.109375" defaultRowHeight="14.4"/>
  <cols>
    <col min="2" max="2" width="41.109375" style="139" customWidth="1"/>
    <col min="3" max="3" width="36.6640625" style="135" bestFit="1" customWidth="1"/>
    <col min="4" max="4" width="43.5546875" style="135" customWidth="1"/>
    <col min="5" max="5" width="14.33203125" style="135" customWidth="1"/>
    <col min="6" max="6" width="3.77734375" style="135" customWidth="1"/>
    <col min="7" max="7" width="19.6640625" style="135" bestFit="1" customWidth="1"/>
    <col min="8" max="8" width="26.6640625" style="135" bestFit="1" customWidth="1"/>
    <col min="9" max="9" width="18.5546875" style="135" customWidth="1"/>
    <col min="10" max="10" width="28.33203125" style="135" customWidth="1"/>
    <col min="11" max="11" width="21.33203125" style="135" customWidth="1"/>
  </cols>
  <sheetData>
    <row r="1" spans="1:12" ht="17.399999999999999" customHeight="1">
      <c r="A1" s="182" t="s">
        <v>115</v>
      </c>
      <c r="B1" s="182"/>
      <c r="C1" s="183"/>
      <c r="D1" s="34"/>
      <c r="E1" s="35"/>
      <c r="F1" s="35"/>
      <c r="G1" s="35"/>
      <c r="H1" s="35"/>
      <c r="I1" s="35"/>
      <c r="J1" s="35"/>
      <c r="K1" s="35"/>
    </row>
    <row r="2" spans="1:12" ht="17.399999999999999" customHeight="1">
      <c r="A2" s="182"/>
      <c r="B2" s="182"/>
      <c r="C2" s="183"/>
      <c r="D2" s="34"/>
      <c r="E2" s="35"/>
      <c r="F2" s="35"/>
      <c r="G2" s="35"/>
      <c r="H2" s="35"/>
      <c r="I2" s="36"/>
      <c r="J2" s="35"/>
      <c r="K2" s="35"/>
    </row>
    <row r="3" spans="1:12" ht="17.399999999999999" customHeight="1">
      <c r="A3" s="182"/>
      <c r="B3" s="182"/>
      <c r="C3" s="183"/>
      <c r="D3" s="34"/>
      <c r="E3" s="35"/>
      <c r="F3" s="35"/>
      <c r="G3" s="35"/>
      <c r="H3"/>
      <c r="I3" s="35"/>
      <c r="J3" s="35"/>
      <c r="K3" s="35"/>
    </row>
    <row r="4" spans="1:12">
      <c r="A4" s="182"/>
      <c r="B4" s="182"/>
      <c r="C4" s="183"/>
      <c r="D4" s="35"/>
      <c r="E4" s="35"/>
      <c r="F4" s="35"/>
      <c r="G4" s="35"/>
      <c r="H4" s="35"/>
      <c r="I4" s="35"/>
      <c r="J4" s="35"/>
      <c r="K4" s="35"/>
    </row>
    <row r="5" spans="1:12">
      <c r="A5" s="37" t="s">
        <v>0</v>
      </c>
      <c r="B5" s="37"/>
      <c r="C5" s="38"/>
      <c r="D5" s="35"/>
      <c r="E5" s="35"/>
      <c r="F5" s="35"/>
      <c r="G5" s="35"/>
      <c r="H5" s="35"/>
      <c r="I5" s="35"/>
      <c r="J5" s="35"/>
      <c r="K5" s="35"/>
    </row>
    <row r="6" spans="1:12" ht="26.4" customHeight="1">
      <c r="A6" s="39" t="s">
        <v>1</v>
      </c>
      <c r="B6" s="39"/>
      <c r="C6" s="40"/>
      <c r="D6" s="41"/>
      <c r="E6" s="41"/>
      <c r="F6" s="41"/>
      <c r="G6" s="41"/>
      <c r="H6" s="41"/>
      <c r="I6" s="41"/>
      <c r="J6" s="41"/>
      <c r="K6" s="42"/>
    </row>
    <row r="7" spans="1:12" ht="15" customHeight="1">
      <c r="A7" s="43"/>
      <c r="B7" s="44"/>
      <c r="C7" s="184"/>
      <c r="D7" s="185"/>
      <c r="E7" s="186" t="s">
        <v>2</v>
      </c>
      <c r="F7" s="187"/>
      <c r="G7" s="188"/>
      <c r="H7" s="196" t="s">
        <v>3</v>
      </c>
      <c r="I7" s="196"/>
      <c r="J7" s="45" t="s">
        <v>4</v>
      </c>
      <c r="K7" s="46"/>
    </row>
    <row r="8" spans="1:12" s="53" customFormat="1" ht="39.6" customHeight="1">
      <c r="A8" s="47" t="s">
        <v>5</v>
      </c>
      <c r="B8" s="48" t="s">
        <v>6</v>
      </c>
      <c r="C8" s="49" t="s">
        <v>7</v>
      </c>
      <c r="D8" s="50" t="s">
        <v>8</v>
      </c>
      <c r="E8" s="190" t="s">
        <v>9</v>
      </c>
      <c r="F8" s="192"/>
      <c r="G8" s="51" t="s">
        <v>10</v>
      </c>
      <c r="H8" s="51" t="s">
        <v>11</v>
      </c>
      <c r="I8" s="51" t="s">
        <v>12</v>
      </c>
      <c r="J8" s="51" t="s">
        <v>13</v>
      </c>
      <c r="K8" s="52"/>
    </row>
    <row r="9" spans="1:12">
      <c r="A9" s="54" t="s">
        <v>14</v>
      </c>
      <c r="B9" s="55" t="s">
        <v>15</v>
      </c>
      <c r="C9" s="56" t="s">
        <v>16</v>
      </c>
      <c r="D9" s="56" t="s">
        <v>16</v>
      </c>
      <c r="E9" s="56" t="s">
        <v>16</v>
      </c>
      <c r="F9" s="56"/>
      <c r="G9" s="57">
        <v>0</v>
      </c>
      <c r="H9" s="57">
        <v>0</v>
      </c>
      <c r="I9" s="58">
        <v>0</v>
      </c>
      <c r="J9" s="3">
        <f>SUM((G9+H9)*(1-I9))</f>
        <v>0</v>
      </c>
      <c r="K9" s="46"/>
      <c r="L9" s="59"/>
    </row>
    <row r="10" spans="1:12">
      <c r="A10" s="200" t="s">
        <v>17</v>
      </c>
      <c r="B10" s="197" t="s">
        <v>18</v>
      </c>
      <c r="C10" s="62" t="s">
        <v>19</v>
      </c>
      <c r="D10" s="62" t="s">
        <v>20</v>
      </c>
      <c r="E10" s="62">
        <v>1423</v>
      </c>
      <c r="F10" s="63" t="s">
        <v>116</v>
      </c>
      <c r="G10" s="1">
        <v>0</v>
      </c>
      <c r="H10" s="1">
        <v>0</v>
      </c>
      <c r="I10" s="2">
        <v>0</v>
      </c>
      <c r="J10" s="4">
        <f>SUM((G10+H10)*(1-I10)*E10)</f>
        <v>0</v>
      </c>
      <c r="K10" s="46"/>
    </row>
    <row r="11" spans="1:12">
      <c r="A11" s="200"/>
      <c r="B11" s="198"/>
      <c r="C11" s="62" t="s">
        <v>21</v>
      </c>
      <c r="D11" s="62" t="s">
        <v>20</v>
      </c>
      <c r="E11" s="62">
        <v>18</v>
      </c>
      <c r="F11" s="63" t="s">
        <v>117</v>
      </c>
      <c r="G11" s="1">
        <v>0</v>
      </c>
      <c r="H11" s="1">
        <v>0</v>
      </c>
      <c r="I11" s="2">
        <v>0</v>
      </c>
      <c r="J11" s="4">
        <f t="shared" ref="J11:J14" si="0">SUM((G11+H11)*(1-I11)*E11)</f>
        <v>0</v>
      </c>
      <c r="K11" s="46"/>
    </row>
    <row r="12" spans="1:12">
      <c r="A12" s="200"/>
      <c r="B12" s="198"/>
      <c r="C12" s="62" t="s">
        <v>22</v>
      </c>
      <c r="D12" s="62" t="s">
        <v>20</v>
      </c>
      <c r="E12" s="62">
        <v>78</v>
      </c>
      <c r="F12" s="63" t="s">
        <v>117</v>
      </c>
      <c r="G12" s="1">
        <v>0</v>
      </c>
      <c r="H12" s="1">
        <v>0</v>
      </c>
      <c r="I12" s="2">
        <v>0</v>
      </c>
      <c r="J12" s="4">
        <f t="shared" si="0"/>
        <v>0</v>
      </c>
      <c r="K12" s="46"/>
    </row>
    <row r="13" spans="1:12">
      <c r="A13" s="200"/>
      <c r="B13" s="198"/>
      <c r="C13" s="62" t="s">
        <v>23</v>
      </c>
      <c r="D13" s="62" t="s">
        <v>20</v>
      </c>
      <c r="E13" s="62">
        <v>8</v>
      </c>
      <c r="F13" s="63" t="s">
        <v>116</v>
      </c>
      <c r="G13" s="1">
        <v>0</v>
      </c>
      <c r="H13" s="1">
        <v>0</v>
      </c>
      <c r="I13" s="2">
        <v>0</v>
      </c>
      <c r="J13" s="4">
        <f t="shared" si="0"/>
        <v>0</v>
      </c>
      <c r="K13" s="46"/>
    </row>
    <row r="14" spans="1:12">
      <c r="A14" s="200"/>
      <c r="B14" s="199"/>
      <c r="C14" s="62" t="s">
        <v>24</v>
      </c>
      <c r="D14" s="62" t="s">
        <v>20</v>
      </c>
      <c r="E14" s="62">
        <v>24</v>
      </c>
      <c r="F14" s="63" t="s">
        <v>116</v>
      </c>
      <c r="G14" s="1">
        <v>0</v>
      </c>
      <c r="H14" s="1">
        <v>0</v>
      </c>
      <c r="I14" s="2">
        <v>0</v>
      </c>
      <c r="J14" s="4">
        <f t="shared" si="0"/>
        <v>0</v>
      </c>
      <c r="K14" s="46"/>
    </row>
    <row r="15" spans="1:12">
      <c r="A15" s="54" t="s">
        <v>25</v>
      </c>
      <c r="B15" s="55" t="s">
        <v>26</v>
      </c>
      <c r="C15" s="65" t="s">
        <v>27</v>
      </c>
      <c r="D15" s="65" t="s">
        <v>20</v>
      </c>
      <c r="E15" s="65">
        <v>302</v>
      </c>
      <c r="F15" s="56" t="s">
        <v>116</v>
      </c>
      <c r="G15" s="1">
        <v>0</v>
      </c>
      <c r="H15" s="1">
        <v>0</v>
      </c>
      <c r="I15" s="2">
        <v>0</v>
      </c>
      <c r="J15" s="3">
        <f>SUM((G15+H15)*(1-I15)*E15)</f>
        <v>0</v>
      </c>
      <c r="K15" s="46"/>
    </row>
    <row r="16" spans="1:12">
      <c r="A16" s="200" t="s">
        <v>28</v>
      </c>
      <c r="B16" s="198" t="s">
        <v>29</v>
      </c>
      <c r="C16" s="62" t="s">
        <v>30</v>
      </c>
      <c r="D16" s="66" t="s">
        <v>31</v>
      </c>
      <c r="E16" s="62">
        <v>350</v>
      </c>
      <c r="F16" s="63" t="s">
        <v>116</v>
      </c>
      <c r="G16" s="1">
        <v>0</v>
      </c>
      <c r="H16" s="1">
        <v>0</v>
      </c>
      <c r="I16" s="2">
        <v>0</v>
      </c>
      <c r="J16" s="4">
        <f>SUM((G16+H16)*(1-I16)*E16)</f>
        <v>0</v>
      </c>
      <c r="K16" s="46"/>
    </row>
    <row r="17" spans="1:11">
      <c r="A17" s="200"/>
      <c r="B17" s="198"/>
      <c r="C17" s="62" t="s">
        <v>23</v>
      </c>
      <c r="D17" s="67" t="s">
        <v>31</v>
      </c>
      <c r="E17" s="62">
        <v>404</v>
      </c>
      <c r="F17" s="63" t="s">
        <v>116</v>
      </c>
      <c r="G17" s="1">
        <v>0</v>
      </c>
      <c r="H17" s="1">
        <v>0</v>
      </c>
      <c r="I17" s="2">
        <v>0</v>
      </c>
      <c r="J17" s="4">
        <f>SUM((G17+H17)*(1-I17)*E17)</f>
        <v>0</v>
      </c>
      <c r="K17" s="46"/>
    </row>
    <row r="18" spans="1:11">
      <c r="A18" s="202" t="s">
        <v>32</v>
      </c>
      <c r="B18" s="203" t="s">
        <v>33</v>
      </c>
      <c r="C18" s="65" t="s">
        <v>34</v>
      </c>
      <c r="D18" s="65" t="s">
        <v>35</v>
      </c>
      <c r="E18" s="65">
        <v>92</v>
      </c>
      <c r="F18" s="56" t="s">
        <v>117</v>
      </c>
      <c r="G18" s="1">
        <v>0</v>
      </c>
      <c r="H18" s="1">
        <v>0</v>
      </c>
      <c r="I18" s="2">
        <v>0</v>
      </c>
      <c r="J18" s="3">
        <f>SUM((G18+H18)*(1-I18)*E18)</f>
        <v>0</v>
      </c>
      <c r="K18" s="46"/>
    </row>
    <row r="19" spans="1:11">
      <c r="A19" s="202"/>
      <c r="B19" s="203"/>
      <c r="C19" s="65" t="s">
        <v>30</v>
      </c>
      <c r="D19" s="65" t="s">
        <v>36</v>
      </c>
      <c r="E19" s="65">
        <v>1800</v>
      </c>
      <c r="F19" s="56" t="s">
        <v>118</v>
      </c>
      <c r="G19" s="1">
        <v>0</v>
      </c>
      <c r="H19" s="1">
        <v>0</v>
      </c>
      <c r="I19" s="2">
        <v>0</v>
      </c>
      <c r="J19" s="3">
        <f t="shared" ref="J19" si="1">SUM((G19+H19)*(1-I19)*E19)</f>
        <v>0</v>
      </c>
      <c r="K19" s="46"/>
    </row>
    <row r="20" spans="1:11">
      <c r="A20" s="200" t="s">
        <v>37</v>
      </c>
      <c r="B20" s="201" t="s">
        <v>38</v>
      </c>
      <c r="C20" s="62" t="s">
        <v>30</v>
      </c>
      <c r="D20" s="67" t="s">
        <v>39</v>
      </c>
      <c r="E20" s="62">
        <v>1732</v>
      </c>
      <c r="F20" s="63" t="s">
        <v>118</v>
      </c>
      <c r="G20" s="1">
        <v>0</v>
      </c>
      <c r="H20" s="1">
        <v>0</v>
      </c>
      <c r="I20" s="2">
        <v>0</v>
      </c>
      <c r="J20" s="4">
        <f>SUM((G20+H20)*(1-I20)*E20)</f>
        <v>0</v>
      </c>
      <c r="K20" s="46"/>
    </row>
    <row r="21" spans="1:11">
      <c r="A21" s="200"/>
      <c r="B21" s="201"/>
      <c r="C21" s="62" t="s">
        <v>40</v>
      </c>
      <c r="D21" s="62" t="s">
        <v>20</v>
      </c>
      <c r="E21" s="62">
        <v>1732</v>
      </c>
      <c r="F21" s="63" t="s">
        <v>116</v>
      </c>
      <c r="G21" s="1">
        <v>0</v>
      </c>
      <c r="H21" s="1">
        <v>0</v>
      </c>
      <c r="I21" s="2">
        <v>0</v>
      </c>
      <c r="J21" s="4">
        <f t="shared" ref="J21:J22" si="2">SUM((G21+H21)*(1-I21)*E21)</f>
        <v>0</v>
      </c>
      <c r="K21" s="46"/>
    </row>
    <row r="22" spans="1:11">
      <c r="A22" s="200"/>
      <c r="B22" s="201"/>
      <c r="C22" s="62" t="s">
        <v>19</v>
      </c>
      <c r="D22" s="62" t="s">
        <v>20</v>
      </c>
      <c r="E22" s="62">
        <v>1732</v>
      </c>
      <c r="F22" s="63" t="s">
        <v>116</v>
      </c>
      <c r="G22" s="1">
        <v>0</v>
      </c>
      <c r="H22" s="1">
        <v>0</v>
      </c>
      <c r="I22" s="2">
        <v>0</v>
      </c>
      <c r="J22" s="4">
        <f t="shared" si="2"/>
        <v>0</v>
      </c>
      <c r="K22" s="46"/>
    </row>
    <row r="23" spans="1:11">
      <c r="A23" s="54" t="s">
        <v>41</v>
      </c>
      <c r="B23" s="68" t="s">
        <v>42</v>
      </c>
      <c r="C23" s="65" t="s">
        <v>19</v>
      </c>
      <c r="D23" s="69" t="s">
        <v>20</v>
      </c>
      <c r="E23" s="65">
        <v>1381</v>
      </c>
      <c r="F23" s="56" t="s">
        <v>116</v>
      </c>
      <c r="G23" s="1">
        <v>0</v>
      </c>
      <c r="H23" s="1">
        <v>0</v>
      </c>
      <c r="I23" s="2">
        <v>0</v>
      </c>
      <c r="J23" s="3">
        <f>SUM((G23+H23)*(1-I23)*E23)</f>
        <v>0</v>
      </c>
      <c r="K23" s="46"/>
    </row>
    <row r="24" spans="1:11">
      <c r="A24" s="60" t="s">
        <v>43</v>
      </c>
      <c r="B24" s="61" t="s">
        <v>44</v>
      </c>
      <c r="C24" s="63" t="s">
        <v>16</v>
      </c>
      <c r="D24" s="70" t="s">
        <v>16</v>
      </c>
      <c r="E24" s="63" t="s">
        <v>16</v>
      </c>
      <c r="F24" s="63"/>
      <c r="G24" s="71">
        <v>0</v>
      </c>
      <c r="H24" s="71">
        <v>0</v>
      </c>
      <c r="I24" s="72">
        <v>0</v>
      </c>
      <c r="J24" s="4">
        <f t="shared" ref="J24:J27" si="3">SUM((G24+H24)*(1-I24))</f>
        <v>0</v>
      </c>
      <c r="K24" s="46"/>
    </row>
    <row r="25" spans="1:11">
      <c r="A25" s="73" t="s">
        <v>45</v>
      </c>
      <c r="B25" s="55" t="s">
        <v>46</v>
      </c>
      <c r="C25" s="56" t="s">
        <v>16</v>
      </c>
      <c r="D25" s="56" t="s">
        <v>16</v>
      </c>
      <c r="E25" s="56" t="s">
        <v>16</v>
      </c>
      <c r="F25" s="56"/>
      <c r="G25" s="57">
        <v>0</v>
      </c>
      <c r="H25" s="57">
        <v>0</v>
      </c>
      <c r="I25" s="58">
        <v>0</v>
      </c>
      <c r="J25" s="3">
        <f t="shared" si="3"/>
        <v>0</v>
      </c>
      <c r="K25" s="46"/>
    </row>
    <row r="26" spans="1:11">
      <c r="A26" s="60" t="s">
        <v>47</v>
      </c>
      <c r="B26" s="64" t="s">
        <v>48</v>
      </c>
      <c r="C26" s="63" t="s">
        <v>16</v>
      </c>
      <c r="D26" s="63" t="s">
        <v>16</v>
      </c>
      <c r="E26" s="63" t="s">
        <v>16</v>
      </c>
      <c r="F26" s="63"/>
      <c r="G26" s="71">
        <v>0</v>
      </c>
      <c r="H26" s="71">
        <v>0</v>
      </c>
      <c r="I26" s="72">
        <v>0</v>
      </c>
      <c r="J26" s="4">
        <f t="shared" si="3"/>
        <v>0</v>
      </c>
      <c r="K26" s="46"/>
    </row>
    <row r="27" spans="1:11">
      <c r="A27" s="54" t="s">
        <v>49</v>
      </c>
      <c r="B27" s="68" t="s">
        <v>50</v>
      </c>
      <c r="C27" s="56" t="s">
        <v>16</v>
      </c>
      <c r="D27" s="56" t="s">
        <v>16</v>
      </c>
      <c r="E27" s="56" t="s">
        <v>16</v>
      </c>
      <c r="F27" s="56"/>
      <c r="G27" s="57">
        <v>0</v>
      </c>
      <c r="H27" s="57">
        <v>0</v>
      </c>
      <c r="I27" s="58">
        <v>0</v>
      </c>
      <c r="J27" s="3">
        <f t="shared" si="3"/>
        <v>0</v>
      </c>
      <c r="K27" s="46"/>
    </row>
    <row r="28" spans="1:11" ht="18" customHeight="1">
      <c r="A28" s="189" t="s">
        <v>51</v>
      </c>
      <c r="B28" s="189"/>
      <c r="C28" s="74"/>
      <c r="D28" s="74"/>
      <c r="E28" s="74"/>
      <c r="F28" s="74"/>
      <c r="G28" s="74"/>
      <c r="H28" s="74"/>
      <c r="I28" s="74"/>
      <c r="J28" s="75">
        <f>SUM(J9:J27)</f>
        <v>0</v>
      </c>
      <c r="K28" s="46"/>
    </row>
    <row r="29" spans="1:11">
      <c r="A29" s="76" t="s">
        <v>52</v>
      </c>
      <c r="B29" s="76"/>
      <c r="C29" s="76"/>
      <c r="D29" s="46"/>
      <c r="E29" s="77"/>
      <c r="F29" s="77"/>
      <c r="G29" s="77"/>
      <c r="H29" s="46"/>
      <c r="I29" s="46"/>
      <c r="J29" s="46"/>
      <c r="K29" s="46"/>
    </row>
    <row r="30" spans="1:11">
      <c r="A30" s="76" t="s">
        <v>53</v>
      </c>
      <c r="B30" s="76"/>
      <c r="C30" s="78"/>
      <c r="D30" s="78"/>
      <c r="E30" s="78"/>
      <c r="F30" s="78"/>
      <c r="G30" s="77"/>
      <c r="H30" s="46"/>
      <c r="I30" s="46"/>
      <c r="J30" s="46"/>
      <c r="K30" s="46"/>
    </row>
    <row r="31" spans="1:11">
      <c r="B31" s="78"/>
      <c r="C31" s="78"/>
      <c r="D31" s="78"/>
      <c r="E31" s="78"/>
      <c r="F31" s="78"/>
      <c r="G31" s="77"/>
      <c r="H31" s="46"/>
      <c r="I31" s="46"/>
      <c r="J31" s="46"/>
      <c r="K31" s="46"/>
    </row>
    <row r="32" spans="1:11" ht="17.399999999999999">
      <c r="A32" s="79" t="s">
        <v>54</v>
      </c>
      <c r="B32" s="80"/>
      <c r="C32" s="41"/>
      <c r="D32" s="41"/>
      <c r="E32" s="41"/>
      <c r="F32" s="41"/>
      <c r="G32" s="41"/>
      <c r="H32" s="41"/>
      <c r="I32" s="41"/>
      <c r="J32" s="41"/>
      <c r="K32" s="79"/>
    </row>
    <row r="33" spans="1:11">
      <c r="A33" s="81"/>
      <c r="B33" s="82"/>
      <c r="C33" s="83"/>
      <c r="D33" s="83"/>
      <c r="E33" s="190" t="s">
        <v>2</v>
      </c>
      <c r="F33" s="191"/>
      <c r="G33" s="192"/>
      <c r="H33" s="204" t="s">
        <v>3</v>
      </c>
      <c r="I33" s="205"/>
      <c r="J33" s="204" t="s">
        <v>4</v>
      </c>
      <c r="K33" s="205"/>
    </row>
    <row r="34" spans="1:11" ht="39.6">
      <c r="A34" s="84" t="s">
        <v>5</v>
      </c>
      <c r="B34" s="85" t="s">
        <v>55</v>
      </c>
      <c r="C34" s="86" t="s">
        <v>56</v>
      </c>
      <c r="D34" s="87" t="s">
        <v>8</v>
      </c>
      <c r="E34" s="190" t="s">
        <v>57</v>
      </c>
      <c r="F34" s="192"/>
      <c r="G34" s="88" t="s">
        <v>10</v>
      </c>
      <c r="H34" s="88" t="s">
        <v>11</v>
      </c>
      <c r="I34" s="88" t="s">
        <v>12</v>
      </c>
      <c r="J34" s="88" t="s">
        <v>58</v>
      </c>
      <c r="K34" s="88" t="s">
        <v>59</v>
      </c>
    </row>
    <row r="35" spans="1:11">
      <c r="A35" s="169" t="s">
        <v>14</v>
      </c>
      <c r="B35" s="171" t="s">
        <v>15</v>
      </c>
      <c r="C35" s="90" t="s">
        <v>60</v>
      </c>
      <c r="D35" s="91" t="s">
        <v>61</v>
      </c>
      <c r="E35" s="207">
        <v>2</v>
      </c>
      <c r="F35" s="208"/>
      <c r="G35" s="5">
        <v>0</v>
      </c>
      <c r="H35" s="5">
        <v>0</v>
      </c>
      <c r="I35" s="6">
        <v>0</v>
      </c>
      <c r="J35" s="7">
        <f t="shared" ref="J35:J55" si="4">SUM((G35+H35)*(1-I35))</f>
        <v>0</v>
      </c>
      <c r="K35" s="8">
        <f>SUM(J35*E35)</f>
        <v>0</v>
      </c>
    </row>
    <row r="36" spans="1:11">
      <c r="A36" s="169"/>
      <c r="B36" s="171"/>
      <c r="C36" s="90" t="s">
        <v>60</v>
      </c>
      <c r="D36" s="91" t="s">
        <v>62</v>
      </c>
      <c r="E36" s="176">
        <v>2</v>
      </c>
      <c r="F36" s="177"/>
      <c r="G36" s="9">
        <v>0</v>
      </c>
      <c r="H36" s="9">
        <v>0</v>
      </c>
      <c r="I36" s="10">
        <v>0</v>
      </c>
      <c r="J36" s="11">
        <f t="shared" si="4"/>
        <v>0</v>
      </c>
      <c r="K36" s="8">
        <f t="shared" ref="K36:K51" si="5">SUM(J36*E36)</f>
        <v>0</v>
      </c>
    </row>
    <row r="37" spans="1:11">
      <c r="A37" s="169"/>
      <c r="B37" s="171"/>
      <c r="C37" s="90" t="s">
        <v>60</v>
      </c>
      <c r="D37" s="91" t="s">
        <v>63</v>
      </c>
      <c r="E37" s="176">
        <v>2</v>
      </c>
      <c r="F37" s="177"/>
      <c r="G37" s="9">
        <v>0</v>
      </c>
      <c r="H37" s="9">
        <v>0</v>
      </c>
      <c r="I37" s="10">
        <v>0</v>
      </c>
      <c r="J37" s="11">
        <f t="shared" si="4"/>
        <v>0</v>
      </c>
      <c r="K37" s="8">
        <f t="shared" si="5"/>
        <v>0</v>
      </c>
    </row>
    <row r="38" spans="1:11">
      <c r="A38" s="169"/>
      <c r="B38" s="171"/>
      <c r="C38" s="91" t="s">
        <v>64</v>
      </c>
      <c r="D38" s="91" t="s">
        <v>61</v>
      </c>
      <c r="E38" s="176">
        <v>1</v>
      </c>
      <c r="F38" s="177"/>
      <c r="G38" s="9">
        <v>0</v>
      </c>
      <c r="H38" s="9">
        <v>0</v>
      </c>
      <c r="I38" s="10">
        <v>0</v>
      </c>
      <c r="J38" s="11">
        <f t="shared" ref="J38" si="6">SUM((G38+H38)*(1-I38))</f>
        <v>0</v>
      </c>
      <c r="K38" s="8">
        <f t="shared" si="5"/>
        <v>0</v>
      </c>
    </row>
    <row r="39" spans="1:11">
      <c r="A39" s="193" t="s">
        <v>17</v>
      </c>
      <c r="B39" s="194" t="s">
        <v>18</v>
      </c>
      <c r="C39" s="94" t="s">
        <v>65</v>
      </c>
      <c r="D39" s="94" t="s">
        <v>61</v>
      </c>
      <c r="E39" s="178">
        <v>5</v>
      </c>
      <c r="F39" s="179"/>
      <c r="G39" s="9">
        <v>0</v>
      </c>
      <c r="H39" s="9">
        <v>0</v>
      </c>
      <c r="I39" s="10">
        <v>0</v>
      </c>
      <c r="J39" s="13">
        <f t="shared" si="4"/>
        <v>0</v>
      </c>
      <c r="K39" s="14">
        <f t="shared" si="5"/>
        <v>0</v>
      </c>
    </row>
    <row r="40" spans="1:11">
      <c r="A40" s="193"/>
      <c r="B40" s="195"/>
      <c r="C40" s="94" t="s">
        <v>60</v>
      </c>
      <c r="D40" s="94" t="s">
        <v>61</v>
      </c>
      <c r="E40" s="178">
        <v>2</v>
      </c>
      <c r="F40" s="179"/>
      <c r="G40" s="9">
        <v>0</v>
      </c>
      <c r="H40" s="9">
        <v>0</v>
      </c>
      <c r="I40" s="10">
        <v>0</v>
      </c>
      <c r="J40" s="24">
        <f t="shared" ref="J40" si="7">SUM((G40+H40)*(1-I40))</f>
        <v>0</v>
      </c>
      <c r="K40" s="14">
        <f t="shared" si="5"/>
        <v>0</v>
      </c>
    </row>
    <row r="41" spans="1:11">
      <c r="A41" s="169" t="s">
        <v>25</v>
      </c>
      <c r="B41" s="170" t="s">
        <v>26</v>
      </c>
      <c r="C41" s="91" t="s">
        <v>60</v>
      </c>
      <c r="D41" s="91" t="s">
        <v>61</v>
      </c>
      <c r="E41" s="176">
        <v>2</v>
      </c>
      <c r="F41" s="177"/>
      <c r="G41" s="9">
        <v>0</v>
      </c>
      <c r="H41" s="9">
        <v>0</v>
      </c>
      <c r="I41" s="10">
        <v>0</v>
      </c>
      <c r="J41" s="11">
        <f t="shared" si="4"/>
        <v>0</v>
      </c>
      <c r="K41" s="12">
        <f t="shared" si="5"/>
        <v>0</v>
      </c>
    </row>
    <row r="42" spans="1:11">
      <c r="A42" s="169"/>
      <c r="B42" s="206"/>
      <c r="C42" s="91" t="s">
        <v>66</v>
      </c>
      <c r="D42" s="91" t="s">
        <v>67</v>
      </c>
      <c r="E42" s="176">
        <v>5</v>
      </c>
      <c r="F42" s="177"/>
      <c r="G42" s="9">
        <v>0</v>
      </c>
      <c r="H42" s="9">
        <v>0</v>
      </c>
      <c r="I42" s="10">
        <v>0</v>
      </c>
      <c r="J42" s="11">
        <f t="shared" ref="J42" si="8">SUM((G42+H42)*(1-I42))</f>
        <v>0</v>
      </c>
      <c r="K42" s="12">
        <f t="shared" si="5"/>
        <v>0</v>
      </c>
    </row>
    <row r="43" spans="1:11">
      <c r="A43" s="193" t="s">
        <v>28</v>
      </c>
      <c r="B43" s="194" t="s">
        <v>29</v>
      </c>
      <c r="C43" s="94" t="s">
        <v>60</v>
      </c>
      <c r="D43" s="94" t="s">
        <v>61</v>
      </c>
      <c r="E43" s="180">
        <v>1</v>
      </c>
      <c r="F43" s="181"/>
      <c r="G43" s="9">
        <v>0</v>
      </c>
      <c r="H43" s="9">
        <v>0</v>
      </c>
      <c r="I43" s="10">
        <v>0</v>
      </c>
      <c r="J43" s="13">
        <f t="shared" si="4"/>
        <v>0</v>
      </c>
      <c r="K43" s="14">
        <f t="shared" si="5"/>
        <v>0</v>
      </c>
    </row>
    <row r="44" spans="1:11">
      <c r="A44" s="193"/>
      <c r="B44" s="195"/>
      <c r="C44" s="94" t="s">
        <v>65</v>
      </c>
      <c r="D44" s="94" t="s">
        <v>61</v>
      </c>
      <c r="E44" s="180">
        <v>2</v>
      </c>
      <c r="F44" s="181"/>
      <c r="G44" s="9">
        <v>0</v>
      </c>
      <c r="H44" s="9">
        <v>0</v>
      </c>
      <c r="I44" s="10">
        <v>0</v>
      </c>
      <c r="J44" s="13">
        <f t="shared" ref="J44" si="9">SUM((G44+H44)*(1-I44))</f>
        <v>0</v>
      </c>
      <c r="K44" s="14">
        <f t="shared" si="5"/>
        <v>0</v>
      </c>
    </row>
    <row r="45" spans="1:11">
      <c r="A45" s="193"/>
      <c r="B45" s="195"/>
      <c r="C45" s="94" t="s">
        <v>68</v>
      </c>
      <c r="D45" s="94" t="s">
        <v>69</v>
      </c>
      <c r="E45" s="180">
        <v>5</v>
      </c>
      <c r="F45" s="181"/>
      <c r="G45" s="9">
        <v>0</v>
      </c>
      <c r="H45" s="9">
        <v>0</v>
      </c>
      <c r="I45" s="10">
        <v>0</v>
      </c>
      <c r="J45" s="13">
        <f t="shared" si="4"/>
        <v>0</v>
      </c>
      <c r="K45" s="14">
        <f t="shared" si="5"/>
        <v>0</v>
      </c>
    </row>
    <row r="46" spans="1:11">
      <c r="A46" s="169" t="s">
        <v>32</v>
      </c>
      <c r="B46" s="170" t="s">
        <v>33</v>
      </c>
      <c r="C46" s="91" t="s">
        <v>30</v>
      </c>
      <c r="D46" s="91" t="s">
        <v>67</v>
      </c>
      <c r="E46" s="176">
        <v>1</v>
      </c>
      <c r="F46" s="177"/>
      <c r="G46" s="9">
        <v>0</v>
      </c>
      <c r="H46" s="9">
        <v>0</v>
      </c>
      <c r="I46" s="10">
        <v>0</v>
      </c>
      <c r="J46" s="11">
        <f t="shared" si="4"/>
        <v>0</v>
      </c>
      <c r="K46" s="12">
        <f t="shared" si="5"/>
        <v>0</v>
      </c>
    </row>
    <row r="47" spans="1:11">
      <c r="A47" s="169"/>
      <c r="B47" s="171"/>
      <c r="C47" s="91" t="s">
        <v>70</v>
      </c>
      <c r="D47" s="91" t="s">
        <v>71</v>
      </c>
      <c r="E47" s="176">
        <v>3</v>
      </c>
      <c r="F47" s="177"/>
      <c r="G47" s="9">
        <v>0</v>
      </c>
      <c r="H47" s="9">
        <v>0</v>
      </c>
      <c r="I47" s="10">
        <v>0</v>
      </c>
      <c r="J47" s="11">
        <f t="shared" si="4"/>
        <v>0</v>
      </c>
      <c r="K47" s="12">
        <f t="shared" si="5"/>
        <v>0</v>
      </c>
    </row>
    <row r="48" spans="1:11">
      <c r="A48" s="193" t="s">
        <v>37</v>
      </c>
      <c r="B48" s="194" t="s">
        <v>38</v>
      </c>
      <c r="C48" s="94" t="s">
        <v>60</v>
      </c>
      <c r="D48" s="94" t="s">
        <v>61</v>
      </c>
      <c r="E48" s="180">
        <v>1</v>
      </c>
      <c r="F48" s="181"/>
      <c r="G48" s="9">
        <v>0</v>
      </c>
      <c r="H48" s="9">
        <v>0</v>
      </c>
      <c r="I48" s="10">
        <v>0</v>
      </c>
      <c r="J48" s="13">
        <f t="shared" si="4"/>
        <v>0</v>
      </c>
      <c r="K48" s="14">
        <f t="shared" si="5"/>
        <v>0</v>
      </c>
    </row>
    <row r="49" spans="1:11">
      <c r="A49" s="193"/>
      <c r="B49" s="195"/>
      <c r="C49" s="94" t="s">
        <v>19</v>
      </c>
      <c r="D49" s="94" t="s">
        <v>67</v>
      </c>
      <c r="E49" s="180">
        <v>5</v>
      </c>
      <c r="F49" s="181"/>
      <c r="G49" s="9">
        <v>0</v>
      </c>
      <c r="H49" s="9">
        <v>0</v>
      </c>
      <c r="I49" s="10">
        <v>0</v>
      </c>
      <c r="J49" s="13">
        <f t="shared" ref="J49" si="10">SUM((G49+H49)*(1-I49))</f>
        <v>0</v>
      </c>
      <c r="K49" s="14">
        <f t="shared" si="5"/>
        <v>0</v>
      </c>
    </row>
    <row r="50" spans="1:11">
      <c r="A50" s="169" t="s">
        <v>41</v>
      </c>
      <c r="B50" s="170" t="s">
        <v>42</v>
      </c>
      <c r="C50" s="91" t="s">
        <v>60</v>
      </c>
      <c r="D50" s="91" t="s">
        <v>61</v>
      </c>
      <c r="E50" s="176">
        <v>2</v>
      </c>
      <c r="F50" s="177"/>
      <c r="G50" s="9">
        <v>0</v>
      </c>
      <c r="H50" s="9">
        <v>0</v>
      </c>
      <c r="I50" s="10">
        <v>0</v>
      </c>
      <c r="J50" s="11">
        <f t="shared" si="4"/>
        <v>0</v>
      </c>
      <c r="K50" s="12">
        <f t="shared" si="5"/>
        <v>0</v>
      </c>
    </row>
    <row r="51" spans="1:11">
      <c r="A51" s="169"/>
      <c r="B51" s="171"/>
      <c r="C51" s="91" t="s">
        <v>72</v>
      </c>
      <c r="D51" s="91" t="s">
        <v>61</v>
      </c>
      <c r="E51" s="176">
        <v>1</v>
      </c>
      <c r="F51" s="177"/>
      <c r="G51" s="9">
        <v>0</v>
      </c>
      <c r="H51" s="9">
        <v>0</v>
      </c>
      <c r="I51" s="10">
        <v>0</v>
      </c>
      <c r="J51" s="11">
        <f t="shared" ref="J51" si="11">SUM((G51+H51)*(1-I51))</f>
        <v>0</v>
      </c>
      <c r="K51" s="12">
        <f t="shared" si="5"/>
        <v>0</v>
      </c>
    </row>
    <row r="52" spans="1:11">
      <c r="A52" s="92" t="s">
        <v>43</v>
      </c>
      <c r="B52" s="93" t="s">
        <v>44</v>
      </c>
      <c r="C52" s="96" t="s">
        <v>16</v>
      </c>
      <c r="D52" s="96" t="s">
        <v>16</v>
      </c>
      <c r="E52" s="178" t="s">
        <v>16</v>
      </c>
      <c r="F52" s="179"/>
      <c r="G52" s="97">
        <v>0</v>
      </c>
      <c r="H52" s="97">
        <v>0</v>
      </c>
      <c r="I52" s="98">
        <v>0</v>
      </c>
      <c r="J52" s="13">
        <f t="shared" si="4"/>
        <v>0</v>
      </c>
      <c r="K52" s="14">
        <f t="shared" ref="K52:K55" si="12">SUM(J52*5)</f>
        <v>0</v>
      </c>
    </row>
    <row r="53" spans="1:11">
      <c r="A53" s="89" t="s">
        <v>45</v>
      </c>
      <c r="B53" s="95" t="s">
        <v>46</v>
      </c>
      <c r="C53" s="99" t="s">
        <v>16</v>
      </c>
      <c r="D53" s="99" t="s">
        <v>16</v>
      </c>
      <c r="E53" s="176" t="s">
        <v>16</v>
      </c>
      <c r="F53" s="177"/>
      <c r="G53" s="100">
        <v>0</v>
      </c>
      <c r="H53" s="100">
        <v>0</v>
      </c>
      <c r="I53" s="101">
        <v>0</v>
      </c>
      <c r="J53" s="11">
        <f t="shared" si="4"/>
        <v>0</v>
      </c>
      <c r="K53" s="12">
        <f t="shared" si="12"/>
        <v>0</v>
      </c>
    </row>
    <row r="54" spans="1:11">
      <c r="A54" s="92" t="s">
        <v>47</v>
      </c>
      <c r="B54" s="93" t="s">
        <v>48</v>
      </c>
      <c r="C54" s="96" t="s">
        <v>16</v>
      </c>
      <c r="D54" s="96" t="s">
        <v>16</v>
      </c>
      <c r="E54" s="180" t="s">
        <v>16</v>
      </c>
      <c r="F54" s="181"/>
      <c r="G54" s="97">
        <v>0</v>
      </c>
      <c r="H54" s="97">
        <v>0</v>
      </c>
      <c r="I54" s="98">
        <v>0</v>
      </c>
      <c r="J54" s="13">
        <f t="shared" si="4"/>
        <v>0</v>
      </c>
      <c r="K54" s="14">
        <f t="shared" si="12"/>
        <v>0</v>
      </c>
    </row>
    <row r="55" spans="1:11">
      <c r="A55" s="89" t="s">
        <v>49</v>
      </c>
      <c r="B55" s="95" t="s">
        <v>50</v>
      </c>
      <c r="C55" s="99" t="s">
        <v>16</v>
      </c>
      <c r="D55" s="99" t="s">
        <v>16</v>
      </c>
      <c r="E55" s="176" t="s">
        <v>16</v>
      </c>
      <c r="F55" s="177"/>
      <c r="G55" s="100">
        <v>0</v>
      </c>
      <c r="H55" s="100">
        <v>0</v>
      </c>
      <c r="I55" s="101">
        <v>0</v>
      </c>
      <c r="J55" s="11">
        <f t="shared" si="4"/>
        <v>0</v>
      </c>
      <c r="K55" s="12">
        <f t="shared" si="12"/>
        <v>0</v>
      </c>
    </row>
    <row r="56" spans="1:11" ht="18" customHeight="1">
      <c r="A56" s="173" t="s">
        <v>51</v>
      </c>
      <c r="B56" s="174"/>
      <c r="C56" s="102"/>
      <c r="D56" s="102"/>
      <c r="E56" s="155"/>
      <c r="F56" s="156"/>
      <c r="G56" s="102"/>
      <c r="H56" s="102"/>
      <c r="I56" s="102"/>
      <c r="J56" s="102"/>
      <c r="K56" s="103">
        <f>SUM(K35:K51)</f>
        <v>0</v>
      </c>
    </row>
    <row r="57" spans="1:11" ht="18" customHeight="1">
      <c r="A57" s="175" t="s">
        <v>73</v>
      </c>
      <c r="B57" s="175"/>
      <c r="C57" s="175"/>
      <c r="D57" s="175"/>
      <c r="E57" s="77"/>
      <c r="F57" s="77"/>
      <c r="G57" s="46"/>
      <c r="H57" s="46"/>
      <c r="I57" s="46"/>
      <c r="J57" s="46"/>
      <c r="K57"/>
    </row>
    <row r="58" spans="1:11" ht="18" customHeight="1">
      <c r="A58" s="175" t="s">
        <v>74</v>
      </c>
      <c r="B58" s="175"/>
      <c r="C58" s="175"/>
      <c r="D58" s="175"/>
      <c r="E58" s="77"/>
      <c r="F58" s="77"/>
      <c r="G58" s="46"/>
      <c r="H58" s="46"/>
      <c r="I58" s="46"/>
      <c r="J58" s="46"/>
      <c r="K58"/>
    </row>
    <row r="59" spans="1:11" ht="18" customHeight="1">
      <c r="A59" s="175" t="s">
        <v>75</v>
      </c>
      <c r="B59" s="175"/>
      <c r="C59" s="175"/>
      <c r="D59" s="175"/>
      <c r="E59" s="77"/>
      <c r="F59" s="77"/>
      <c r="G59" s="46"/>
      <c r="H59" s="46"/>
      <c r="I59" s="46"/>
      <c r="J59" s="46"/>
      <c r="K59"/>
    </row>
    <row r="60" spans="1:11">
      <c r="B60" s="175"/>
      <c r="C60" s="175"/>
      <c r="D60" s="175"/>
      <c r="E60" s="175"/>
      <c r="F60" s="78"/>
      <c r="G60" s="77"/>
      <c r="H60" s="46"/>
      <c r="I60" s="46"/>
      <c r="J60" s="46"/>
      <c r="K60" s="46"/>
    </row>
    <row r="61" spans="1:11" s="104" customFormat="1" ht="17.399999999999999">
      <c r="A61" s="172" t="s">
        <v>76</v>
      </c>
      <c r="B61" s="172"/>
      <c r="C61" s="41"/>
      <c r="D61" s="79"/>
      <c r="E61" s="41"/>
      <c r="F61" s="41"/>
      <c r="G61" s="79"/>
      <c r="H61" s="41"/>
      <c r="I61" s="46"/>
      <c r="J61" s="46"/>
      <c r="K61" s="46"/>
    </row>
    <row r="62" spans="1:11" s="104" customFormat="1" ht="14.4" customHeight="1">
      <c r="A62" s="105"/>
      <c r="B62" s="43"/>
      <c r="C62" s="186" t="s">
        <v>77</v>
      </c>
      <c r="D62" s="188"/>
      <c r="E62" s="143" t="s">
        <v>3</v>
      </c>
      <c r="F62" s="144"/>
      <c r="G62" s="144"/>
      <c r="H62" s="106" t="s">
        <v>4</v>
      </c>
      <c r="I62" s="46"/>
      <c r="J62" s="46"/>
      <c r="K62" s="46"/>
    </row>
    <row r="63" spans="1:11" s="104" customFormat="1" ht="27">
      <c r="A63" s="209" t="s">
        <v>78</v>
      </c>
      <c r="B63" s="210"/>
      <c r="C63" s="107" t="s">
        <v>79</v>
      </c>
      <c r="D63" s="107" t="s">
        <v>80</v>
      </c>
      <c r="E63" s="157" t="s">
        <v>81</v>
      </c>
      <c r="F63" s="158"/>
      <c r="G63" s="108" t="s">
        <v>82</v>
      </c>
      <c r="H63" s="109" t="s">
        <v>83</v>
      </c>
      <c r="I63" s="46"/>
      <c r="J63" s="46"/>
      <c r="K63" s="46"/>
    </row>
    <row r="64" spans="1:11">
      <c r="A64" s="211" t="s">
        <v>84</v>
      </c>
      <c r="B64" s="212"/>
      <c r="C64" s="110">
        <v>50</v>
      </c>
      <c r="D64" s="15">
        <v>0</v>
      </c>
      <c r="E64" s="159">
        <v>10000</v>
      </c>
      <c r="F64" s="160"/>
      <c r="G64" s="16">
        <v>0</v>
      </c>
      <c r="H64" s="17">
        <f t="shared" ref="H64:H71" si="13">SUM(C64*D64)+(E64-E64*G64)*5</f>
        <v>50000</v>
      </c>
      <c r="I64" s="46"/>
      <c r="J64" s="46"/>
      <c r="K64" s="46"/>
    </row>
    <row r="65" spans="1:11">
      <c r="A65" s="213" t="s">
        <v>85</v>
      </c>
      <c r="B65" s="214"/>
      <c r="C65" s="112">
        <v>15</v>
      </c>
      <c r="D65" s="18">
        <v>0</v>
      </c>
      <c r="E65" s="161">
        <v>5000</v>
      </c>
      <c r="F65" s="162"/>
      <c r="G65" s="19">
        <v>0</v>
      </c>
      <c r="H65" s="20">
        <f t="shared" si="13"/>
        <v>25000</v>
      </c>
      <c r="I65" s="46"/>
      <c r="J65" s="46"/>
      <c r="K65" s="46"/>
    </row>
    <row r="66" spans="1:11">
      <c r="A66" s="215" t="s">
        <v>86</v>
      </c>
      <c r="B66" s="216"/>
      <c r="C66" s="110">
        <v>10</v>
      </c>
      <c r="D66" s="15">
        <v>0</v>
      </c>
      <c r="E66" s="163">
        <v>5000</v>
      </c>
      <c r="F66" s="164"/>
      <c r="G66" s="16">
        <v>0</v>
      </c>
      <c r="H66" s="21">
        <f t="shared" si="13"/>
        <v>25000</v>
      </c>
      <c r="I66" s="46"/>
      <c r="J66" s="46"/>
      <c r="K66" s="46"/>
    </row>
    <row r="67" spans="1:11">
      <c r="A67" s="213" t="s">
        <v>87</v>
      </c>
      <c r="B67" s="214"/>
      <c r="C67" s="112">
        <v>10</v>
      </c>
      <c r="D67" s="18">
        <v>0</v>
      </c>
      <c r="E67" s="161">
        <v>5000</v>
      </c>
      <c r="F67" s="162"/>
      <c r="G67" s="19">
        <v>0</v>
      </c>
      <c r="H67" s="20">
        <f t="shared" si="13"/>
        <v>25000</v>
      </c>
      <c r="I67" s="46"/>
      <c r="J67" s="46"/>
      <c r="K67" s="46"/>
    </row>
    <row r="68" spans="1:11">
      <c r="A68" s="215" t="s">
        <v>88</v>
      </c>
      <c r="B68" s="217"/>
      <c r="C68" s="113">
        <v>10</v>
      </c>
      <c r="D68" s="18">
        <v>0</v>
      </c>
      <c r="E68" s="163">
        <v>5000</v>
      </c>
      <c r="F68" s="164"/>
      <c r="G68" s="19">
        <v>0</v>
      </c>
      <c r="H68" s="21">
        <f t="shared" si="13"/>
        <v>25000</v>
      </c>
      <c r="I68" s="46"/>
      <c r="J68" s="46"/>
      <c r="K68" s="46"/>
    </row>
    <row r="69" spans="1:11">
      <c r="A69" s="218" t="s">
        <v>89</v>
      </c>
      <c r="B69" s="219"/>
      <c r="C69" s="114">
        <v>10</v>
      </c>
      <c r="D69" s="18">
        <v>0</v>
      </c>
      <c r="E69" s="165">
        <v>5000</v>
      </c>
      <c r="F69" s="166"/>
      <c r="G69" s="28">
        <v>0</v>
      </c>
      <c r="H69" s="29">
        <f t="shared" si="13"/>
        <v>25000</v>
      </c>
      <c r="I69" s="46"/>
      <c r="J69" s="46"/>
      <c r="K69" s="46"/>
    </row>
    <row r="70" spans="1:11">
      <c r="A70" s="220" t="s">
        <v>90</v>
      </c>
      <c r="B70" s="221"/>
      <c r="C70" s="113">
        <v>10</v>
      </c>
      <c r="D70" s="26">
        <v>0</v>
      </c>
      <c r="E70" s="167">
        <v>5000</v>
      </c>
      <c r="F70" s="168"/>
      <c r="G70" s="31">
        <v>0</v>
      </c>
      <c r="H70" s="32">
        <f t="shared" si="13"/>
        <v>25000</v>
      </c>
      <c r="I70" s="46"/>
      <c r="J70" s="46"/>
      <c r="K70" s="46"/>
    </row>
    <row r="71" spans="1:11">
      <c r="A71" s="222" t="s">
        <v>91</v>
      </c>
      <c r="B71" s="223"/>
      <c r="C71" s="114">
        <v>10</v>
      </c>
      <c r="D71" s="26">
        <v>0</v>
      </c>
      <c r="E71" s="145">
        <v>5000</v>
      </c>
      <c r="F71" s="145"/>
      <c r="G71" s="30">
        <v>0</v>
      </c>
      <c r="H71" s="27">
        <f t="shared" si="13"/>
        <v>25000</v>
      </c>
      <c r="I71" s="46"/>
      <c r="J71" s="46"/>
      <c r="K71" s="46"/>
    </row>
    <row r="72" spans="1:11" s="53" customFormat="1" ht="18" customHeight="1">
      <c r="A72" s="173" t="s">
        <v>51</v>
      </c>
      <c r="B72" s="173"/>
      <c r="C72" s="115"/>
      <c r="D72" s="115"/>
      <c r="E72" s="146"/>
      <c r="F72" s="146"/>
      <c r="G72" s="115"/>
      <c r="H72" s="116">
        <f>SUM(H64:H71)</f>
        <v>225000</v>
      </c>
      <c r="I72" s="52"/>
      <c r="J72" s="52"/>
      <c r="K72" s="52"/>
    </row>
    <row r="73" spans="1:11" s="119" customFormat="1" ht="18" customHeight="1">
      <c r="A73" s="224" t="s">
        <v>92</v>
      </c>
      <c r="B73" s="224"/>
      <c r="C73" s="224"/>
      <c r="D73" s="224"/>
      <c r="E73" s="118"/>
      <c r="F73" s="118"/>
      <c r="G73" s="118"/>
      <c r="H73" s="118"/>
      <c r="I73" s="118"/>
      <c r="J73" s="46"/>
      <c r="K73" s="46"/>
    </row>
    <row r="74" spans="1:11" ht="17.399999999999999" customHeight="1">
      <c r="B74" s="120"/>
      <c r="C74" s="120"/>
      <c r="D74" s="120"/>
      <c r="E74" s="118"/>
      <c r="F74" s="118"/>
      <c r="G74" s="118"/>
      <c r="H74" s="118"/>
      <c r="I74" s="118"/>
      <c r="J74" s="46"/>
      <c r="K74" s="46"/>
    </row>
    <row r="75" spans="1:11" ht="24" customHeight="1">
      <c r="A75" s="172" t="s">
        <v>93</v>
      </c>
      <c r="B75" s="172"/>
      <c r="C75" s="172"/>
      <c r="D75" s="79"/>
      <c r="E75" s="79"/>
      <c r="F75" s="79"/>
      <c r="G75" s="79"/>
      <c r="H75" s="104"/>
      <c r="I75" s="104"/>
      <c r="J75" s="46"/>
      <c r="K75" s="46"/>
    </row>
    <row r="76" spans="1:11">
      <c r="A76" s="231" t="s">
        <v>94</v>
      </c>
      <c r="B76" s="232"/>
      <c r="C76" s="233" t="s">
        <v>95</v>
      </c>
      <c r="D76" s="234" t="s">
        <v>96</v>
      </c>
      <c r="E76" s="147" t="s">
        <v>97</v>
      </c>
      <c r="F76" s="148"/>
      <c r="G76" s="225" t="s">
        <v>98</v>
      </c>
      <c r="H76" s="104"/>
      <c r="I76" s="104"/>
      <c r="J76" s="46"/>
      <c r="K76" s="46"/>
    </row>
    <row r="77" spans="1:11">
      <c r="A77" s="231"/>
      <c r="B77" s="232"/>
      <c r="C77" s="233"/>
      <c r="D77" s="234"/>
      <c r="E77" s="149"/>
      <c r="F77" s="150"/>
      <c r="G77" s="225"/>
      <c r="H77" s="104"/>
      <c r="I77" s="104"/>
      <c r="J77" s="46"/>
      <c r="K77" s="46"/>
    </row>
    <row r="78" spans="1:11">
      <c r="A78" s="226" t="s">
        <v>85</v>
      </c>
      <c r="B78" s="227"/>
      <c r="C78" s="33">
        <v>0</v>
      </c>
      <c r="D78" s="112">
        <v>50</v>
      </c>
      <c r="E78" s="151">
        <f>D68</f>
        <v>0</v>
      </c>
      <c r="F78" s="152"/>
      <c r="G78" s="22">
        <f>(E78*C78)*(D78)*5</f>
        <v>0</v>
      </c>
      <c r="H78" s="104"/>
      <c r="I78" s="104"/>
      <c r="J78" s="46"/>
      <c r="K78" s="46"/>
    </row>
    <row r="79" spans="1:11">
      <c r="A79" s="228" t="s">
        <v>86</v>
      </c>
      <c r="B79" s="229"/>
      <c r="C79" s="33">
        <v>0</v>
      </c>
      <c r="D79" s="122">
        <v>30</v>
      </c>
      <c r="E79" s="153">
        <f>D68</f>
        <v>0</v>
      </c>
      <c r="F79" s="154"/>
      <c r="G79" s="23">
        <f>(E79*C79)*(D79)*5</f>
        <v>0</v>
      </c>
      <c r="H79" s="104"/>
      <c r="I79" s="104"/>
      <c r="J79" s="46"/>
      <c r="K79" s="46"/>
    </row>
    <row r="80" spans="1:11">
      <c r="A80" s="226" t="s">
        <v>87</v>
      </c>
      <c r="B80" s="227"/>
      <c r="C80" s="33">
        <v>0</v>
      </c>
      <c r="D80" s="112">
        <v>20</v>
      </c>
      <c r="E80" s="151">
        <f>D68</f>
        <v>0</v>
      </c>
      <c r="F80" s="152"/>
      <c r="G80" s="22">
        <f>(E80*C80)*(D80)*5</f>
        <v>0</v>
      </c>
      <c r="H80" s="104"/>
      <c r="I80" s="104"/>
      <c r="J80" s="46"/>
      <c r="K80" s="46"/>
    </row>
    <row r="81" spans="1:11">
      <c r="A81" s="215" t="s">
        <v>99</v>
      </c>
      <c r="B81" s="215"/>
      <c r="C81" s="33">
        <v>0</v>
      </c>
      <c r="D81" s="236">
        <v>360000</v>
      </c>
      <c r="E81" s="237"/>
      <c r="F81" s="123"/>
      <c r="G81" s="124">
        <f>SUM(D81*C81)</f>
        <v>0</v>
      </c>
      <c r="H81" s="104"/>
      <c r="I81" s="104"/>
      <c r="J81" s="46"/>
      <c r="K81" s="46"/>
    </row>
    <row r="82" spans="1:11">
      <c r="A82" s="213" t="s">
        <v>100</v>
      </c>
      <c r="B82" s="213"/>
      <c r="C82" s="33">
        <v>0</v>
      </c>
      <c r="D82" s="238">
        <v>360000</v>
      </c>
      <c r="E82" s="239"/>
      <c r="F82" s="125"/>
      <c r="G82" s="126">
        <f>SUM(D82*C82)</f>
        <v>0</v>
      </c>
      <c r="H82" s="104"/>
      <c r="I82" s="104"/>
      <c r="J82" s="46"/>
      <c r="K82" s="46"/>
    </row>
    <row r="83" spans="1:11" s="119" customFormat="1" ht="18" customHeight="1">
      <c r="A83" s="235" t="s">
        <v>51</v>
      </c>
      <c r="B83" s="235"/>
      <c r="C83" s="127"/>
      <c r="D83" s="127"/>
      <c r="E83" s="128"/>
      <c r="F83" s="128"/>
      <c r="G83" s="25">
        <f>SUM(G78:G82)</f>
        <v>0</v>
      </c>
      <c r="H83" s="129"/>
      <c r="I83" s="129"/>
      <c r="J83" s="130"/>
      <c r="K83" s="130"/>
    </row>
    <row r="84" spans="1:11" ht="14.4" customHeight="1">
      <c r="A84" s="224" t="s">
        <v>101</v>
      </c>
      <c r="B84" s="224"/>
      <c r="C84" s="224"/>
      <c r="D84" s="104"/>
      <c r="E84" s="104"/>
      <c r="F84" s="104"/>
      <c r="G84" s="104"/>
      <c r="H84" s="104"/>
      <c r="I84" s="104"/>
      <c r="J84" s="46"/>
      <c r="K84" s="46"/>
    </row>
    <row r="85" spans="1:11" ht="14.4" customHeight="1">
      <c r="A85" s="224" t="s">
        <v>102</v>
      </c>
      <c r="B85" s="224"/>
      <c r="C85" s="224"/>
      <c r="D85" s="104"/>
      <c r="E85" s="104"/>
      <c r="F85" s="104"/>
      <c r="G85" s="104"/>
      <c r="H85" s="104"/>
      <c r="I85" s="104"/>
      <c r="J85" s="46"/>
      <c r="K85" s="46"/>
    </row>
    <row r="86" spans="1:11">
      <c r="B86" s="117"/>
      <c r="C86" s="117"/>
      <c r="D86" s="104"/>
      <c r="E86" s="104"/>
      <c r="F86" s="104"/>
      <c r="G86" s="104"/>
      <c r="H86" s="104"/>
      <c r="I86" s="104"/>
      <c r="J86" s="46"/>
      <c r="K86" s="46"/>
    </row>
    <row r="87" spans="1:11" ht="17.399999999999999">
      <c r="A87" s="39" t="s">
        <v>103</v>
      </c>
      <c r="B87" s="39"/>
      <c r="C87" s="79"/>
      <c r="D87" s="79"/>
      <c r="E87" s="79"/>
      <c r="F87" s="79"/>
      <c r="G87" s="79"/>
      <c r="H87" s="79"/>
      <c r="I87" s="79"/>
      <c r="J87" s="79"/>
      <c r="K87" s="46"/>
    </row>
    <row r="88" spans="1:11" ht="28.95" customHeight="1">
      <c r="A88" s="173" t="s">
        <v>104</v>
      </c>
      <c r="B88" s="173"/>
      <c r="C88" s="173"/>
      <c r="D88" s="173"/>
      <c r="E88" s="173"/>
      <c r="F88" s="173"/>
      <c r="G88" s="173"/>
      <c r="H88" s="173"/>
      <c r="I88" s="131"/>
      <c r="J88" s="132">
        <f>G83+H72+K56+J28</f>
        <v>225000</v>
      </c>
      <c r="K88" s="130"/>
    </row>
    <row r="89" spans="1:11">
      <c r="A89" s="121" t="s">
        <v>105</v>
      </c>
      <c r="B89" s="121"/>
      <c r="C89" s="121"/>
      <c r="D89" s="133"/>
      <c r="E89" s="133"/>
      <c r="F89" s="133"/>
      <c r="G89" s="133"/>
      <c r="H89" s="133"/>
      <c r="I89" s="133"/>
      <c r="J89" s="133"/>
      <c r="K89" s="46"/>
    </row>
    <row r="90" spans="1:11" ht="14.4" customHeight="1">
      <c r="A90" s="230" t="s">
        <v>106</v>
      </c>
      <c r="B90" s="230"/>
      <c r="C90" s="230"/>
      <c r="D90" s="230"/>
      <c r="E90" s="230"/>
      <c r="F90" s="230"/>
      <c r="G90" s="230"/>
      <c r="H90" s="230"/>
      <c r="I90" s="230"/>
      <c r="J90" s="133"/>
      <c r="K90" s="46"/>
    </row>
    <row r="91" spans="1:11">
      <c r="A91" s="230"/>
      <c r="B91" s="230"/>
      <c r="C91" s="230"/>
      <c r="D91" s="230"/>
      <c r="E91" s="230"/>
      <c r="F91" s="230"/>
      <c r="G91" s="230"/>
      <c r="H91" s="230"/>
      <c r="I91" s="230"/>
      <c r="J91" s="133"/>
      <c r="K91" s="46"/>
    </row>
    <row r="92" spans="1:11">
      <c r="A92" s="230"/>
      <c r="B92" s="230"/>
      <c r="C92" s="230"/>
      <c r="D92" s="230"/>
      <c r="E92" s="230"/>
      <c r="F92" s="230"/>
      <c r="G92" s="230"/>
      <c r="H92" s="230"/>
      <c r="I92" s="230"/>
      <c r="K92" s="46"/>
    </row>
    <row r="93" spans="1:11">
      <c r="A93" s="213" t="s">
        <v>107</v>
      </c>
      <c r="B93" s="213"/>
      <c r="C93" s="213"/>
      <c r="D93" s="35"/>
      <c r="E93" s="35"/>
      <c r="F93" s="35"/>
      <c r="G93" s="35"/>
      <c r="H93" s="35"/>
      <c r="I93" s="35"/>
      <c r="J93" s="35"/>
      <c r="K93" s="46"/>
    </row>
    <row r="94" spans="1:11">
      <c r="A94" s="213" t="s">
        <v>108</v>
      </c>
      <c r="B94" s="213"/>
      <c r="C94" s="213"/>
      <c r="D94" s="213"/>
      <c r="E94" s="35"/>
      <c r="F94" s="35"/>
      <c r="G94" s="35"/>
      <c r="H94" s="35"/>
      <c r="I94" s="35"/>
      <c r="J94" s="35"/>
      <c r="K94" s="46"/>
    </row>
    <row r="95" spans="1:11">
      <c r="B95" s="111"/>
      <c r="C95" s="35"/>
      <c r="D95" s="35"/>
      <c r="E95" s="35"/>
      <c r="F95" s="35"/>
      <c r="G95" s="35"/>
      <c r="H95" s="35"/>
      <c r="I95" s="35"/>
      <c r="J95" s="35"/>
      <c r="K95" s="46"/>
    </row>
    <row r="96" spans="1:11" ht="14.4" customHeight="1">
      <c r="A96" s="230" t="s">
        <v>109</v>
      </c>
      <c r="B96" s="230"/>
      <c r="C96" s="230"/>
      <c r="D96" s="230"/>
      <c r="E96" s="230"/>
      <c r="F96" s="230"/>
      <c r="G96" s="230"/>
      <c r="H96" s="230"/>
      <c r="I96" s="230"/>
      <c r="J96" s="35"/>
      <c r="K96" s="46"/>
    </row>
    <row r="97" spans="1:11">
      <c r="A97" s="230"/>
      <c r="B97" s="230"/>
      <c r="C97" s="230"/>
      <c r="D97" s="230"/>
      <c r="E97" s="230"/>
      <c r="F97" s="230"/>
      <c r="G97" s="230"/>
      <c r="H97" s="230"/>
      <c r="I97" s="230"/>
      <c r="J97" s="35"/>
      <c r="K97" s="46"/>
    </row>
    <row r="98" spans="1:11">
      <c r="B98" s="134"/>
      <c r="C98" s="134"/>
      <c r="D98" s="134"/>
      <c r="E98" s="134"/>
      <c r="F98" s="134"/>
      <c r="G98" s="134"/>
      <c r="H98" s="134"/>
      <c r="I98" s="134"/>
      <c r="J98" s="35"/>
      <c r="K98" s="46"/>
    </row>
    <row r="99" spans="1:11">
      <c r="A99" s="240" t="s">
        <v>110</v>
      </c>
      <c r="B99" s="241"/>
      <c r="C99" s="244"/>
      <c r="D99" s="245"/>
      <c r="E99" s="136"/>
      <c r="F99" s="136"/>
      <c r="G99" s="136"/>
      <c r="H99" s="35"/>
      <c r="I99" s="35"/>
      <c r="J99" s="35"/>
      <c r="K99" s="35"/>
    </row>
    <row r="100" spans="1:11">
      <c r="A100" s="240" t="s">
        <v>111</v>
      </c>
      <c r="B100" s="241"/>
      <c r="C100" s="242"/>
      <c r="D100" s="243"/>
      <c r="E100" s="137"/>
      <c r="F100" s="137"/>
      <c r="G100" s="137"/>
      <c r="H100" s="35"/>
      <c r="I100" s="35"/>
      <c r="J100" s="35"/>
      <c r="K100" s="35"/>
    </row>
    <row r="101" spans="1:11">
      <c r="A101" s="240" t="s">
        <v>112</v>
      </c>
      <c r="B101" s="241"/>
      <c r="C101" s="242"/>
      <c r="D101" s="243"/>
      <c r="E101" s="138"/>
      <c r="F101" s="138"/>
      <c r="G101" s="138"/>
      <c r="H101" s="35"/>
      <c r="I101" s="35"/>
      <c r="J101" s="35"/>
      <c r="K101" s="35"/>
    </row>
    <row r="102" spans="1:11">
      <c r="A102" s="240" t="s">
        <v>113</v>
      </c>
      <c r="B102" s="241"/>
      <c r="C102" s="242"/>
      <c r="D102" s="243"/>
      <c r="E102" s="138"/>
      <c r="F102" s="138"/>
      <c r="G102" s="138"/>
      <c r="H102" s="35"/>
      <c r="I102" s="35"/>
      <c r="J102" s="35"/>
      <c r="K102" s="35"/>
    </row>
    <row r="103" spans="1:11">
      <c r="C103" s="35"/>
      <c r="D103" s="35"/>
      <c r="E103" s="35"/>
      <c r="F103" s="35"/>
      <c r="G103" s="35"/>
      <c r="H103" s="35"/>
      <c r="I103" s="35"/>
      <c r="J103" s="35"/>
      <c r="K103" s="35"/>
    </row>
    <row r="104" spans="1:11">
      <c r="A104" s="140" t="s">
        <v>119</v>
      </c>
      <c r="B104"/>
      <c r="C104"/>
      <c r="D104"/>
      <c r="E104" s="141"/>
      <c r="F104" s="141"/>
      <c r="G104" s="141"/>
      <c r="H104" s="141"/>
      <c r="I104" s="141"/>
      <c r="J104" s="141"/>
      <c r="K104"/>
    </row>
    <row r="105" spans="1:11">
      <c r="A105" s="140" t="s">
        <v>114</v>
      </c>
      <c r="C105" s="142"/>
      <c r="D105" s="35"/>
      <c r="E105" s="35"/>
      <c r="F105" s="35"/>
      <c r="G105" s="35"/>
      <c r="H105" s="35"/>
      <c r="I105" s="35"/>
      <c r="J105" s="35"/>
      <c r="K105" s="35"/>
    </row>
  </sheetData>
  <sheetProtection algorithmName="SHA-512" hashValue="jc7JNMDO4Y0nSgXTdaC8j9qF9lISVNgxdnAb0TV3+FxDHg+YAAfLhww6M4kTBa2t3Jx/glH66Ilk91uWfE2bjA==" saltValue="loHdXtsD8cZqtaEG7CgDLQ==" spinCount="100000" sheet="1" objects="1" scenarios="1"/>
  <protectedRanges>
    <protectedRange algorithmName="SHA-512" hashValue="WrYI2X0LdgFHsSQVnCmb6p9bAFsf7R0c1xu9GAJDtZbaXdfW5jXHm/3cNeg32fI1gOBac8VDHou8Ty8/4TWWOg==" saltValue="aF26ox8OWjlExW5g1VlgIw==" spinCount="100000" sqref="G35:I51 D64:D71 G64:G71 C78:C82 C99:D102 G10:I23" name="Invulcellen"/>
  </protectedRanges>
  <mergeCells count="115">
    <mergeCell ref="A102:B102"/>
    <mergeCell ref="C102:D102"/>
    <mergeCell ref="A99:B99"/>
    <mergeCell ref="C99:D99"/>
    <mergeCell ref="A100:B100"/>
    <mergeCell ref="C100:D100"/>
    <mergeCell ref="A101:B101"/>
    <mergeCell ref="C101:D101"/>
    <mergeCell ref="A93:C93"/>
    <mergeCell ref="A85:C85"/>
    <mergeCell ref="G76:G77"/>
    <mergeCell ref="A78:B78"/>
    <mergeCell ref="A79:B79"/>
    <mergeCell ref="A80:B80"/>
    <mergeCell ref="E80:F80"/>
    <mergeCell ref="A96:I97"/>
    <mergeCell ref="A94:D94"/>
    <mergeCell ref="A73:D73"/>
    <mergeCell ref="A76:B77"/>
    <mergeCell ref="C76:C77"/>
    <mergeCell ref="D76:D77"/>
    <mergeCell ref="A75:C75"/>
    <mergeCell ref="A83:B83"/>
    <mergeCell ref="A84:C84"/>
    <mergeCell ref="A88:H88"/>
    <mergeCell ref="A90:I92"/>
    <mergeCell ref="D81:E81"/>
    <mergeCell ref="D82:E82"/>
    <mergeCell ref="A81:B81"/>
    <mergeCell ref="A82:B82"/>
    <mergeCell ref="A63:B63"/>
    <mergeCell ref="A64:B64"/>
    <mergeCell ref="A65:B65"/>
    <mergeCell ref="A72:B72"/>
    <mergeCell ref="A66:B66"/>
    <mergeCell ref="A67:B67"/>
    <mergeCell ref="A68:B68"/>
    <mergeCell ref="A69:B69"/>
    <mergeCell ref="C62:D62"/>
    <mergeCell ref="A70:B70"/>
    <mergeCell ref="A71:B71"/>
    <mergeCell ref="H33:I33"/>
    <mergeCell ref="J33:K33"/>
    <mergeCell ref="A43:A45"/>
    <mergeCell ref="B43:B45"/>
    <mergeCell ref="A39:A40"/>
    <mergeCell ref="B39:B40"/>
    <mergeCell ref="A41:A42"/>
    <mergeCell ref="B41:B42"/>
    <mergeCell ref="E34:F34"/>
    <mergeCell ref="E35:F35"/>
    <mergeCell ref="E36:F36"/>
    <mergeCell ref="E37:F37"/>
    <mergeCell ref="E38:F38"/>
    <mergeCell ref="E39:F39"/>
    <mergeCell ref="E40:F40"/>
    <mergeCell ref="E41:F41"/>
    <mergeCell ref="H7:I7"/>
    <mergeCell ref="B10:B14"/>
    <mergeCell ref="A10:A14"/>
    <mergeCell ref="A20:A22"/>
    <mergeCell ref="B20:B22"/>
    <mergeCell ref="A18:A19"/>
    <mergeCell ref="B18:B19"/>
    <mergeCell ref="B16:B17"/>
    <mergeCell ref="A16:A17"/>
    <mergeCell ref="E8:F8"/>
    <mergeCell ref="A1:C4"/>
    <mergeCell ref="C7:D7"/>
    <mergeCell ref="E7:G7"/>
    <mergeCell ref="A28:B28"/>
    <mergeCell ref="B35:B38"/>
    <mergeCell ref="A35:A38"/>
    <mergeCell ref="E33:G33"/>
    <mergeCell ref="A48:A49"/>
    <mergeCell ref="B48:B49"/>
    <mergeCell ref="B46:B47"/>
    <mergeCell ref="A46:A47"/>
    <mergeCell ref="E47:F47"/>
    <mergeCell ref="E48:F48"/>
    <mergeCell ref="E49:F49"/>
    <mergeCell ref="E42:F42"/>
    <mergeCell ref="E43:F43"/>
    <mergeCell ref="E44:F44"/>
    <mergeCell ref="E45:F45"/>
    <mergeCell ref="E46:F46"/>
    <mergeCell ref="A50:A51"/>
    <mergeCell ref="B50:B51"/>
    <mergeCell ref="A61:B61"/>
    <mergeCell ref="A56:B56"/>
    <mergeCell ref="A57:D57"/>
    <mergeCell ref="A58:D58"/>
    <mergeCell ref="A59:D59"/>
    <mergeCell ref="B60:E60"/>
    <mergeCell ref="E50:F50"/>
    <mergeCell ref="E51:F51"/>
    <mergeCell ref="E52:F52"/>
    <mergeCell ref="E53:F53"/>
    <mergeCell ref="E54:F54"/>
    <mergeCell ref="E55:F55"/>
    <mergeCell ref="E62:G62"/>
    <mergeCell ref="E71:F71"/>
    <mergeCell ref="E72:F72"/>
    <mergeCell ref="E76:F77"/>
    <mergeCell ref="E78:F78"/>
    <mergeCell ref="E79:F79"/>
    <mergeCell ref="E56:F56"/>
    <mergeCell ref="E63:F63"/>
    <mergeCell ref="E64:F64"/>
    <mergeCell ref="E65:F65"/>
    <mergeCell ref="E66:F66"/>
    <mergeCell ref="E67:F67"/>
    <mergeCell ref="E68:F68"/>
    <mergeCell ref="E69:F69"/>
    <mergeCell ref="E70:F7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5926c4-e8ff-42d4-b9d0-1e26ec6e82c7">
      <Terms xmlns="http://schemas.microsoft.com/office/infopath/2007/PartnerControls"/>
    </lcf76f155ced4ddcb4097134ff3c332f>
    <SharedWithUsers xmlns="ecdca462-2f1c-4701-8845-2ad2bc5ba5cf">
      <UserInfo>
        <DisplayName>Kim Hulshoff | Younggroup</DisplayName>
        <AccountId>28</AccountId>
        <AccountType/>
      </UserInfo>
      <UserInfo>
        <DisplayName>Bart de Jong | Younggroup</DisplayName>
        <AccountId>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E25720BBB2DF48AE544CF9DE0110F8" ma:contentTypeVersion="13" ma:contentTypeDescription="Een nieuw document maken." ma:contentTypeScope="" ma:versionID="b0101532c1918fed01ba9da596567340">
  <xsd:schema xmlns:xsd="http://www.w3.org/2001/XMLSchema" xmlns:xs="http://www.w3.org/2001/XMLSchema" xmlns:p="http://schemas.microsoft.com/office/2006/metadata/properties" xmlns:ns2="815926c4-e8ff-42d4-b9d0-1e26ec6e82c7" xmlns:ns3="ecdca462-2f1c-4701-8845-2ad2bc5ba5cf" targetNamespace="http://schemas.microsoft.com/office/2006/metadata/properties" ma:root="true" ma:fieldsID="84400daca76e65f9fd3ef027f69ae77a" ns2:_="" ns3:_="">
    <xsd:import namespace="815926c4-e8ff-42d4-b9d0-1e26ec6e82c7"/>
    <xsd:import namespace="ecdca462-2f1c-4701-8845-2ad2bc5ba5c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lcf76f155ced4ddcb4097134ff3c332f"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5926c4-e8ff-42d4-b9d0-1e26ec6e8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58b4a29-3837-4b53-a279-ca9b2b0fc937"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dca462-2f1c-4701-8845-2ad2bc5ba5cf"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93617E-3070-4D47-91BB-3B4DB4ADE984}">
  <ds:schemaRefs>
    <ds:schemaRef ds:uri="http://schemas.microsoft.com/office/2006/metadata/properties"/>
    <ds:schemaRef ds:uri="ecdca462-2f1c-4701-8845-2ad2bc5ba5c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815926c4-e8ff-42d4-b9d0-1e26ec6e82c7"/>
    <ds:schemaRef ds:uri="http://www.w3.org/XML/1998/namespace"/>
    <ds:schemaRef ds:uri="http://purl.org/dc/dcmitype/"/>
  </ds:schemaRefs>
</ds:datastoreItem>
</file>

<file path=customXml/itemProps2.xml><?xml version="1.0" encoding="utf-8"?>
<ds:datastoreItem xmlns:ds="http://schemas.openxmlformats.org/officeDocument/2006/customXml" ds:itemID="{E064156E-8A2C-404E-A53C-3D3BF12FF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5926c4-e8ff-42d4-b9d0-1e26ec6e82c7"/>
    <ds:schemaRef ds:uri="ecdca462-2f1c-4701-8845-2ad2bc5ba5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F4C2DE-3D5C-4694-9056-35F1B42A27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 B Aanbesteding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De Groot | Younggroup</dc:creator>
  <cp:keywords/>
  <dc:description/>
  <cp:lastModifiedBy>Lieke van der Star | Younggroup</cp:lastModifiedBy>
  <cp:revision/>
  <dcterms:created xsi:type="dcterms:W3CDTF">2024-02-20T10:23:44Z</dcterms:created>
  <dcterms:modified xsi:type="dcterms:W3CDTF">2024-05-16T07:27:47Z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0x010100AFE25720BBB2DF48AE544CF9DE0110F8</vt:lpwstr>
  </property>
  <property fmtid="{D5CDD505-2E9C-101B-9397-08002B2CF9AE}" pid="3" name="MediaServiceImageTags">
    <vt:lpwstr/>
  </property>
</Properties>
</file>