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youngfacilitybv.sharepoint.com/sites/ProjectgroepVI-YoungFacilityenMJOP-Advisering/Gedeelde documenten/School Facility Gebouwbeheer/01 Opdrachtgevers/Fedra/Fedra aanbesteding/Assetlijst en Calculatieblad/"/>
    </mc:Choice>
  </mc:AlternateContent>
  <xr:revisionPtr revIDLastSave="98" documentId="8_{2C959D1C-DA4D-4B8B-BA64-E94BB8F27E4C}" xr6:coauthVersionLast="47" xr6:coauthVersionMax="47" xr10:uidLastSave="{AB34217B-A195-43F4-B31E-AD9358465E5B}"/>
  <bookViews>
    <workbookView xWindow="-5085" yWindow="-16320" windowWidth="38640" windowHeight="15720" xr2:uid="{0185098B-D03F-4C12-8BD8-704E79A98BA8}"/>
  </bookViews>
  <sheets>
    <sheet name="Calculatieblad E Aanbested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 l="1"/>
  <c r="I14" i="1"/>
  <c r="I13" i="1"/>
  <c r="I11" i="1"/>
  <c r="F89" i="1"/>
  <c r="F88" i="1"/>
  <c r="E87" i="1" l="1"/>
  <c r="E86" i="1"/>
  <c r="E85" i="1"/>
  <c r="F85" i="1" s="1"/>
  <c r="I12" i="1" l="1"/>
  <c r="I34" i="1"/>
  <c r="J34" i="1" s="1"/>
  <c r="I31" i="1"/>
  <c r="J31" i="1" s="1"/>
  <c r="I16" i="1"/>
  <c r="I17" i="1"/>
  <c r="I18" i="1"/>
  <c r="I19" i="1"/>
  <c r="I30" i="1" l="1"/>
  <c r="J30" i="1" s="1"/>
  <c r="F87" i="1" l="1"/>
  <c r="F86" i="1"/>
  <c r="F90" i="1" s="1"/>
  <c r="G74" i="1"/>
  <c r="G75" i="1"/>
  <c r="G76" i="1"/>
  <c r="G77" i="1"/>
  <c r="G78" i="1"/>
  <c r="G73" i="1"/>
  <c r="G79" i="1" l="1"/>
  <c r="I37" i="1" l="1"/>
  <c r="J37" i="1" s="1"/>
  <c r="I38" i="1"/>
  <c r="J38" i="1" s="1"/>
  <c r="I10" i="1" l="1"/>
  <c r="I15" i="1"/>
  <c r="I9" i="1"/>
  <c r="J29" i="1"/>
  <c r="I32" i="1"/>
  <c r="J32" i="1" s="1"/>
  <c r="I33" i="1"/>
  <c r="J33" i="1" s="1"/>
  <c r="I35" i="1"/>
  <c r="J35" i="1" s="1"/>
  <c r="I36" i="1"/>
  <c r="J36" i="1" s="1"/>
  <c r="I39" i="1"/>
  <c r="J39" i="1" s="1"/>
  <c r="I40" i="1"/>
  <c r="J40" i="1" s="1"/>
  <c r="I41" i="1"/>
  <c r="J41" i="1" s="1"/>
  <c r="I42" i="1"/>
  <c r="J42" i="1" s="1"/>
  <c r="I43" i="1"/>
  <c r="J43" i="1" s="1"/>
  <c r="I44" i="1"/>
  <c r="J44" i="1" s="1"/>
  <c r="I45" i="1"/>
  <c r="J45" i="1" s="1"/>
  <c r="I46" i="1"/>
  <c r="J46" i="1" s="1"/>
  <c r="I47" i="1"/>
  <c r="J47" i="1" s="1"/>
  <c r="I48" i="1"/>
  <c r="J48" i="1" s="1"/>
  <c r="I49" i="1"/>
  <c r="J49" i="1" s="1"/>
  <c r="I50" i="1"/>
  <c r="J50" i="1" s="1"/>
  <c r="I51" i="1"/>
  <c r="J51" i="1" s="1"/>
  <c r="I52" i="1"/>
  <c r="J52" i="1" s="1"/>
  <c r="I53" i="1"/>
  <c r="J53" i="1" s="1"/>
  <c r="I54" i="1"/>
  <c r="J54" i="1" s="1"/>
  <c r="I55" i="1"/>
  <c r="J55" i="1" s="1"/>
  <c r="I56" i="1"/>
  <c r="J56" i="1" s="1"/>
  <c r="I57" i="1"/>
  <c r="J57" i="1" s="1"/>
  <c r="I58" i="1"/>
  <c r="J58" i="1" s="1"/>
  <c r="I59" i="1"/>
  <c r="J59" i="1" s="1"/>
  <c r="I60" i="1"/>
  <c r="J60" i="1" s="1"/>
  <c r="I61" i="1"/>
  <c r="J61" i="1" s="1"/>
  <c r="I62" i="1"/>
  <c r="J62" i="1" s="1"/>
  <c r="I63" i="1"/>
  <c r="J63" i="1" s="1"/>
  <c r="I20" i="1" l="1"/>
  <c r="J64" i="1" l="1"/>
  <c r="I94" i="1" s="1"/>
</calcChain>
</file>

<file path=xl/sharedStrings.xml><?xml version="1.0" encoding="utf-8"?>
<sst xmlns="http://schemas.openxmlformats.org/spreadsheetml/2006/main" count="226" uniqueCount="97">
  <si>
    <t>Alleen de gele velden invullen</t>
  </si>
  <si>
    <t>1. Vervangend onderhoud</t>
  </si>
  <si>
    <t>Arbeidskosten</t>
  </si>
  <si>
    <t>Materiaalkosten</t>
  </si>
  <si>
    <t>Totaal</t>
  </si>
  <si>
    <t>BRIN</t>
  </si>
  <si>
    <t>School</t>
  </si>
  <si>
    <t xml:space="preserve">A. Omschrijving </t>
  </si>
  <si>
    <t>Handeling</t>
  </si>
  <si>
    <t>B. Geschat aantal stuks, danwel m1</t>
  </si>
  <si>
    <t>C. Tarief per eenheid (in € excl. BTW)</t>
  </si>
  <si>
    <t>D. Bruto materiaalkosten per eenheid (in € excl. BTW)</t>
  </si>
  <si>
    <t>E. Korting op bruto adviesprijs %</t>
  </si>
  <si>
    <t>G. Totaalprijs eenmalig (in euro's excl. btw) (2025 -2029)</t>
  </si>
  <si>
    <t>05ML</t>
  </si>
  <si>
    <t>De Ark</t>
  </si>
  <si>
    <t>-</t>
  </si>
  <si>
    <t>09YE</t>
  </si>
  <si>
    <t>Bethelschool</t>
  </si>
  <si>
    <t>08JO</t>
  </si>
  <si>
    <t>De Lunetten</t>
  </si>
  <si>
    <t>Vervangen armaturen binnenlamp</t>
  </si>
  <si>
    <t>Vervangen voor LED variant</t>
  </si>
  <si>
    <t>27JJ</t>
  </si>
  <si>
    <t>Panta Rhei</t>
  </si>
  <si>
    <t>10WF</t>
  </si>
  <si>
    <t>De Plataan</t>
  </si>
  <si>
    <t>06FF</t>
  </si>
  <si>
    <t>De Sleutelbloem</t>
  </si>
  <si>
    <t>23TK</t>
  </si>
  <si>
    <t>De Westbroek</t>
  </si>
  <si>
    <t>11VP</t>
  </si>
  <si>
    <t>De Wilgeroos</t>
  </si>
  <si>
    <t>03QL</t>
  </si>
  <si>
    <t>De Vrijheit</t>
  </si>
  <si>
    <t>03AG</t>
  </si>
  <si>
    <t>De Hoeksteen</t>
  </si>
  <si>
    <t>09JN</t>
  </si>
  <si>
    <t>De Anjelier</t>
  </si>
  <si>
    <t>Totaal in euro's exclusief BTW</t>
  </si>
  <si>
    <r>
      <t xml:space="preserve">Huidige installaties staan met specificaties weergeven in de </t>
    </r>
    <r>
      <rPr>
        <b/>
        <sz val="10"/>
        <rFont val="Arial"/>
        <family val="2"/>
      </rPr>
      <t>assetlijst Bijlage 11</t>
    </r>
    <r>
      <rPr>
        <sz val="10"/>
        <rFont val="Arial"/>
        <family val="2"/>
      </rPr>
      <t>, bij vervanging van installaties wordt uitgegaan van hetzelfde merk/type dan wel aantoonbaar minimaal vergelijkbaar.</t>
    </r>
  </si>
  <si>
    <t>Voor de vervanging van LED verlichting kan een benadering opgegeven worden op basis van BvO.</t>
  </si>
  <si>
    <t xml:space="preserve">In bovenstaande tabel voor het vervangend onderhoud zijn de assets toegevoegd uit het MJOP die de komende 5 jaar (t/m 2029) op de planning staan om te vervangen. </t>
  </si>
  <si>
    <t>2. Preventief onderhoud</t>
  </si>
  <si>
    <t xml:space="preserve">School </t>
  </si>
  <si>
    <t>A. Omschrijving</t>
  </si>
  <si>
    <t>B. Aantal eenheden (per jaar)</t>
  </si>
  <si>
    <t>F. Totaalprijs per eenheid</t>
  </si>
  <si>
    <t>G. Totaalprijs per 5 jaar (in euro's excl. btw) (2025 -2029)</t>
  </si>
  <si>
    <t>Groepenkast</t>
  </si>
  <si>
    <t>Jaarlijks onderhoud</t>
  </si>
  <si>
    <t>Elektra armaturen binnenlamp</t>
  </si>
  <si>
    <t>Jaarlijkse controle</t>
  </si>
  <si>
    <t>Elektra armaturen buitenlamp</t>
  </si>
  <si>
    <t>PV Panelen</t>
  </si>
  <si>
    <t>* De NEN3140 keuring voor de elektrotechnische installaties is inclusief meter (groepen) kast en zit in het preventieve onderhoud.</t>
  </si>
  <si>
    <r>
      <t xml:space="preserve">In </t>
    </r>
    <r>
      <rPr>
        <b/>
        <sz val="10"/>
        <rFont val="Arial"/>
        <family val="2"/>
      </rPr>
      <t>kolom C</t>
    </r>
    <r>
      <rPr>
        <sz val="10"/>
        <rFont val="Arial"/>
        <family val="2"/>
      </rPr>
      <t xml:space="preserve"> vult u de arbeidskosten in voor het doen van onderhoud voor één eenheid</t>
    </r>
  </si>
  <si>
    <r>
      <t xml:space="preserve">In </t>
    </r>
    <r>
      <rPr>
        <b/>
        <sz val="10"/>
        <rFont val="Arial"/>
        <family val="2"/>
      </rPr>
      <t>kolom D</t>
    </r>
    <r>
      <rPr>
        <sz val="10"/>
        <rFont val="Arial"/>
        <family val="2"/>
      </rPr>
      <t xml:space="preserve"> vult u alle materiaalkosten in behorende bij periodiek onderhoud voor één eenheidstype </t>
    </r>
  </si>
  <si>
    <r>
      <t>In K</t>
    </r>
    <r>
      <rPr>
        <b/>
        <sz val="10"/>
        <rFont val="Arial"/>
        <family val="2"/>
      </rPr>
      <t>olom E</t>
    </r>
    <r>
      <rPr>
        <sz val="10"/>
        <rFont val="Arial"/>
        <family val="2"/>
      </rPr>
      <t xml:space="preserve"> vult u éénmaal het kortingspercentage in, gelijk aan andere kortingpercentages</t>
    </r>
  </si>
  <si>
    <t>3. Correctief onderhoud tarieven</t>
  </si>
  <si>
    <t xml:space="preserve">Arbeidskosten </t>
  </si>
  <si>
    <t>A. Omschrijving tarieven</t>
  </si>
  <si>
    <t>B. Geschat aantal uren per jaar voor alle locaties</t>
  </si>
  <si>
    <t>C. Arbeidsloon per uur in (in € excl. BTW)</t>
  </si>
  <si>
    <t>D. Materiaal</t>
  </si>
  <si>
    <t>E. Korting materiaal , percentage</t>
  </si>
  <si>
    <t>F. Totaalprijs per 5 jaar (in € excl. BTW) (2025 -2029)</t>
  </si>
  <si>
    <t>Door de weeks van 7:00 - 18:00 uur</t>
  </si>
  <si>
    <t>Overwerk eerste twee uur na werktijd</t>
  </si>
  <si>
    <t>Overwerk 's avonds/'s nachts en zaterdagen</t>
  </si>
  <si>
    <t>Overwerk zon- en feestdagen</t>
  </si>
  <si>
    <t>Electricien tarief 1 (opgeleid persoon)</t>
  </si>
  <si>
    <t>Electricien tarief 2 (persoon in opleiding)</t>
  </si>
  <si>
    <t>De materiaalkosten en de geschatte uren voor correctief onderhoud zijn indicatief voor het maken van een eerlijk vergelijk.</t>
  </si>
  <si>
    <t>4. Correctief onderhoud opslagpercentages</t>
  </si>
  <si>
    <t>A. Opslag</t>
  </si>
  <si>
    <t>B. Opslagpercentage</t>
  </si>
  <si>
    <t>Uren (alle locaties) / indicatiebedrag</t>
  </si>
  <si>
    <t>Tarief*</t>
  </si>
  <si>
    <t xml:space="preserve">Totaal 5 jaar </t>
  </si>
  <si>
    <t>Opslagpercentage materiaal</t>
  </si>
  <si>
    <t>Opslagpercentage onderaannemers</t>
  </si>
  <si>
    <t>* Er is hier uitgegaan van het Installateur Tarief 1 opgeleid persoon</t>
  </si>
  <si>
    <t>5. Totaal onderhoud</t>
  </si>
  <si>
    <t>Totaal kosten in euro's exclusief BTW (1. groot onderhoud, 2. preventief onderhoud en  3, &amp; 4. correctief onderhoud</t>
  </si>
  <si>
    <t>Genoemde aantallen, m2, producten en uren op dit calculatieblad zijn indicatief en betreffen een orde grootte bepaling om tot een prijsvergelijk te komen, hieraan kunnen door de inschrijver geen rechten worden ontleend.</t>
  </si>
  <si>
    <t>Alle op te geven tarieven zijn all-in, dat wil zeggen: er kunnen geen enkele andere kosten zoals administratiekosten, voorrijdtarieven, reiskosten of kosten van eventueel benodigde hulpmaterialen extra in rekening worden gebracht. De reistijd voor het halen van componenten, materialen en/of onderdelen e.d. zijn voor rekening van de opdrachtnemer en mag dus niet fecatureerd worden. Indien er veel gelijke klachten zijn, wordt dit mogelijk na overleg gebundeld danwel wordt het jaarlijks onderhoud vervroegd.</t>
  </si>
  <si>
    <t>In ieder apart deel prijsblad dienen kortingen op de bruto adviesprijs gelijk te zijn.</t>
  </si>
  <si>
    <t>De prijzen dienen gebaseerd te zijn op de technische omschrijving in de bijlage 11 en de daarin genoemde fabrikaten of gelijkwaardig</t>
  </si>
  <si>
    <t>Prijswijzigingen vinden enkel plaats op basis van indexeringen en dienen uiterlijk twee maanden voor het verstrijken van het kalenderjaar te worden aangedragen ter acceptatie op basis van maximaal de CBS consumenten prijs index (CPI), waarbij het prijsniveau van de deze inschrijving staat voor 1 januari 2024, gelijk is aan 100 en pas met ingang  van 1 januari 2026 mag worden geindexeerd.</t>
  </si>
  <si>
    <t>Naam inschrijver</t>
  </si>
  <si>
    <t>Naam tekenbevoegde</t>
  </si>
  <si>
    <t>Handtekening</t>
  </si>
  <si>
    <t>Datum</t>
  </si>
  <si>
    <t xml:space="preserve">Commercieel vertrouwelijk </t>
  </si>
  <si>
    <t>Bijlage 5 Calculatieblad E</t>
  </si>
  <si>
    <t>Onderhoudspartij voor Bouwkundig, Elektrotechnische &amp; werktuigbouwkundige installaties, Stichting Fedra - Aanbestedingsleidraad, PRJ - 2206001.01, 29 maart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</si>
</sst>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font>
      <sz val="11"/>
      <color theme="1"/>
      <name val="Calibri"/>
      <family val="2"/>
      <scheme val="minor"/>
    </font>
    <font>
      <sz val="11"/>
      <color theme="1"/>
      <name val="Calibri"/>
      <family val="2"/>
      <scheme val="minor"/>
    </font>
    <font>
      <i/>
      <sz val="10"/>
      <color theme="1"/>
      <name val="Calibri"/>
      <family val="2"/>
      <scheme val="minor"/>
    </font>
    <font>
      <sz val="10"/>
      <color rgb="FFFF0000"/>
      <name val="Calibri"/>
      <family val="2"/>
      <scheme val="minor"/>
    </font>
    <font>
      <sz val="10"/>
      <name val="Arial"/>
      <family val="2"/>
    </font>
    <font>
      <b/>
      <sz val="10"/>
      <name val="Arial"/>
      <family val="2"/>
    </font>
    <font>
      <b/>
      <sz val="10"/>
      <color theme="0"/>
      <name val="Arial"/>
      <family val="2"/>
    </font>
    <font>
      <sz val="10"/>
      <name val="Pres Elite"/>
    </font>
    <font>
      <b/>
      <sz val="14"/>
      <color theme="0"/>
      <name val="Arial"/>
      <family val="2"/>
    </font>
    <font>
      <sz val="10"/>
      <color rgb="FF000000"/>
      <name val="Aial"/>
    </font>
    <font>
      <b/>
      <sz val="11"/>
      <color theme="0"/>
      <name val="Calibri"/>
      <family val="2"/>
      <scheme val="minor"/>
    </font>
    <font>
      <b/>
      <sz val="14"/>
      <name val="Arial"/>
      <family val="2"/>
    </font>
    <font>
      <sz val="9"/>
      <color theme="1"/>
      <name val="Arial"/>
      <family val="2"/>
    </font>
    <font>
      <i/>
      <sz val="9"/>
      <color theme="1"/>
      <name val="Arial"/>
      <family val="2"/>
    </font>
    <font>
      <b/>
      <sz val="36"/>
      <color theme="0"/>
      <name val="Arial"/>
      <family val="2"/>
    </font>
  </fonts>
  <fills count="11">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patternFill>
    </fill>
    <fill>
      <patternFill patternType="solid">
        <fgColor theme="9" tint="0.79998168889431442"/>
        <bgColor indexed="65"/>
      </patternFill>
    </fill>
    <fill>
      <patternFill patternType="solid">
        <fgColor theme="9" tint="0.79998168889431442"/>
        <bgColor rgb="FF000000"/>
      </patternFill>
    </fill>
  </fills>
  <borders count="36">
    <border>
      <left/>
      <right/>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bottom style="thin">
        <color theme="0" tint="-0.149937437055574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0691854609822"/>
      </top>
      <bottom style="thin">
        <color theme="0" tint="-0.14990691854609822"/>
      </bottom>
      <diagonal/>
    </border>
    <border>
      <left style="thin">
        <color theme="0" tint="-0.14993743705557422"/>
      </left>
      <right/>
      <top/>
      <bottom/>
      <diagonal/>
    </border>
    <border>
      <left/>
      <right style="thin">
        <color theme="0" tint="-0.14993743705557422"/>
      </right>
      <top/>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thin">
        <color theme="0" tint="-0.14990691854609822"/>
      </left>
      <right style="thin">
        <color theme="0" tint="-0.14990691854609822"/>
      </right>
      <top style="thin">
        <color theme="0" tint="-0.14993743705557422"/>
      </top>
      <bottom style="thin">
        <color theme="0" tint="-0.14990691854609822"/>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3743705557422"/>
      </left>
      <right/>
      <top style="thin">
        <color theme="0" tint="-0.14990691854609822"/>
      </top>
      <bottom style="thin">
        <color theme="0" tint="-0.14993743705557422"/>
      </bottom>
      <diagonal/>
    </border>
    <border>
      <left/>
      <right style="thin">
        <color theme="0" tint="-0.14993743705557422"/>
      </right>
      <top style="thin">
        <color theme="0" tint="-0.14990691854609822"/>
      </top>
      <bottom style="thin">
        <color theme="0" tint="-0.14993743705557422"/>
      </bottom>
      <diagonal/>
    </border>
    <border>
      <left style="thin">
        <color theme="0" tint="-0.14993743705557422"/>
      </left>
      <right style="thin">
        <color theme="0" tint="-0.14990691854609822"/>
      </right>
      <top style="thin">
        <color theme="0" tint="-0.14990691854609822"/>
      </top>
      <bottom style="thin">
        <color theme="0" tint="-0.14993743705557422"/>
      </bottom>
      <diagonal/>
    </border>
    <border>
      <left/>
      <right/>
      <top/>
      <bottom style="thin">
        <color theme="0" tint="-0.14993743705557422"/>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theme="0" tint="-0.14990691854609822"/>
      </right>
      <top/>
      <bottom/>
      <diagonal/>
    </border>
    <border>
      <left style="thin">
        <color theme="0" tint="-0.14990691854609822"/>
      </left>
      <right style="thin">
        <color theme="0" tint="-0.14990691854609822"/>
      </right>
      <top style="thin">
        <color theme="0" tint="-0.14990691854609822"/>
      </top>
      <bottom/>
      <diagonal/>
    </border>
    <border>
      <left style="thin">
        <color theme="0" tint="-0.14990691854609822"/>
      </left>
      <right style="thin">
        <color theme="0" tint="-0.14990691854609822"/>
      </right>
      <top/>
      <bottom/>
      <diagonal/>
    </border>
    <border>
      <left/>
      <right style="thin">
        <color theme="0" tint="-0.14993743705557422"/>
      </right>
      <top/>
      <bottom style="thin">
        <color theme="2"/>
      </bottom>
      <diagonal/>
    </border>
    <border>
      <left/>
      <right style="thin">
        <color theme="2"/>
      </right>
      <top style="thin">
        <color theme="2"/>
      </top>
      <bottom/>
      <diagonal/>
    </border>
    <border>
      <left style="thin">
        <color theme="2"/>
      </left>
      <right style="thin">
        <color theme="2"/>
      </right>
      <top style="thin">
        <color theme="2"/>
      </top>
      <bottom/>
      <diagonal/>
    </border>
    <border>
      <left/>
      <right style="thin">
        <color theme="0" tint="-0.14996795556505021"/>
      </right>
      <top/>
      <bottom/>
      <diagonal/>
    </border>
    <border>
      <left/>
      <right/>
      <top/>
      <bottom style="thin">
        <color theme="2"/>
      </bottom>
      <diagonal/>
    </border>
    <border>
      <left/>
      <right style="thin">
        <color theme="2"/>
      </right>
      <top style="thin">
        <color theme="0" tint="-0.14990691854609822"/>
      </top>
      <bottom style="thin">
        <color theme="0" tint="-0.1499069185460982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top style="thin">
        <color theme="0" tint="-0.14993743705557422"/>
      </top>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7" fillId="0" borderId="0"/>
  </cellStyleXfs>
  <cellXfs count="170">
    <xf numFmtId="0" fontId="0" fillId="0" borderId="0" xfId="0"/>
    <xf numFmtId="44" fontId="4" fillId="4" borderId="1" xfId="1" applyFont="1" applyFill="1" applyBorder="1" applyAlignment="1" applyProtection="1">
      <alignment wrapText="1"/>
      <protection locked="0"/>
    </xf>
    <xf numFmtId="9" fontId="4" fillId="4" borderId="1" xfId="2" applyFont="1" applyFill="1" applyBorder="1" applyAlignment="1" applyProtection="1">
      <alignment vertical="top"/>
      <protection locked="0"/>
    </xf>
    <xf numFmtId="44" fontId="4" fillId="5" borderId="10" xfId="1" quotePrefix="1" applyFont="1" applyFill="1" applyBorder="1" applyAlignment="1" applyProtection="1">
      <alignment vertical="top"/>
    </xf>
    <xf numFmtId="44" fontId="4" fillId="3" borderId="10" xfId="1" quotePrefix="1" applyFont="1" applyFill="1" applyBorder="1" applyAlignment="1" applyProtection="1">
      <alignment vertical="top"/>
    </xf>
    <xf numFmtId="44" fontId="4" fillId="4" borderId="11" xfId="1" applyFont="1" applyFill="1" applyBorder="1" applyAlignment="1" applyProtection="1">
      <alignment wrapText="1"/>
      <protection locked="0"/>
    </xf>
    <xf numFmtId="9" fontId="4" fillId="4" borderId="11" xfId="2" applyFont="1" applyFill="1" applyBorder="1" applyAlignment="1" applyProtection="1">
      <alignment vertical="top"/>
      <protection locked="0"/>
    </xf>
    <xf numFmtId="44" fontId="4" fillId="5" borderId="11" xfId="1" quotePrefix="1" applyFont="1" applyFill="1" applyBorder="1" applyAlignment="1" applyProtection="1">
      <alignment vertical="top"/>
    </xf>
    <xf numFmtId="44" fontId="4" fillId="5" borderId="11" xfId="1" applyFont="1" applyFill="1" applyBorder="1" applyAlignment="1" applyProtection="1">
      <alignment vertical="top"/>
    </xf>
    <xf numFmtId="44" fontId="4" fillId="4" borderId="12" xfId="1" applyFont="1" applyFill="1" applyBorder="1" applyAlignment="1" applyProtection="1">
      <alignment wrapText="1"/>
      <protection locked="0"/>
    </xf>
    <xf numFmtId="9" fontId="4" fillId="4" borderId="12" xfId="2" applyFont="1" applyFill="1" applyBorder="1" applyAlignment="1" applyProtection="1">
      <alignment vertical="top"/>
      <protection locked="0"/>
    </xf>
    <xf numFmtId="44" fontId="4" fillId="5" borderId="12" xfId="1" quotePrefix="1" applyFont="1" applyFill="1" applyBorder="1" applyAlignment="1" applyProtection="1">
      <alignment vertical="top"/>
    </xf>
    <xf numFmtId="44" fontId="4" fillId="5" borderId="12" xfId="1" applyFont="1" applyFill="1" applyBorder="1" applyAlignment="1" applyProtection="1">
      <alignment vertical="top"/>
    </xf>
    <xf numFmtId="44" fontId="4" fillId="3" borderId="12" xfId="1" quotePrefix="1" applyFont="1" applyFill="1" applyBorder="1" applyAlignment="1" applyProtection="1">
      <alignment vertical="top"/>
    </xf>
    <xf numFmtId="44" fontId="4" fillId="3" borderId="12" xfId="1" applyFont="1" applyFill="1" applyBorder="1" applyAlignment="1" applyProtection="1">
      <alignment vertical="top"/>
    </xf>
    <xf numFmtId="44" fontId="4" fillId="3" borderId="3" xfId="1" applyFont="1" applyFill="1" applyBorder="1" applyAlignment="1" applyProtection="1">
      <alignment horizontal="center" vertical="top"/>
    </xf>
    <xf numFmtId="44" fontId="4" fillId="5" borderId="3" xfId="1" applyFont="1" applyFill="1" applyBorder="1" applyAlignment="1" applyProtection="1">
      <alignment horizontal="center" vertical="top"/>
    </xf>
    <xf numFmtId="44" fontId="6" fillId="2" borderId="3" xfId="1" applyFont="1" applyFill="1" applyBorder="1" applyAlignment="1" applyProtection="1">
      <alignment wrapText="1"/>
    </xf>
    <xf numFmtId="44" fontId="4" fillId="4" borderId="28" xfId="1" applyFont="1" applyFill="1" applyBorder="1" applyAlignment="1" applyProtection="1">
      <alignment wrapText="1"/>
      <protection locked="0"/>
    </xf>
    <xf numFmtId="9" fontId="4" fillId="4" borderId="28" xfId="2" applyFont="1" applyFill="1" applyBorder="1" applyAlignment="1" applyProtection="1">
      <alignment vertical="top"/>
      <protection locked="0"/>
    </xf>
    <xf numFmtId="44" fontId="4" fillId="5" borderId="28" xfId="1" applyFont="1" applyFill="1" applyBorder="1" applyAlignment="1" applyProtection="1">
      <alignment vertical="top"/>
    </xf>
    <xf numFmtId="44" fontId="4" fillId="3" borderId="28" xfId="1" applyFont="1" applyFill="1" applyBorder="1" applyAlignment="1" applyProtection="1">
      <alignment vertical="top"/>
    </xf>
    <xf numFmtId="9" fontId="4" fillId="4" borderId="3" xfId="2" applyFont="1" applyFill="1" applyBorder="1" applyAlignment="1" applyProtection="1">
      <alignment horizontal="center" vertical="top"/>
      <protection locked="0"/>
    </xf>
    <xf numFmtId="0" fontId="8" fillId="0" borderId="0" xfId="0" applyFont="1" applyAlignment="1">
      <alignment horizontal="left" vertical="center"/>
    </xf>
    <xf numFmtId="0" fontId="2" fillId="3" borderId="0" xfId="0" applyFont="1" applyFill="1"/>
    <xf numFmtId="10" fontId="2" fillId="3" borderId="0" xfId="0" applyNumberFormat="1" applyFont="1" applyFill="1"/>
    <xf numFmtId="0" fontId="5" fillId="4" borderId="0" xfId="0" applyFont="1" applyFill="1" applyAlignment="1">
      <alignment vertical="center"/>
    </xf>
    <xf numFmtId="0" fontId="2" fillId="4" borderId="0" xfId="0" applyFont="1" applyFill="1"/>
    <xf numFmtId="0" fontId="11" fillId="7" borderId="0" xfId="0" applyFont="1" applyFill="1" applyAlignment="1">
      <alignment vertical="center"/>
    </xf>
    <xf numFmtId="0" fontId="6" fillId="7" borderId="0" xfId="0" applyFont="1" applyFill="1" applyAlignment="1">
      <alignment vertical="top"/>
    </xf>
    <xf numFmtId="0" fontId="6" fillId="3" borderId="0" xfId="0" applyFont="1" applyFill="1" applyAlignment="1">
      <alignment vertical="top"/>
    </xf>
    <xf numFmtId="0" fontId="0" fillId="2" borderId="22" xfId="0" applyFill="1" applyBorder="1"/>
    <xf numFmtId="0" fontId="6" fillId="2" borderId="8" xfId="0" applyFont="1" applyFill="1" applyBorder="1" applyAlignment="1">
      <alignment vertical="top"/>
    </xf>
    <xf numFmtId="0" fontId="6" fillId="2" borderId="1" xfId="0" applyFont="1" applyFill="1" applyBorder="1" applyAlignment="1">
      <alignment horizontal="center" vertical="top"/>
    </xf>
    <xf numFmtId="0" fontId="5" fillId="3" borderId="0" xfId="0" applyFont="1" applyFill="1" applyAlignment="1">
      <alignment vertical="top"/>
    </xf>
    <xf numFmtId="0" fontId="10" fillId="2" borderId="0" xfId="0" applyFont="1" applyFill="1" applyAlignment="1">
      <alignment horizontal="center" vertical="center"/>
    </xf>
    <xf numFmtId="0" fontId="6" fillId="2" borderId="13" xfId="0" applyFont="1" applyFill="1" applyBorder="1" applyAlignment="1">
      <alignment horizontal="center" vertical="center"/>
    </xf>
    <xf numFmtId="0" fontId="6" fillId="2" borderId="15" xfId="0" applyFont="1" applyFill="1" applyBorder="1" applyAlignment="1">
      <alignment vertical="center" wrapText="1"/>
    </xf>
    <xf numFmtId="0" fontId="6" fillId="2" borderId="14" xfId="0" applyFont="1" applyFill="1" applyBorder="1" applyAlignment="1">
      <alignment horizontal="left" vertical="center"/>
    </xf>
    <xf numFmtId="0" fontId="0" fillId="5" borderId="9" xfId="0" applyFill="1" applyBorder="1" applyAlignment="1">
      <alignment horizontal="left" vertical="center"/>
    </xf>
    <xf numFmtId="0" fontId="4" fillId="10" borderId="1" xfId="3" applyFont="1" applyFill="1" applyBorder="1" applyAlignment="1">
      <alignment horizontal="left" vertical="center"/>
    </xf>
    <xf numFmtId="0" fontId="4" fillId="10" borderId="1" xfId="3" applyFont="1" applyFill="1" applyBorder="1" applyAlignment="1">
      <alignment horizontal="left"/>
    </xf>
    <xf numFmtId="44" fontId="4" fillId="5" borderId="1" xfId="1" applyFont="1" applyFill="1" applyBorder="1" applyAlignment="1" applyProtection="1">
      <alignment wrapText="1"/>
    </xf>
    <xf numFmtId="9" fontId="4" fillId="5" borderId="1" xfId="2" applyFont="1" applyFill="1" applyBorder="1" applyAlignment="1" applyProtection="1">
      <alignment vertical="top"/>
    </xf>
    <xf numFmtId="44" fontId="0" fillId="0" borderId="0" xfId="0" applyNumberFormat="1"/>
    <xf numFmtId="0" fontId="0" fillId="0" borderId="0" xfId="0" applyAlignment="1">
      <alignment horizontal="left" vertical="center"/>
    </xf>
    <xf numFmtId="0" fontId="4" fillId="6" borderId="1" xfId="3" applyFont="1" applyFill="1" applyBorder="1" applyAlignment="1">
      <alignment horizontal="left" vertical="center"/>
    </xf>
    <xf numFmtId="0" fontId="4" fillId="6" borderId="1" xfId="3" applyFont="1" applyFill="1" applyBorder="1" applyAlignment="1">
      <alignment horizontal="left"/>
    </xf>
    <xf numFmtId="44" fontId="4" fillId="0" borderId="1" xfId="1" applyFont="1" applyFill="1" applyBorder="1" applyAlignment="1" applyProtection="1">
      <alignment wrapText="1"/>
    </xf>
    <xf numFmtId="9" fontId="4" fillId="0" borderId="1" xfId="2" applyFont="1" applyFill="1" applyBorder="1" applyAlignment="1" applyProtection="1">
      <alignment vertical="top"/>
    </xf>
    <xf numFmtId="0" fontId="0" fillId="0" borderId="9" xfId="0" applyBorder="1" applyAlignment="1">
      <alignment horizontal="left" vertical="center"/>
    </xf>
    <xf numFmtId="49" fontId="9" fillId="8" borderId="1" xfId="0" applyNumberFormat="1" applyFont="1" applyFill="1" applyBorder="1" applyAlignment="1">
      <alignment horizontal="left" vertical="center" readingOrder="1"/>
    </xf>
    <xf numFmtId="49" fontId="9" fillId="9" borderId="1" xfId="0" applyNumberFormat="1" applyFont="1" applyFill="1" applyBorder="1" applyAlignment="1">
      <alignment horizontal="left" vertical="center" readingOrder="1"/>
    </xf>
    <xf numFmtId="0" fontId="4" fillId="6" borderId="4" xfId="3" applyFont="1" applyFill="1" applyBorder="1" applyAlignment="1">
      <alignment horizontal="left" vertical="center"/>
    </xf>
    <xf numFmtId="0" fontId="0" fillId="5" borderId="0" xfId="0" applyFill="1" applyAlignment="1">
      <alignment horizontal="left" vertical="center"/>
    </xf>
    <xf numFmtId="0" fontId="4" fillId="10" borderId="4" xfId="3" applyFont="1" applyFill="1" applyBorder="1" applyAlignment="1">
      <alignment horizontal="left" vertical="center"/>
    </xf>
    <xf numFmtId="0" fontId="6" fillId="2" borderId="0" xfId="0" applyFont="1" applyFill="1" applyAlignment="1">
      <alignment wrapText="1"/>
    </xf>
    <xf numFmtId="44" fontId="6" fillId="2" borderId="0" xfId="0" applyNumberFormat="1" applyFont="1" applyFill="1" applyAlignment="1">
      <alignment horizontal="left" vertical="top" wrapText="1"/>
    </xf>
    <xf numFmtId="0" fontId="6" fillId="3" borderId="0" xfId="0" applyFont="1" applyFill="1" applyAlignment="1">
      <alignment horizontal="left" vertical="center" wrapText="1"/>
    </xf>
    <xf numFmtId="0" fontId="6" fillId="3" borderId="0" xfId="0" applyFont="1" applyFill="1" applyAlignment="1">
      <alignment wrapText="1"/>
    </xf>
    <xf numFmtId="44" fontId="6" fillId="3" borderId="0" xfId="0" applyNumberFormat="1" applyFont="1" applyFill="1" applyAlignment="1">
      <alignment wrapText="1"/>
    </xf>
    <xf numFmtId="0" fontId="4" fillId="3" borderId="0" xfId="0" applyFont="1" applyFill="1" applyAlignment="1">
      <alignment vertical="center"/>
    </xf>
    <xf numFmtId="0" fontId="5" fillId="3" borderId="0" xfId="0" applyFont="1" applyFill="1" applyAlignment="1">
      <alignment wrapText="1"/>
    </xf>
    <xf numFmtId="0" fontId="4" fillId="3" borderId="0" xfId="0" applyFont="1" applyFill="1" applyAlignment="1">
      <alignment horizontal="left" vertical="center"/>
    </xf>
    <xf numFmtId="0" fontId="11" fillId="7" borderId="0" xfId="0" applyFont="1" applyFill="1" applyAlignment="1">
      <alignment horizontal="left" vertical="center"/>
    </xf>
    <xf numFmtId="0" fontId="3" fillId="7" borderId="0" xfId="0" applyFont="1" applyFill="1"/>
    <xf numFmtId="0" fontId="0" fillId="2" borderId="0" xfId="0" applyFill="1"/>
    <xf numFmtId="0" fontId="3" fillId="2" borderId="0" xfId="0" applyFont="1" applyFill="1"/>
    <xf numFmtId="0" fontId="2" fillId="2" borderId="0" xfId="0" applyFont="1" applyFill="1"/>
    <xf numFmtId="0" fontId="10" fillId="2" borderId="24" xfId="0" applyFont="1" applyFill="1" applyBorder="1" applyAlignment="1">
      <alignment horizontal="center" vertical="center"/>
    </xf>
    <xf numFmtId="0" fontId="6" fillId="2" borderId="23" xfId="0" applyFont="1" applyFill="1" applyBorder="1" applyAlignment="1">
      <alignment vertical="center"/>
    </xf>
    <xf numFmtId="0" fontId="6" fillId="2" borderId="6" xfId="0" applyFont="1" applyFill="1" applyBorder="1" applyAlignment="1">
      <alignment horizontal="left" vertical="center"/>
    </xf>
    <xf numFmtId="0" fontId="6" fillId="2" borderId="5" xfId="0" applyFont="1" applyFill="1" applyBorder="1" applyAlignment="1">
      <alignment horizontal="left" vertical="center"/>
    </xf>
    <xf numFmtId="0" fontId="6" fillId="2" borderId="1" xfId="0" applyFont="1" applyFill="1" applyBorder="1" applyAlignment="1">
      <alignment horizontal="left" vertical="center" wrapText="1"/>
    </xf>
    <xf numFmtId="0" fontId="4" fillId="10" borderId="11" xfId="3" applyFont="1" applyFill="1" applyBorder="1" applyAlignment="1">
      <alignment horizontal="left"/>
    </xf>
    <xf numFmtId="0" fontId="4" fillId="10" borderId="12" xfId="3" applyFont="1" applyFill="1" applyBorder="1" applyAlignment="1">
      <alignment horizontal="left"/>
    </xf>
    <xf numFmtId="0" fontId="4" fillId="6" borderId="12" xfId="3" applyFont="1" applyFill="1" applyBorder="1" applyAlignment="1">
      <alignment horizontal="left"/>
    </xf>
    <xf numFmtId="0" fontId="6" fillId="2" borderId="12" xfId="0" applyFont="1" applyFill="1" applyBorder="1" applyAlignment="1">
      <alignment wrapText="1"/>
    </xf>
    <xf numFmtId="44" fontId="6" fillId="2" borderId="12" xfId="0" applyNumberFormat="1" applyFont="1" applyFill="1" applyBorder="1" applyAlignment="1">
      <alignment horizontal="left" vertical="center" wrapText="1"/>
    </xf>
    <xf numFmtId="0" fontId="0" fillId="3" borderId="0" xfId="0" applyFill="1"/>
    <xf numFmtId="0" fontId="0" fillId="2" borderId="26" xfId="0" applyFill="1" applyBorder="1"/>
    <xf numFmtId="0" fontId="6" fillId="2" borderId="5" xfId="0" applyFont="1" applyFill="1" applyBorder="1" applyAlignment="1">
      <alignment vertical="top"/>
    </xf>
    <xf numFmtId="0" fontId="4" fillId="5" borderId="28" xfId="0" applyFont="1" applyFill="1" applyBorder="1" applyAlignment="1">
      <alignment horizontal="center" vertical="top"/>
    </xf>
    <xf numFmtId="44" fontId="4" fillId="5" borderId="28" xfId="1" applyFont="1" applyFill="1" applyBorder="1" applyAlignment="1" applyProtection="1">
      <alignment horizontal="center"/>
    </xf>
    <xf numFmtId="0" fontId="4" fillId="3" borderId="28" xfId="0" applyFont="1" applyFill="1" applyBorder="1" applyAlignment="1">
      <alignment horizontal="center" vertical="top"/>
    </xf>
    <xf numFmtId="44" fontId="4" fillId="3" borderId="28" xfId="1" applyFont="1" applyFill="1" applyBorder="1" applyAlignment="1" applyProtection="1">
      <alignment horizontal="center"/>
    </xf>
    <xf numFmtId="44" fontId="6" fillId="2" borderId="0" xfId="0" applyNumberFormat="1" applyFont="1" applyFill="1" applyAlignment="1">
      <alignment wrapText="1"/>
    </xf>
    <xf numFmtId="0" fontId="4" fillId="3" borderId="0" xfId="0" applyFont="1" applyFill="1" applyAlignment="1">
      <alignment horizontal="left" vertical="center" wrapText="1"/>
    </xf>
    <xf numFmtId="0" fontId="4" fillId="3" borderId="0" xfId="0" applyFont="1" applyFill="1" applyAlignment="1">
      <alignment horizontal="center" vertical="center" wrapText="1"/>
    </xf>
    <xf numFmtId="0" fontId="4" fillId="3" borderId="0" xfId="0" applyFont="1" applyFill="1"/>
    <xf numFmtId="0" fontId="4" fillId="3" borderId="3" xfId="0" applyFont="1" applyFill="1" applyBorder="1" applyAlignment="1">
      <alignment horizontal="center" vertical="top"/>
    </xf>
    <xf numFmtId="44" fontId="4" fillId="3" borderId="3" xfId="1" applyFont="1" applyFill="1" applyBorder="1" applyAlignment="1" applyProtection="1">
      <alignment horizontal="center" vertical="center" wrapText="1"/>
    </xf>
    <xf numFmtId="0" fontId="4" fillId="5" borderId="3" xfId="0" applyFont="1" applyFill="1" applyBorder="1" applyAlignment="1">
      <alignment horizontal="center" vertical="top"/>
    </xf>
    <xf numFmtId="44" fontId="4" fillId="5" borderId="3" xfId="1" applyFont="1" applyFill="1" applyBorder="1" applyAlignment="1" applyProtection="1">
      <alignment horizontal="center" vertical="center" wrapText="1"/>
    </xf>
    <xf numFmtId="44" fontId="4" fillId="5" borderId="32" xfId="0" applyNumberFormat="1" applyFont="1" applyFill="1" applyBorder="1" applyAlignment="1">
      <alignment vertical="top"/>
    </xf>
    <xf numFmtId="0" fontId="4" fillId="3" borderId="0" xfId="0" applyFont="1" applyFill="1" applyAlignment="1">
      <alignment horizontal="left"/>
    </xf>
    <xf numFmtId="44" fontId="4" fillId="0" borderId="35" xfId="0" applyNumberFormat="1" applyFont="1" applyBorder="1" applyAlignment="1">
      <alignment vertical="top"/>
    </xf>
    <xf numFmtId="0" fontId="6" fillId="2" borderId="17" xfId="0" applyFont="1" applyFill="1" applyBorder="1" applyAlignment="1">
      <alignment wrapText="1"/>
    </xf>
    <xf numFmtId="0" fontId="6" fillId="2" borderId="18" xfId="0" applyFont="1" applyFill="1" applyBorder="1" applyAlignment="1">
      <alignment wrapText="1"/>
    </xf>
    <xf numFmtId="0" fontId="6" fillId="2" borderId="28" xfId="0" applyFont="1" applyFill="1" applyBorder="1" applyAlignment="1">
      <alignment horizontal="left" vertical="center" wrapText="1"/>
    </xf>
    <xf numFmtId="44" fontId="6" fillId="2" borderId="28" xfId="0" applyNumberFormat="1" applyFont="1" applyFill="1" applyBorder="1" applyAlignment="1">
      <alignment horizontal="left" vertical="center" wrapText="1"/>
    </xf>
    <xf numFmtId="0" fontId="5" fillId="3" borderId="0" xfId="0" applyFont="1" applyFill="1" applyAlignment="1">
      <alignment horizontal="left" vertical="center"/>
    </xf>
    <xf numFmtId="0" fontId="6" fillId="0" borderId="0" xfId="0" applyFont="1" applyAlignment="1">
      <alignment horizontal="left" vertical="center" wrapText="1"/>
    </xf>
    <xf numFmtId="44" fontId="6" fillId="0" borderId="0" xfId="0" applyNumberFormat="1" applyFont="1" applyAlignment="1">
      <alignment horizontal="left" vertical="center" wrapText="1"/>
    </xf>
    <xf numFmtId="0" fontId="5" fillId="0" borderId="0" xfId="0" applyFont="1" applyAlignment="1">
      <alignment horizontal="left" vertical="center"/>
    </xf>
    <xf numFmtId="0" fontId="6" fillId="3" borderId="0" xfId="0" applyFont="1" applyFill="1" applyAlignment="1">
      <alignment horizontal="left"/>
    </xf>
    <xf numFmtId="0" fontId="4" fillId="3" borderId="0" xfId="0" applyFont="1" applyFill="1" applyAlignment="1">
      <alignment horizontal="left" wrapText="1"/>
    </xf>
    <xf numFmtId="0" fontId="2" fillId="0" borderId="0" xfId="0" applyFont="1"/>
    <xf numFmtId="0" fontId="5" fillId="0" borderId="0" xfId="0" applyFont="1"/>
    <xf numFmtId="0" fontId="5" fillId="0" borderId="0" xfId="0" applyFont="1" applyAlignment="1">
      <alignment vertical="top" wrapText="1"/>
    </xf>
    <xf numFmtId="0" fontId="5" fillId="0" borderId="0" xfId="0" applyFont="1" applyAlignment="1">
      <alignment wrapText="1"/>
    </xf>
    <xf numFmtId="0" fontId="3" fillId="0" borderId="0" xfId="0" applyFont="1"/>
    <xf numFmtId="0" fontId="12" fillId="3" borderId="0" xfId="0" applyFont="1" applyFill="1" applyAlignment="1">
      <alignment vertical="center"/>
    </xf>
    <xf numFmtId="0" fontId="0" fillId="0" borderId="0" xfId="0" applyAlignment="1">
      <alignment horizontal="center"/>
    </xf>
    <xf numFmtId="0" fontId="13" fillId="3" borderId="0" xfId="0" applyFont="1" applyFill="1"/>
    <xf numFmtId="0" fontId="6" fillId="2" borderId="4" xfId="0" applyFont="1" applyFill="1" applyBorder="1" applyAlignment="1">
      <alignment horizontal="left" vertical="center" wrapText="1"/>
    </xf>
    <xf numFmtId="0" fontId="6" fillId="2" borderId="4" xfId="0" applyFont="1" applyFill="1" applyBorder="1" applyAlignment="1">
      <alignment vertical="center" wrapText="1"/>
    </xf>
    <xf numFmtId="0" fontId="6" fillId="2" borderId="29" xfId="0" applyFont="1" applyFill="1" applyBorder="1" applyAlignment="1">
      <alignment vertical="center" wrapText="1"/>
    </xf>
    <xf numFmtId="0" fontId="6" fillId="2" borderId="0" xfId="0" applyFont="1" applyFill="1" applyAlignment="1">
      <alignment horizontal="left" wrapText="1"/>
    </xf>
    <xf numFmtId="0" fontId="6" fillId="2" borderId="9" xfId="0" applyFont="1" applyFill="1" applyBorder="1" applyAlignment="1">
      <alignment horizontal="left" wrapText="1"/>
    </xf>
    <xf numFmtId="0" fontId="5" fillId="4" borderId="7" xfId="0" applyFont="1" applyFill="1" applyBorder="1" applyAlignment="1" applyProtection="1">
      <alignment horizontal="left" vertical="center"/>
      <protection locked="0"/>
    </xf>
    <xf numFmtId="0" fontId="5" fillId="4" borderId="27" xfId="0" applyFont="1" applyFill="1" applyBorder="1" applyAlignment="1" applyProtection="1">
      <alignment horizontal="left" vertical="center"/>
      <protection locked="0"/>
    </xf>
    <xf numFmtId="0" fontId="5" fillId="4" borderId="7" xfId="0" applyFont="1" applyFill="1" applyBorder="1" applyAlignment="1" applyProtection="1">
      <alignment horizontal="left" vertical="center" wrapText="1"/>
      <protection locked="0"/>
    </xf>
    <xf numFmtId="0" fontId="5" fillId="4" borderId="27" xfId="0" applyFont="1" applyFill="1" applyBorder="1" applyAlignment="1" applyProtection="1">
      <alignment horizontal="left" vertical="center" wrapText="1"/>
      <protection locked="0"/>
    </xf>
    <xf numFmtId="0" fontId="4" fillId="3" borderId="0" xfId="0" applyFont="1" applyFill="1" applyAlignment="1">
      <alignment horizontal="left" wrapText="1"/>
    </xf>
    <xf numFmtId="0" fontId="4" fillId="3" borderId="0" xfId="0" applyFont="1" applyFill="1" applyAlignment="1">
      <alignment horizontal="left"/>
    </xf>
    <xf numFmtId="0" fontId="4" fillId="3" borderId="0" xfId="0" applyFont="1" applyFill="1" applyAlignment="1">
      <alignment horizontal="left" vertical="center" wrapText="1"/>
    </xf>
    <xf numFmtId="0" fontId="6" fillId="2" borderId="0" xfId="0" applyFont="1" applyFill="1" applyAlignment="1">
      <alignment horizontal="left" vertical="center" wrapText="1"/>
    </xf>
    <xf numFmtId="0" fontId="6" fillId="2" borderId="0" xfId="0" applyFont="1" applyFill="1" applyAlignment="1">
      <alignment vertical="center"/>
    </xf>
    <xf numFmtId="0" fontId="6" fillId="2" borderId="25" xfId="0" applyFont="1" applyFill="1" applyBorder="1" applyAlignment="1">
      <alignment vertical="center"/>
    </xf>
    <xf numFmtId="0" fontId="4" fillId="3" borderId="0" xfId="0" applyFont="1" applyFill="1"/>
    <xf numFmtId="0" fontId="4" fillId="3" borderId="25" xfId="0" applyFont="1" applyFill="1" applyBorder="1"/>
    <xf numFmtId="0" fontId="4" fillId="5" borderId="0" xfId="0" applyFont="1" applyFill="1"/>
    <xf numFmtId="0" fontId="4" fillId="5" borderId="25" xfId="0" applyFont="1" applyFill="1" applyBorder="1"/>
    <xf numFmtId="0" fontId="4" fillId="3" borderId="28" xfId="0" applyFont="1" applyFill="1" applyBorder="1" applyAlignment="1">
      <alignment horizontal="left"/>
    </xf>
    <xf numFmtId="0" fontId="4" fillId="5" borderId="28" xfId="0" applyFont="1" applyFill="1" applyBorder="1" applyAlignment="1">
      <alignment horizontal="left"/>
    </xf>
    <xf numFmtId="44" fontId="6" fillId="2" borderId="0" xfId="1" applyFont="1" applyFill="1" applyBorder="1" applyAlignment="1" applyProtection="1">
      <alignment wrapText="1"/>
    </xf>
    <xf numFmtId="0" fontId="4" fillId="5" borderId="0" xfId="0" applyFont="1" applyFill="1" applyAlignment="1">
      <alignment horizontal="left"/>
    </xf>
    <xf numFmtId="44" fontId="4" fillId="5" borderId="30" xfId="1" applyFont="1" applyFill="1" applyBorder="1" applyAlignment="1" applyProtection="1">
      <alignment horizontal="center" vertical="top"/>
    </xf>
    <xf numFmtId="44" fontId="4" fillId="5" borderId="31" xfId="1" applyFont="1" applyFill="1" applyBorder="1" applyAlignment="1" applyProtection="1">
      <alignment horizontal="center" vertical="top"/>
    </xf>
    <xf numFmtId="44" fontId="4" fillId="0" borderId="33" xfId="1" applyFont="1" applyFill="1" applyBorder="1" applyAlignment="1" applyProtection="1">
      <alignment horizontal="center" vertical="top"/>
    </xf>
    <xf numFmtId="44" fontId="4" fillId="0" borderId="34" xfId="1" applyFont="1" applyFill="1" applyBorder="1" applyAlignment="1" applyProtection="1">
      <alignment horizontal="center" vertical="top"/>
    </xf>
    <xf numFmtId="0" fontId="11" fillId="7" borderId="0" xfId="0" applyFont="1" applyFill="1" applyAlignment="1">
      <alignment horizontal="left" vertical="center"/>
    </xf>
    <xf numFmtId="0" fontId="6" fillId="2" borderId="0" xfId="0" applyFont="1" applyFill="1" applyAlignment="1">
      <alignment horizontal="left"/>
    </xf>
    <xf numFmtId="0" fontId="6" fillId="2" borderId="9" xfId="0" applyFont="1" applyFill="1" applyBorder="1" applyAlignment="1">
      <alignment horizontal="left"/>
    </xf>
    <xf numFmtId="0" fontId="4" fillId="3" borderId="0" xfId="0" applyFont="1" applyFill="1" applyAlignment="1">
      <alignment horizontal="left" vertical="center"/>
    </xf>
    <xf numFmtId="0" fontId="0" fillId="0" borderId="19" xfId="0" applyBorder="1" applyAlignment="1">
      <alignment horizontal="left" vertical="center"/>
    </xf>
    <xf numFmtId="0" fontId="4" fillId="6" borderId="20" xfId="3" applyFont="1" applyFill="1" applyBorder="1" applyAlignment="1">
      <alignment horizontal="left" vertical="center"/>
    </xf>
    <xf numFmtId="0" fontId="4" fillId="6" borderId="21" xfId="3" applyFont="1" applyFill="1" applyBorder="1" applyAlignment="1">
      <alignment horizontal="left" vertical="center"/>
    </xf>
    <xf numFmtId="0" fontId="4" fillId="10" borderId="20" xfId="3" applyFont="1" applyFill="1" applyBorder="1" applyAlignment="1">
      <alignment horizontal="left" vertical="center"/>
    </xf>
    <xf numFmtId="0" fontId="4" fillId="10" borderId="21" xfId="3" applyFont="1" applyFill="1" applyBorder="1" applyAlignment="1">
      <alignment horizontal="left" vertical="center"/>
    </xf>
    <xf numFmtId="0" fontId="0" fillId="5" borderId="19" xfId="0" applyFill="1" applyBorder="1" applyAlignment="1">
      <alignment horizontal="left" vertical="center"/>
    </xf>
    <xf numFmtId="0" fontId="6" fillId="2" borderId="19" xfId="0" applyFont="1" applyFill="1" applyBorder="1" applyAlignment="1">
      <alignment horizontal="left" vertical="center" wrapText="1"/>
    </xf>
    <xf numFmtId="0" fontId="14" fillId="2" borderId="0" xfId="0" applyFont="1" applyFill="1" applyAlignment="1">
      <alignment horizontal="left"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 xfId="0" applyFont="1" applyFill="1" applyBorder="1" applyAlignment="1">
      <alignment horizontal="center" vertical="top"/>
    </xf>
    <xf numFmtId="0" fontId="6" fillId="2" borderId="8" xfId="0" applyFont="1" applyFill="1" applyBorder="1" applyAlignment="1">
      <alignment horizontal="center" vertical="top"/>
    </xf>
    <xf numFmtId="0" fontId="6" fillId="2" borderId="9" xfId="0" applyFont="1" applyFill="1" applyBorder="1" applyAlignment="1">
      <alignment horizontal="center" vertical="top"/>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8" fillId="2" borderId="0" xfId="0" applyFont="1" applyFill="1" applyAlignment="1">
      <alignment horizontal="left"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3" xfId="0" applyFont="1" applyFill="1" applyBorder="1" applyAlignment="1">
      <alignment horizontal="left" vertical="center"/>
    </xf>
    <xf numFmtId="0" fontId="10" fillId="2" borderId="3"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top"/>
    </xf>
    <xf numFmtId="0" fontId="6" fillId="2" borderId="16" xfId="0" applyFont="1" applyFill="1" applyBorder="1" applyAlignment="1">
      <alignment horizontal="center" vertical="top"/>
    </xf>
  </cellXfs>
  <cellStyles count="4">
    <cellStyle name="Procent" xfId="2" builtinId="5"/>
    <cellStyle name="Standaard" xfId="0" builtinId="0"/>
    <cellStyle name="Standaard_3230 begroting  Stoa Arena tbv uitgebracht 2" xfId="3" xr:uid="{59B655A8-9157-4986-B6D4-976692D53FA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25399</xdr:colOff>
      <xdr:row>0</xdr:row>
      <xdr:rowOff>0</xdr:rowOff>
    </xdr:from>
    <xdr:to>
      <xdr:col>3</xdr:col>
      <xdr:colOff>1924896</xdr:colOff>
      <xdr:row>5</xdr:row>
      <xdr:rowOff>60740</xdr:rowOff>
    </xdr:to>
    <xdr:pic>
      <xdr:nvPicPr>
        <xdr:cNvPr id="3" name="Afbeelding 2">
          <a:extLst>
            <a:ext uri="{FF2B5EF4-FFF2-40B4-BE49-F238E27FC236}">
              <a16:creationId xmlns:a16="http://schemas.microsoft.com/office/drawing/2014/main" id="{B0A71AEE-A692-191F-EBB7-F719A5F11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67399" y="0"/>
          <a:ext cx="1888067" cy="1099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99964-68CB-4C21-8C80-09A5EEBE62CC}">
  <dimension ref="A1:K112"/>
  <sheetViews>
    <sheetView showGridLines="0" tabSelected="1" zoomScale="70" zoomScaleNormal="70" workbookViewId="0">
      <selection activeCell="F14" sqref="F14"/>
    </sheetView>
  </sheetViews>
  <sheetFormatPr defaultColWidth="9.109375" defaultRowHeight="14.4"/>
  <cols>
    <col min="2" max="2" width="41.109375" style="111" customWidth="1"/>
    <col min="3" max="3" width="36.6640625" style="107" bestFit="1" customWidth="1"/>
    <col min="4" max="4" width="40.88671875" style="107" customWidth="1"/>
    <col min="5" max="5" width="13.33203125" style="107" customWidth="1"/>
    <col min="6" max="6" width="19.6640625" style="107" bestFit="1" customWidth="1"/>
    <col min="7" max="7" width="26.6640625" style="107" bestFit="1" customWidth="1"/>
    <col min="8" max="8" width="18.5546875" style="107" customWidth="1"/>
    <col min="9" max="9" width="28.33203125" style="107" customWidth="1"/>
    <col min="10" max="10" width="21.33203125" style="107" customWidth="1"/>
  </cols>
  <sheetData>
    <row r="1" spans="1:11" ht="17.399999999999999" customHeight="1">
      <c r="A1" s="153" t="s">
        <v>95</v>
      </c>
      <c r="B1" s="153"/>
      <c r="C1" s="153"/>
      <c r="D1" s="23"/>
      <c r="E1" s="24"/>
      <c r="F1" s="24"/>
      <c r="G1" s="24"/>
      <c r="H1" s="24"/>
      <c r="I1" s="24"/>
      <c r="J1" s="24"/>
    </row>
    <row r="2" spans="1:11" ht="17.399999999999999" customHeight="1">
      <c r="A2" s="153"/>
      <c r="B2" s="153"/>
      <c r="C2" s="153"/>
      <c r="D2" s="23"/>
      <c r="E2" s="24"/>
      <c r="F2" s="24"/>
      <c r="G2" s="24"/>
      <c r="H2" s="25"/>
      <c r="I2" s="24"/>
      <c r="J2" s="24"/>
    </row>
    <row r="3" spans="1:11" ht="17.399999999999999" customHeight="1">
      <c r="A3" s="153"/>
      <c r="B3" s="153"/>
      <c r="C3" s="153"/>
      <c r="D3" s="23"/>
      <c r="E3" s="24"/>
      <c r="F3" s="24"/>
      <c r="G3"/>
      <c r="H3" s="24"/>
      <c r="I3" s="24"/>
      <c r="J3" s="24"/>
    </row>
    <row r="4" spans="1:11">
      <c r="A4" s="153"/>
      <c r="B4" s="153"/>
      <c r="C4" s="153"/>
      <c r="D4" s="24"/>
      <c r="E4" s="24"/>
      <c r="F4" s="24"/>
      <c r="G4" s="24"/>
      <c r="H4" s="24"/>
      <c r="I4" s="24"/>
      <c r="J4" s="24"/>
    </row>
    <row r="5" spans="1:11">
      <c r="A5" s="26" t="s">
        <v>0</v>
      </c>
      <c r="B5" s="26"/>
      <c r="C5" s="27"/>
      <c r="D5" s="24"/>
      <c r="E5" s="24"/>
      <c r="F5" s="24"/>
      <c r="G5" s="24"/>
      <c r="H5" s="24"/>
      <c r="I5" s="24"/>
      <c r="J5" s="24"/>
    </row>
    <row r="6" spans="1:11" ht="26.4" customHeight="1">
      <c r="A6" s="28" t="s">
        <v>1</v>
      </c>
      <c r="B6" s="28"/>
      <c r="C6" s="29"/>
      <c r="D6" s="29"/>
      <c r="E6" s="29"/>
      <c r="F6" s="29"/>
      <c r="G6" s="29"/>
      <c r="H6" s="29"/>
      <c r="I6" s="29"/>
      <c r="J6" s="30"/>
    </row>
    <row r="7" spans="1:11" ht="15" customHeight="1">
      <c r="A7" s="31"/>
      <c r="B7" s="32"/>
      <c r="C7" s="157"/>
      <c r="D7" s="158"/>
      <c r="E7" s="159" t="s">
        <v>2</v>
      </c>
      <c r="F7" s="160"/>
      <c r="G7" s="156" t="s">
        <v>3</v>
      </c>
      <c r="H7" s="156"/>
      <c r="I7" s="33" t="s">
        <v>4</v>
      </c>
      <c r="J7" s="34"/>
    </row>
    <row r="8" spans="1:11" ht="39.6">
      <c r="A8" s="35" t="s">
        <v>5</v>
      </c>
      <c r="B8" s="36" t="s">
        <v>6</v>
      </c>
      <c r="C8" s="37" t="s">
        <v>7</v>
      </c>
      <c r="D8" s="38" t="s">
        <v>8</v>
      </c>
      <c r="E8" s="115" t="s">
        <v>9</v>
      </c>
      <c r="F8" s="115" t="s">
        <v>10</v>
      </c>
      <c r="G8" s="115" t="s">
        <v>11</v>
      </c>
      <c r="H8" s="115" t="s">
        <v>12</v>
      </c>
      <c r="I8" s="115" t="s">
        <v>13</v>
      </c>
      <c r="J8" s="34"/>
    </row>
    <row r="9" spans="1:11">
      <c r="A9" s="39" t="s">
        <v>14</v>
      </c>
      <c r="B9" s="40" t="s">
        <v>15</v>
      </c>
      <c r="C9" s="41" t="s">
        <v>16</v>
      </c>
      <c r="D9" s="41" t="s">
        <v>16</v>
      </c>
      <c r="E9" s="41" t="s">
        <v>16</v>
      </c>
      <c r="F9" s="42">
        <v>0</v>
      </c>
      <c r="G9" s="42">
        <v>0</v>
      </c>
      <c r="H9" s="43">
        <v>0</v>
      </c>
      <c r="I9" s="3">
        <f t="shared" ref="I9" si="0">SUM((F9+G9)*(1-H9))</f>
        <v>0</v>
      </c>
      <c r="J9" s="34"/>
      <c r="K9" s="44"/>
    </row>
    <row r="10" spans="1:11">
      <c r="A10" s="45" t="s">
        <v>17</v>
      </c>
      <c r="B10" s="46" t="s">
        <v>18</v>
      </c>
      <c r="C10" s="47" t="s">
        <v>16</v>
      </c>
      <c r="D10" s="47" t="s">
        <v>16</v>
      </c>
      <c r="E10" s="47" t="s">
        <v>16</v>
      </c>
      <c r="F10" s="48">
        <v>0</v>
      </c>
      <c r="G10" s="48">
        <v>0</v>
      </c>
      <c r="H10" s="49">
        <v>0</v>
      </c>
      <c r="I10" s="4">
        <f t="shared" ref="I10:I12" si="1">SUM((F10+G10)*(1-H10))</f>
        <v>0</v>
      </c>
      <c r="J10" s="34"/>
    </row>
    <row r="11" spans="1:11">
      <c r="A11" s="39" t="s">
        <v>19</v>
      </c>
      <c r="B11" s="40" t="s">
        <v>20</v>
      </c>
      <c r="C11" s="41" t="s">
        <v>21</v>
      </c>
      <c r="D11" s="41" t="s">
        <v>22</v>
      </c>
      <c r="E11" s="41">
        <v>322</v>
      </c>
      <c r="F11" s="1">
        <v>0</v>
      </c>
      <c r="G11" s="1">
        <v>0</v>
      </c>
      <c r="H11" s="2">
        <v>0</v>
      </c>
      <c r="I11" s="3">
        <f>SUM((F11+G11)*(1-H11)*E11)</f>
        <v>0</v>
      </c>
      <c r="J11" s="34"/>
    </row>
    <row r="12" spans="1:11">
      <c r="A12" s="50" t="s">
        <v>23</v>
      </c>
      <c r="B12" s="46" t="s">
        <v>24</v>
      </c>
      <c r="C12" s="47" t="s">
        <v>16</v>
      </c>
      <c r="D12" s="51" t="s">
        <v>16</v>
      </c>
      <c r="E12" s="47" t="s">
        <v>16</v>
      </c>
      <c r="F12" s="48">
        <v>0</v>
      </c>
      <c r="G12" s="48">
        <v>0</v>
      </c>
      <c r="H12" s="49">
        <v>0</v>
      </c>
      <c r="I12" s="4">
        <f t="shared" si="1"/>
        <v>0</v>
      </c>
      <c r="J12" s="34"/>
    </row>
    <row r="13" spans="1:11">
      <c r="A13" s="39" t="s">
        <v>25</v>
      </c>
      <c r="B13" s="40" t="s">
        <v>26</v>
      </c>
      <c r="C13" s="41" t="s">
        <v>21</v>
      </c>
      <c r="D13" s="41" t="s">
        <v>22</v>
      </c>
      <c r="E13" s="41">
        <v>160</v>
      </c>
      <c r="F13" s="1">
        <v>0</v>
      </c>
      <c r="G13" s="1">
        <v>0</v>
      </c>
      <c r="H13" s="2">
        <v>0</v>
      </c>
      <c r="I13" s="3">
        <f>SUM((F13+G13)*(1-H13)*E13)</f>
        <v>0</v>
      </c>
      <c r="J13" s="34"/>
    </row>
    <row r="14" spans="1:11">
      <c r="A14" s="50" t="s">
        <v>27</v>
      </c>
      <c r="B14" s="46" t="s">
        <v>28</v>
      </c>
      <c r="C14" s="47" t="s">
        <v>21</v>
      </c>
      <c r="D14" s="51" t="s">
        <v>22</v>
      </c>
      <c r="E14" s="47">
        <v>215</v>
      </c>
      <c r="F14" s="1">
        <v>0</v>
      </c>
      <c r="G14" s="1">
        <v>0</v>
      </c>
      <c r="H14" s="2">
        <v>0</v>
      </c>
      <c r="I14" s="4">
        <f>SUM((F14+G14)*(1-H14)*E14)</f>
        <v>0</v>
      </c>
      <c r="J14" s="34"/>
    </row>
    <row r="15" spans="1:11">
      <c r="A15" s="39" t="s">
        <v>29</v>
      </c>
      <c r="B15" s="40" t="s">
        <v>30</v>
      </c>
      <c r="C15" s="41" t="s">
        <v>16</v>
      </c>
      <c r="D15" s="52" t="s">
        <v>16</v>
      </c>
      <c r="E15" s="41" t="s">
        <v>16</v>
      </c>
      <c r="F15" s="42">
        <v>0</v>
      </c>
      <c r="G15" s="42">
        <v>0</v>
      </c>
      <c r="H15" s="43">
        <v>0</v>
      </c>
      <c r="I15" s="3">
        <f t="shared" ref="I15:I19" si="2">SUM((F15+G15)*(1-H15))</f>
        <v>0</v>
      </c>
      <c r="J15" s="34"/>
    </row>
    <row r="16" spans="1:11">
      <c r="A16" s="50" t="s">
        <v>31</v>
      </c>
      <c r="B16" s="53" t="s">
        <v>32</v>
      </c>
      <c r="C16" s="47" t="s">
        <v>16</v>
      </c>
      <c r="D16" s="51" t="s">
        <v>16</v>
      </c>
      <c r="E16" s="47" t="s">
        <v>16</v>
      </c>
      <c r="F16" s="48">
        <v>0</v>
      </c>
      <c r="G16" s="48">
        <v>0</v>
      </c>
      <c r="H16" s="49">
        <v>0</v>
      </c>
      <c r="I16" s="4">
        <f t="shared" si="2"/>
        <v>0</v>
      </c>
      <c r="J16" s="34"/>
    </row>
    <row r="17" spans="1:10">
      <c r="A17" s="54" t="s">
        <v>33</v>
      </c>
      <c r="B17" s="40" t="s">
        <v>34</v>
      </c>
      <c r="C17" s="41" t="s">
        <v>16</v>
      </c>
      <c r="D17" s="41" t="s">
        <v>16</v>
      </c>
      <c r="E17" s="41" t="s">
        <v>16</v>
      </c>
      <c r="F17" s="42">
        <v>0</v>
      </c>
      <c r="G17" s="42">
        <v>0</v>
      </c>
      <c r="H17" s="43">
        <v>0</v>
      </c>
      <c r="I17" s="3">
        <f t="shared" si="2"/>
        <v>0</v>
      </c>
      <c r="J17" s="34"/>
    </row>
    <row r="18" spans="1:10">
      <c r="A18" s="50" t="s">
        <v>35</v>
      </c>
      <c r="B18" s="53" t="s">
        <v>36</v>
      </c>
      <c r="C18" s="47" t="s">
        <v>16</v>
      </c>
      <c r="D18" s="47" t="s">
        <v>16</v>
      </c>
      <c r="E18" s="47" t="s">
        <v>16</v>
      </c>
      <c r="F18" s="48">
        <v>0</v>
      </c>
      <c r="G18" s="48">
        <v>0</v>
      </c>
      <c r="H18" s="49">
        <v>0</v>
      </c>
      <c r="I18" s="4">
        <f t="shared" si="2"/>
        <v>0</v>
      </c>
      <c r="J18" s="34"/>
    </row>
    <row r="19" spans="1:10">
      <c r="A19" s="39" t="s">
        <v>37</v>
      </c>
      <c r="B19" s="55" t="s">
        <v>38</v>
      </c>
      <c r="C19" s="41" t="s">
        <v>16</v>
      </c>
      <c r="D19" s="41" t="s">
        <v>16</v>
      </c>
      <c r="E19" s="41" t="s">
        <v>16</v>
      </c>
      <c r="F19" s="42">
        <v>0</v>
      </c>
      <c r="G19" s="42">
        <v>0</v>
      </c>
      <c r="H19" s="43">
        <v>0</v>
      </c>
      <c r="I19" s="3">
        <f t="shared" si="2"/>
        <v>0</v>
      </c>
      <c r="J19" s="34"/>
    </row>
    <row r="20" spans="1:10" ht="14.4" customHeight="1">
      <c r="A20" s="161" t="s">
        <v>39</v>
      </c>
      <c r="B20" s="161"/>
      <c r="C20" s="56"/>
      <c r="D20" s="56"/>
      <c r="E20" s="56"/>
      <c r="F20" s="56"/>
      <c r="G20" s="56"/>
      <c r="H20" s="56"/>
      <c r="I20" s="57">
        <f>SUM(I9:I19)</f>
        <v>0</v>
      </c>
      <c r="J20" s="34"/>
    </row>
    <row r="21" spans="1:10">
      <c r="B21" s="58"/>
      <c r="C21" s="59"/>
      <c r="D21" s="59"/>
      <c r="E21" s="59"/>
      <c r="F21" s="59"/>
      <c r="G21" s="59"/>
      <c r="H21" s="59"/>
      <c r="I21" s="60"/>
      <c r="J21" s="34"/>
    </row>
    <row r="22" spans="1:10">
      <c r="A22" s="61" t="s">
        <v>40</v>
      </c>
      <c r="B22" s="61"/>
      <c r="C22" s="61"/>
      <c r="D22" s="34"/>
      <c r="E22" s="62"/>
      <c r="F22" s="62"/>
      <c r="G22" s="34"/>
      <c r="H22" s="34"/>
      <c r="I22" s="34"/>
      <c r="J22" s="34"/>
    </row>
    <row r="23" spans="1:10">
      <c r="A23" s="145" t="s">
        <v>41</v>
      </c>
      <c r="B23" s="145"/>
      <c r="C23" s="145"/>
      <c r="D23" s="145"/>
      <c r="E23" s="145"/>
      <c r="F23" s="62"/>
      <c r="G23" s="34"/>
      <c r="H23" s="34"/>
      <c r="I23" s="34"/>
      <c r="J23" s="34"/>
    </row>
    <row r="24" spans="1:10">
      <c r="A24" s="61" t="s">
        <v>42</v>
      </c>
      <c r="B24" s="61"/>
      <c r="C24" s="63"/>
      <c r="D24" s="63"/>
      <c r="E24" s="63"/>
      <c r="F24" s="62"/>
      <c r="G24" s="34"/>
      <c r="H24" s="34"/>
      <c r="I24" s="34"/>
      <c r="J24" s="34"/>
    </row>
    <row r="25" spans="1:10">
      <c r="B25" s="63"/>
      <c r="C25" s="63"/>
      <c r="D25" s="63"/>
      <c r="E25" s="63"/>
      <c r="F25" s="62"/>
      <c r="G25" s="34"/>
      <c r="H25" s="34"/>
      <c r="I25" s="34"/>
      <c r="J25" s="34"/>
    </row>
    <row r="26" spans="1:10" ht="17.399999999999999">
      <c r="A26" s="64" t="s">
        <v>43</v>
      </c>
      <c r="B26" s="65"/>
      <c r="C26" s="29"/>
      <c r="D26" s="29"/>
      <c r="E26" s="29"/>
      <c r="F26" s="29"/>
      <c r="G26" s="29"/>
      <c r="H26" s="29"/>
      <c r="I26" s="29"/>
      <c r="J26" s="64"/>
    </row>
    <row r="27" spans="1:10">
      <c r="A27" s="66"/>
      <c r="B27" s="67"/>
      <c r="C27" s="68"/>
      <c r="D27" s="68"/>
      <c r="E27" s="154" t="s">
        <v>2</v>
      </c>
      <c r="F27" s="155"/>
      <c r="G27" s="162" t="s">
        <v>3</v>
      </c>
      <c r="H27" s="163"/>
      <c r="I27" s="162" t="s">
        <v>4</v>
      </c>
      <c r="J27" s="163"/>
    </row>
    <row r="28" spans="1:10" ht="39.6">
      <c r="A28" s="69" t="s">
        <v>5</v>
      </c>
      <c r="B28" s="70" t="s">
        <v>44</v>
      </c>
      <c r="C28" s="71" t="s">
        <v>45</v>
      </c>
      <c r="D28" s="72" t="s">
        <v>8</v>
      </c>
      <c r="E28" s="73" t="s">
        <v>46</v>
      </c>
      <c r="F28" s="73" t="s">
        <v>10</v>
      </c>
      <c r="G28" s="73" t="s">
        <v>11</v>
      </c>
      <c r="H28" s="73" t="s">
        <v>12</v>
      </c>
      <c r="I28" s="73" t="s">
        <v>47</v>
      </c>
      <c r="J28" s="73" t="s">
        <v>48</v>
      </c>
    </row>
    <row r="29" spans="1:10">
      <c r="A29" s="151" t="s">
        <v>14</v>
      </c>
      <c r="B29" s="150" t="s">
        <v>15</v>
      </c>
      <c r="C29" s="74" t="s">
        <v>49</v>
      </c>
      <c r="D29" s="75" t="s">
        <v>50</v>
      </c>
      <c r="E29" s="74">
        <v>1</v>
      </c>
      <c r="F29" s="5">
        <v>0</v>
      </c>
      <c r="G29" s="5">
        <v>0</v>
      </c>
      <c r="H29" s="6">
        <v>0</v>
      </c>
      <c r="I29" s="7">
        <f>SUM((F29+G29)*(1-H29))</f>
        <v>0</v>
      </c>
      <c r="J29" s="8">
        <f t="shared" ref="J29:J63" si="3">SUM(I29*5)</f>
        <v>0</v>
      </c>
    </row>
    <row r="30" spans="1:10">
      <c r="A30" s="151"/>
      <c r="B30" s="150"/>
      <c r="C30" s="75" t="s">
        <v>51</v>
      </c>
      <c r="D30" s="75" t="s">
        <v>52</v>
      </c>
      <c r="E30" s="75">
        <v>1</v>
      </c>
      <c r="F30" s="9">
        <v>0</v>
      </c>
      <c r="G30" s="9">
        <v>0</v>
      </c>
      <c r="H30" s="10">
        <v>0</v>
      </c>
      <c r="I30" s="11">
        <f t="shared" ref="I30" si="4">SUM((F30+G30)*(1-H30))</f>
        <v>0</v>
      </c>
      <c r="J30" s="12">
        <f t="shared" ref="J30" si="5">SUM(I30*5)</f>
        <v>0</v>
      </c>
    </row>
    <row r="31" spans="1:10">
      <c r="A31" s="151"/>
      <c r="B31" s="150"/>
      <c r="C31" s="75" t="s">
        <v>53</v>
      </c>
      <c r="D31" s="75" t="s">
        <v>52</v>
      </c>
      <c r="E31" s="75">
        <v>1</v>
      </c>
      <c r="F31" s="9">
        <v>0</v>
      </c>
      <c r="G31" s="9">
        <v>0</v>
      </c>
      <c r="H31" s="10">
        <v>0</v>
      </c>
      <c r="I31" s="11">
        <f t="shared" ref="I31" si="6">SUM((F31+G31)*(1-H31))</f>
        <v>0</v>
      </c>
      <c r="J31" s="12">
        <f t="shared" ref="J31" si="7">SUM(I31*5)</f>
        <v>0</v>
      </c>
    </row>
    <row r="32" spans="1:10">
      <c r="A32" s="146" t="s">
        <v>17</v>
      </c>
      <c r="B32" s="147" t="s">
        <v>18</v>
      </c>
      <c r="C32" s="76" t="s">
        <v>49</v>
      </c>
      <c r="D32" s="76" t="s">
        <v>50</v>
      </c>
      <c r="E32" s="76">
        <v>1</v>
      </c>
      <c r="F32" s="9">
        <v>0</v>
      </c>
      <c r="G32" s="9">
        <v>0</v>
      </c>
      <c r="H32" s="10">
        <v>0</v>
      </c>
      <c r="I32" s="13">
        <f t="shared" ref="I32:I63" si="8">SUM((F32+G32)*(1-H32))</f>
        <v>0</v>
      </c>
      <c r="J32" s="14">
        <f t="shared" si="3"/>
        <v>0</v>
      </c>
    </row>
    <row r="33" spans="1:10">
      <c r="A33" s="146"/>
      <c r="B33" s="148"/>
      <c r="C33" s="76" t="s">
        <v>51</v>
      </c>
      <c r="D33" s="76" t="s">
        <v>50</v>
      </c>
      <c r="E33" s="76">
        <v>1</v>
      </c>
      <c r="F33" s="9">
        <v>0</v>
      </c>
      <c r="G33" s="9">
        <v>0</v>
      </c>
      <c r="H33" s="10">
        <v>0</v>
      </c>
      <c r="I33" s="13">
        <f t="shared" si="8"/>
        <v>0</v>
      </c>
      <c r="J33" s="14">
        <f t="shared" si="3"/>
        <v>0</v>
      </c>
    </row>
    <row r="34" spans="1:10">
      <c r="A34" s="146"/>
      <c r="B34" s="148"/>
      <c r="C34" s="76" t="s">
        <v>53</v>
      </c>
      <c r="D34" s="76" t="s">
        <v>50</v>
      </c>
      <c r="E34" s="76">
        <v>1</v>
      </c>
      <c r="F34" s="9">
        <v>0</v>
      </c>
      <c r="G34" s="9">
        <v>0</v>
      </c>
      <c r="H34" s="10">
        <v>0</v>
      </c>
      <c r="I34" s="13">
        <f t="shared" ref="I34" si="9">SUM((F34+G34)*(1-H34))</f>
        <v>0</v>
      </c>
      <c r="J34" s="14">
        <f t="shared" ref="J34" si="10">SUM(I34*5)</f>
        <v>0</v>
      </c>
    </row>
    <row r="35" spans="1:10">
      <c r="A35" s="146"/>
      <c r="B35" s="148"/>
      <c r="C35" s="76" t="s">
        <v>54</v>
      </c>
      <c r="D35" s="76" t="s">
        <v>50</v>
      </c>
      <c r="E35" s="76">
        <v>1</v>
      </c>
      <c r="F35" s="9">
        <v>0</v>
      </c>
      <c r="G35" s="9">
        <v>0</v>
      </c>
      <c r="H35" s="10">
        <v>0</v>
      </c>
      <c r="I35" s="13">
        <f t="shared" si="8"/>
        <v>0</v>
      </c>
      <c r="J35" s="14">
        <f t="shared" si="3"/>
        <v>0</v>
      </c>
    </row>
    <row r="36" spans="1:10">
      <c r="A36" s="151" t="s">
        <v>19</v>
      </c>
      <c r="B36" s="149" t="s">
        <v>20</v>
      </c>
      <c r="C36" s="75" t="s">
        <v>49</v>
      </c>
      <c r="D36" s="75" t="s">
        <v>50</v>
      </c>
      <c r="E36" s="75">
        <v>1</v>
      </c>
      <c r="F36" s="9">
        <v>0</v>
      </c>
      <c r="G36" s="9">
        <v>0</v>
      </c>
      <c r="H36" s="10">
        <v>0</v>
      </c>
      <c r="I36" s="11">
        <f t="shared" si="8"/>
        <v>0</v>
      </c>
      <c r="J36" s="12">
        <f t="shared" si="3"/>
        <v>0</v>
      </c>
    </row>
    <row r="37" spans="1:10">
      <c r="A37" s="151"/>
      <c r="B37" s="150"/>
      <c r="C37" s="75" t="s">
        <v>51</v>
      </c>
      <c r="D37" s="75" t="s">
        <v>50</v>
      </c>
      <c r="E37" s="75">
        <v>1</v>
      </c>
      <c r="F37" s="9">
        <v>0</v>
      </c>
      <c r="G37" s="9">
        <v>0</v>
      </c>
      <c r="H37" s="10">
        <v>0</v>
      </c>
      <c r="I37" s="11">
        <f t="shared" ref="I37:I38" si="11">SUM((F37+G37)*(1-H37))</f>
        <v>0</v>
      </c>
      <c r="J37" s="12">
        <f t="shared" ref="J37:J38" si="12">SUM(I37*5)</f>
        <v>0</v>
      </c>
    </row>
    <row r="38" spans="1:10">
      <c r="A38" s="151"/>
      <c r="B38" s="150"/>
      <c r="C38" s="75" t="s">
        <v>53</v>
      </c>
      <c r="D38" s="75" t="s">
        <v>50</v>
      </c>
      <c r="E38" s="75">
        <v>1</v>
      </c>
      <c r="F38" s="9">
        <v>0</v>
      </c>
      <c r="G38" s="9">
        <v>0</v>
      </c>
      <c r="H38" s="10">
        <v>0</v>
      </c>
      <c r="I38" s="11">
        <f t="shared" si="11"/>
        <v>0</v>
      </c>
      <c r="J38" s="12">
        <f t="shared" si="12"/>
        <v>0</v>
      </c>
    </row>
    <row r="39" spans="1:10">
      <c r="A39" s="146" t="s">
        <v>23</v>
      </c>
      <c r="B39" s="147" t="s">
        <v>24</v>
      </c>
      <c r="C39" s="76" t="s">
        <v>49</v>
      </c>
      <c r="D39" s="76" t="s">
        <v>50</v>
      </c>
      <c r="E39" s="76">
        <v>1</v>
      </c>
      <c r="F39" s="9">
        <v>0</v>
      </c>
      <c r="G39" s="9">
        <v>0</v>
      </c>
      <c r="H39" s="10">
        <v>0</v>
      </c>
      <c r="I39" s="13">
        <f t="shared" si="8"/>
        <v>0</v>
      </c>
      <c r="J39" s="14">
        <f t="shared" si="3"/>
        <v>0</v>
      </c>
    </row>
    <row r="40" spans="1:10">
      <c r="A40" s="146"/>
      <c r="B40" s="148"/>
      <c r="C40" s="76" t="s">
        <v>51</v>
      </c>
      <c r="D40" s="76" t="s">
        <v>50</v>
      </c>
      <c r="E40" s="76">
        <v>1</v>
      </c>
      <c r="F40" s="9">
        <v>0</v>
      </c>
      <c r="G40" s="9">
        <v>0</v>
      </c>
      <c r="H40" s="10">
        <v>0</v>
      </c>
      <c r="I40" s="13">
        <f t="shared" si="8"/>
        <v>0</v>
      </c>
      <c r="J40" s="14">
        <f t="shared" si="3"/>
        <v>0</v>
      </c>
    </row>
    <row r="41" spans="1:10">
      <c r="A41" s="146"/>
      <c r="B41" s="148"/>
      <c r="C41" s="76" t="s">
        <v>53</v>
      </c>
      <c r="D41" s="76" t="s">
        <v>50</v>
      </c>
      <c r="E41" s="76">
        <v>1</v>
      </c>
      <c r="F41" s="9">
        <v>0</v>
      </c>
      <c r="G41" s="9">
        <v>0</v>
      </c>
      <c r="H41" s="10">
        <v>0</v>
      </c>
      <c r="I41" s="13">
        <f t="shared" si="8"/>
        <v>0</v>
      </c>
      <c r="J41" s="14">
        <f t="shared" si="3"/>
        <v>0</v>
      </c>
    </row>
    <row r="42" spans="1:10">
      <c r="A42" s="151" t="s">
        <v>25</v>
      </c>
      <c r="B42" s="149" t="s">
        <v>26</v>
      </c>
      <c r="C42" s="75" t="s">
        <v>49</v>
      </c>
      <c r="D42" s="75" t="s">
        <v>50</v>
      </c>
      <c r="E42" s="75">
        <v>1</v>
      </c>
      <c r="F42" s="9">
        <v>0</v>
      </c>
      <c r="G42" s="9">
        <v>0</v>
      </c>
      <c r="H42" s="10">
        <v>0</v>
      </c>
      <c r="I42" s="11">
        <f t="shared" si="8"/>
        <v>0</v>
      </c>
      <c r="J42" s="12">
        <f t="shared" si="3"/>
        <v>0</v>
      </c>
    </row>
    <row r="43" spans="1:10">
      <c r="A43" s="151"/>
      <c r="B43" s="150"/>
      <c r="C43" s="75" t="s">
        <v>51</v>
      </c>
      <c r="D43" s="75" t="s">
        <v>50</v>
      </c>
      <c r="E43" s="75">
        <v>1</v>
      </c>
      <c r="F43" s="9">
        <v>0</v>
      </c>
      <c r="G43" s="9">
        <v>0</v>
      </c>
      <c r="H43" s="10">
        <v>0</v>
      </c>
      <c r="I43" s="11">
        <f t="shared" si="8"/>
        <v>0</v>
      </c>
      <c r="J43" s="12">
        <f t="shared" si="3"/>
        <v>0</v>
      </c>
    </row>
    <row r="44" spans="1:10">
      <c r="A44" s="151"/>
      <c r="B44" s="150"/>
      <c r="C44" s="75" t="s">
        <v>53</v>
      </c>
      <c r="D44" s="75" t="s">
        <v>50</v>
      </c>
      <c r="E44" s="75">
        <v>1</v>
      </c>
      <c r="F44" s="9">
        <v>0</v>
      </c>
      <c r="G44" s="9">
        <v>0</v>
      </c>
      <c r="H44" s="10">
        <v>0</v>
      </c>
      <c r="I44" s="11">
        <f t="shared" si="8"/>
        <v>0</v>
      </c>
      <c r="J44" s="12">
        <f t="shared" si="3"/>
        <v>0</v>
      </c>
    </row>
    <row r="45" spans="1:10">
      <c r="A45" s="151"/>
      <c r="B45" s="150"/>
      <c r="C45" s="75" t="s">
        <v>54</v>
      </c>
      <c r="D45" s="75" t="s">
        <v>50</v>
      </c>
      <c r="E45" s="75">
        <v>1</v>
      </c>
      <c r="F45" s="9">
        <v>0</v>
      </c>
      <c r="G45" s="9">
        <v>0</v>
      </c>
      <c r="H45" s="10">
        <v>0</v>
      </c>
      <c r="I45" s="11">
        <f t="shared" si="8"/>
        <v>0</v>
      </c>
      <c r="J45" s="12">
        <f t="shared" si="3"/>
        <v>0</v>
      </c>
    </row>
    <row r="46" spans="1:10">
      <c r="A46" s="146" t="s">
        <v>27</v>
      </c>
      <c r="B46" s="147" t="s">
        <v>28</v>
      </c>
      <c r="C46" s="76" t="s">
        <v>49</v>
      </c>
      <c r="D46" s="76" t="s">
        <v>50</v>
      </c>
      <c r="E46" s="76">
        <v>1</v>
      </c>
      <c r="F46" s="9">
        <v>0</v>
      </c>
      <c r="G46" s="9">
        <v>0</v>
      </c>
      <c r="H46" s="10">
        <v>0</v>
      </c>
      <c r="I46" s="13">
        <f t="shared" si="8"/>
        <v>0</v>
      </c>
      <c r="J46" s="14">
        <f t="shared" si="3"/>
        <v>0</v>
      </c>
    </row>
    <row r="47" spans="1:10">
      <c r="A47" s="146"/>
      <c r="B47" s="148"/>
      <c r="C47" s="76" t="s">
        <v>51</v>
      </c>
      <c r="D47" s="76" t="s">
        <v>50</v>
      </c>
      <c r="E47" s="76">
        <v>1</v>
      </c>
      <c r="F47" s="9">
        <v>0</v>
      </c>
      <c r="G47" s="9">
        <v>0</v>
      </c>
      <c r="H47" s="10">
        <v>0</v>
      </c>
      <c r="I47" s="13">
        <f t="shared" si="8"/>
        <v>0</v>
      </c>
      <c r="J47" s="14">
        <f t="shared" si="3"/>
        <v>0</v>
      </c>
    </row>
    <row r="48" spans="1:10">
      <c r="A48" s="146"/>
      <c r="B48" s="148"/>
      <c r="C48" s="76" t="s">
        <v>53</v>
      </c>
      <c r="D48" s="76" t="s">
        <v>50</v>
      </c>
      <c r="E48" s="76">
        <v>1</v>
      </c>
      <c r="F48" s="9">
        <v>0</v>
      </c>
      <c r="G48" s="9">
        <v>0</v>
      </c>
      <c r="H48" s="10">
        <v>0</v>
      </c>
      <c r="I48" s="13">
        <f t="shared" si="8"/>
        <v>0</v>
      </c>
      <c r="J48" s="14">
        <f t="shared" si="3"/>
        <v>0</v>
      </c>
    </row>
    <row r="49" spans="1:10">
      <c r="A49" s="151" t="s">
        <v>29</v>
      </c>
      <c r="B49" s="149" t="s">
        <v>30</v>
      </c>
      <c r="C49" s="75" t="s">
        <v>49</v>
      </c>
      <c r="D49" s="75" t="s">
        <v>50</v>
      </c>
      <c r="E49" s="75">
        <v>2</v>
      </c>
      <c r="F49" s="9">
        <v>0</v>
      </c>
      <c r="G49" s="9">
        <v>0</v>
      </c>
      <c r="H49" s="10">
        <v>0</v>
      </c>
      <c r="I49" s="13">
        <f t="shared" si="8"/>
        <v>0</v>
      </c>
      <c r="J49" s="14">
        <f t="shared" si="3"/>
        <v>0</v>
      </c>
    </row>
    <row r="50" spans="1:10">
      <c r="A50" s="151"/>
      <c r="B50" s="150"/>
      <c r="C50" s="75" t="s">
        <v>51</v>
      </c>
      <c r="D50" s="75" t="s">
        <v>50</v>
      </c>
      <c r="E50" s="75">
        <v>1</v>
      </c>
      <c r="F50" s="9">
        <v>0</v>
      </c>
      <c r="G50" s="9">
        <v>0</v>
      </c>
      <c r="H50" s="10">
        <v>0</v>
      </c>
      <c r="I50" s="11">
        <f t="shared" si="8"/>
        <v>0</v>
      </c>
      <c r="J50" s="12">
        <f t="shared" si="3"/>
        <v>0</v>
      </c>
    </row>
    <row r="51" spans="1:10">
      <c r="A51" s="151"/>
      <c r="B51" s="150"/>
      <c r="C51" s="75" t="s">
        <v>53</v>
      </c>
      <c r="D51" s="75" t="s">
        <v>50</v>
      </c>
      <c r="E51" s="75">
        <v>1</v>
      </c>
      <c r="F51" s="9">
        <v>0</v>
      </c>
      <c r="G51" s="9">
        <v>0</v>
      </c>
      <c r="H51" s="10">
        <v>0</v>
      </c>
      <c r="I51" s="11">
        <f t="shared" si="8"/>
        <v>0</v>
      </c>
      <c r="J51" s="12">
        <f t="shared" si="3"/>
        <v>0</v>
      </c>
    </row>
    <row r="52" spans="1:10">
      <c r="A52" s="146" t="s">
        <v>31</v>
      </c>
      <c r="B52" s="147" t="s">
        <v>32</v>
      </c>
      <c r="C52" s="76" t="s">
        <v>49</v>
      </c>
      <c r="D52" s="76" t="s">
        <v>50</v>
      </c>
      <c r="E52" s="76">
        <v>2</v>
      </c>
      <c r="F52" s="9">
        <v>0</v>
      </c>
      <c r="G52" s="9">
        <v>0</v>
      </c>
      <c r="H52" s="10">
        <v>0</v>
      </c>
      <c r="I52" s="13">
        <f t="shared" si="8"/>
        <v>0</v>
      </c>
      <c r="J52" s="14">
        <f t="shared" si="3"/>
        <v>0</v>
      </c>
    </row>
    <row r="53" spans="1:10">
      <c r="A53" s="146"/>
      <c r="B53" s="148"/>
      <c r="C53" s="76" t="s">
        <v>51</v>
      </c>
      <c r="D53" s="76" t="s">
        <v>50</v>
      </c>
      <c r="E53" s="76">
        <v>1</v>
      </c>
      <c r="F53" s="9">
        <v>0</v>
      </c>
      <c r="G53" s="9">
        <v>0</v>
      </c>
      <c r="H53" s="10">
        <v>0</v>
      </c>
      <c r="I53" s="13">
        <f t="shared" si="8"/>
        <v>0</v>
      </c>
      <c r="J53" s="14">
        <f t="shared" si="3"/>
        <v>0</v>
      </c>
    </row>
    <row r="54" spans="1:10">
      <c r="A54" s="146"/>
      <c r="B54" s="148"/>
      <c r="C54" s="76" t="s">
        <v>53</v>
      </c>
      <c r="D54" s="76" t="s">
        <v>50</v>
      </c>
      <c r="E54" s="76">
        <v>1</v>
      </c>
      <c r="F54" s="9">
        <v>0</v>
      </c>
      <c r="G54" s="9">
        <v>0</v>
      </c>
      <c r="H54" s="10">
        <v>0</v>
      </c>
      <c r="I54" s="13">
        <f t="shared" si="8"/>
        <v>0</v>
      </c>
      <c r="J54" s="14">
        <f t="shared" si="3"/>
        <v>0</v>
      </c>
    </row>
    <row r="55" spans="1:10">
      <c r="A55" s="151" t="s">
        <v>33</v>
      </c>
      <c r="B55" s="149" t="s">
        <v>34</v>
      </c>
      <c r="C55" s="75" t="s">
        <v>49</v>
      </c>
      <c r="D55" s="75" t="s">
        <v>50</v>
      </c>
      <c r="E55" s="75">
        <v>1</v>
      </c>
      <c r="F55" s="9">
        <v>0</v>
      </c>
      <c r="G55" s="9">
        <v>0</v>
      </c>
      <c r="H55" s="10">
        <v>0</v>
      </c>
      <c r="I55" s="11">
        <f t="shared" si="8"/>
        <v>0</v>
      </c>
      <c r="J55" s="12">
        <f t="shared" si="3"/>
        <v>0</v>
      </c>
    </row>
    <row r="56" spans="1:10">
      <c r="A56" s="151"/>
      <c r="B56" s="150"/>
      <c r="C56" s="75" t="s">
        <v>51</v>
      </c>
      <c r="D56" s="75" t="s">
        <v>50</v>
      </c>
      <c r="E56" s="75">
        <v>1</v>
      </c>
      <c r="F56" s="9">
        <v>0</v>
      </c>
      <c r="G56" s="9">
        <v>0</v>
      </c>
      <c r="H56" s="10">
        <v>0</v>
      </c>
      <c r="I56" s="11">
        <f t="shared" si="8"/>
        <v>0</v>
      </c>
      <c r="J56" s="12">
        <f t="shared" si="3"/>
        <v>0</v>
      </c>
    </row>
    <row r="57" spans="1:10">
      <c r="A57" s="151"/>
      <c r="B57" s="150"/>
      <c r="C57" s="75" t="s">
        <v>53</v>
      </c>
      <c r="D57" s="75" t="s">
        <v>50</v>
      </c>
      <c r="E57" s="75">
        <v>1</v>
      </c>
      <c r="F57" s="9">
        <v>0</v>
      </c>
      <c r="G57" s="9">
        <v>0</v>
      </c>
      <c r="H57" s="10">
        <v>0</v>
      </c>
      <c r="I57" s="11">
        <f t="shared" si="8"/>
        <v>0</v>
      </c>
      <c r="J57" s="12">
        <f t="shared" si="3"/>
        <v>0</v>
      </c>
    </row>
    <row r="58" spans="1:10">
      <c r="A58" s="146" t="s">
        <v>35</v>
      </c>
      <c r="B58" s="147" t="s">
        <v>36</v>
      </c>
      <c r="C58" s="76" t="s">
        <v>49</v>
      </c>
      <c r="D58" s="76" t="s">
        <v>50</v>
      </c>
      <c r="E58" s="76">
        <v>1</v>
      </c>
      <c r="F58" s="9">
        <v>0</v>
      </c>
      <c r="G58" s="9">
        <v>0</v>
      </c>
      <c r="H58" s="10">
        <v>0</v>
      </c>
      <c r="I58" s="13">
        <f t="shared" si="8"/>
        <v>0</v>
      </c>
      <c r="J58" s="14">
        <f t="shared" si="3"/>
        <v>0</v>
      </c>
    </row>
    <row r="59" spans="1:10">
      <c r="A59" s="146"/>
      <c r="B59" s="148"/>
      <c r="C59" s="76" t="s">
        <v>51</v>
      </c>
      <c r="D59" s="76" t="s">
        <v>50</v>
      </c>
      <c r="E59" s="76">
        <v>1</v>
      </c>
      <c r="F59" s="9">
        <v>0</v>
      </c>
      <c r="G59" s="9">
        <v>0</v>
      </c>
      <c r="H59" s="10">
        <v>0</v>
      </c>
      <c r="I59" s="13">
        <f t="shared" si="8"/>
        <v>0</v>
      </c>
      <c r="J59" s="14">
        <f t="shared" si="3"/>
        <v>0</v>
      </c>
    </row>
    <row r="60" spans="1:10">
      <c r="A60" s="146"/>
      <c r="B60" s="148"/>
      <c r="C60" s="76" t="s">
        <v>53</v>
      </c>
      <c r="D60" s="76" t="s">
        <v>50</v>
      </c>
      <c r="E60" s="76">
        <v>1</v>
      </c>
      <c r="F60" s="9">
        <v>0</v>
      </c>
      <c r="G60" s="9">
        <v>0</v>
      </c>
      <c r="H60" s="10">
        <v>0</v>
      </c>
      <c r="I60" s="13">
        <f t="shared" si="8"/>
        <v>0</v>
      </c>
      <c r="J60" s="14">
        <f t="shared" si="3"/>
        <v>0</v>
      </c>
    </row>
    <row r="61" spans="1:10">
      <c r="A61" s="151" t="s">
        <v>37</v>
      </c>
      <c r="B61" s="149" t="s">
        <v>38</v>
      </c>
      <c r="C61" s="75" t="s">
        <v>49</v>
      </c>
      <c r="D61" s="75" t="s">
        <v>50</v>
      </c>
      <c r="E61" s="75">
        <v>4</v>
      </c>
      <c r="F61" s="9">
        <v>0</v>
      </c>
      <c r="G61" s="9">
        <v>0</v>
      </c>
      <c r="H61" s="10">
        <v>0</v>
      </c>
      <c r="I61" s="11">
        <f t="shared" si="8"/>
        <v>0</v>
      </c>
      <c r="J61" s="12">
        <f t="shared" si="3"/>
        <v>0</v>
      </c>
    </row>
    <row r="62" spans="1:10">
      <c r="A62" s="151"/>
      <c r="B62" s="150"/>
      <c r="C62" s="75" t="s">
        <v>51</v>
      </c>
      <c r="D62" s="75" t="s">
        <v>50</v>
      </c>
      <c r="E62" s="75">
        <v>1</v>
      </c>
      <c r="F62" s="9">
        <v>0</v>
      </c>
      <c r="G62" s="9">
        <v>0</v>
      </c>
      <c r="H62" s="10">
        <v>0</v>
      </c>
      <c r="I62" s="11">
        <f t="shared" si="8"/>
        <v>0</v>
      </c>
      <c r="J62" s="12">
        <f t="shared" si="3"/>
        <v>0</v>
      </c>
    </row>
    <row r="63" spans="1:10">
      <c r="A63" s="151"/>
      <c r="B63" s="150"/>
      <c r="C63" s="75" t="s">
        <v>53</v>
      </c>
      <c r="D63" s="75" t="s">
        <v>50</v>
      </c>
      <c r="E63" s="75">
        <v>1</v>
      </c>
      <c r="F63" s="9">
        <v>0</v>
      </c>
      <c r="G63" s="9">
        <v>0</v>
      </c>
      <c r="H63" s="10">
        <v>0</v>
      </c>
      <c r="I63" s="11">
        <f t="shared" si="8"/>
        <v>0</v>
      </c>
      <c r="J63" s="12">
        <f t="shared" si="3"/>
        <v>0</v>
      </c>
    </row>
    <row r="64" spans="1:10" ht="18" customHeight="1">
      <c r="A64" s="127" t="s">
        <v>39</v>
      </c>
      <c r="B64" s="152"/>
      <c r="C64" s="77"/>
      <c r="D64" s="77"/>
      <c r="E64" s="77"/>
      <c r="F64" s="77"/>
      <c r="G64" s="77"/>
      <c r="H64" s="77"/>
      <c r="I64" s="77"/>
      <c r="J64" s="78">
        <f>SUM(J29:J63)</f>
        <v>0</v>
      </c>
    </row>
    <row r="65" spans="1:10" ht="18" customHeight="1">
      <c r="A65" s="61" t="s">
        <v>55</v>
      </c>
      <c r="B65" s="61"/>
      <c r="C65" s="61"/>
      <c r="D65" s="61"/>
      <c r="E65" s="61"/>
      <c r="F65" s="34"/>
      <c r="G65" s="34"/>
      <c r="H65" s="34"/>
      <c r="I65" s="34"/>
      <c r="J65"/>
    </row>
    <row r="66" spans="1:10" ht="18" customHeight="1">
      <c r="A66" s="145" t="s">
        <v>56</v>
      </c>
      <c r="B66" s="145"/>
      <c r="C66" s="145"/>
      <c r="D66" s="145"/>
      <c r="E66" s="62"/>
      <c r="F66" s="34"/>
      <c r="G66" s="34"/>
      <c r="H66" s="34"/>
      <c r="I66" s="34"/>
      <c r="J66"/>
    </row>
    <row r="67" spans="1:10" ht="18" customHeight="1">
      <c r="A67" s="145" t="s">
        <v>57</v>
      </c>
      <c r="B67" s="145"/>
      <c r="C67" s="145"/>
      <c r="D67" s="145"/>
      <c r="E67" s="62"/>
      <c r="F67" s="34"/>
      <c r="G67" s="34"/>
      <c r="H67" s="34"/>
      <c r="I67" s="34"/>
      <c r="J67"/>
    </row>
    <row r="68" spans="1:10" ht="18" customHeight="1">
      <c r="A68" s="145" t="s">
        <v>58</v>
      </c>
      <c r="B68" s="145"/>
      <c r="C68" s="145"/>
      <c r="D68" s="145"/>
      <c r="E68" s="62"/>
      <c r="F68" s="34"/>
      <c r="G68" s="34"/>
      <c r="H68" s="34"/>
      <c r="I68" s="34"/>
      <c r="J68"/>
    </row>
    <row r="69" spans="1:10">
      <c r="B69" s="145"/>
      <c r="C69" s="145"/>
      <c r="D69" s="145"/>
      <c r="E69" s="145"/>
      <c r="F69" s="62"/>
      <c r="G69" s="34"/>
      <c r="H69" s="34"/>
      <c r="I69" s="34"/>
      <c r="J69" s="34"/>
    </row>
    <row r="70" spans="1:10" s="79" customFormat="1" ht="17.399999999999999">
      <c r="A70" s="142" t="s">
        <v>59</v>
      </c>
      <c r="B70" s="142"/>
      <c r="C70" s="29"/>
      <c r="D70" s="64"/>
      <c r="E70" s="29"/>
      <c r="F70" s="64"/>
      <c r="G70" s="29"/>
      <c r="H70" s="34"/>
      <c r="I70" s="34"/>
      <c r="J70" s="34"/>
    </row>
    <row r="71" spans="1:10" s="79" customFormat="1" ht="14.4" customHeight="1">
      <c r="A71" s="80"/>
      <c r="B71" s="31"/>
      <c r="C71" s="159" t="s">
        <v>60</v>
      </c>
      <c r="D71" s="160"/>
      <c r="E71" s="168" t="s">
        <v>3</v>
      </c>
      <c r="F71" s="169"/>
      <c r="G71" s="81" t="s">
        <v>4</v>
      </c>
      <c r="H71" s="34"/>
      <c r="I71" s="34"/>
      <c r="J71" s="34"/>
    </row>
    <row r="72" spans="1:10" s="79" customFormat="1" ht="44.4" customHeight="1">
      <c r="A72" s="143" t="s">
        <v>61</v>
      </c>
      <c r="B72" s="144"/>
      <c r="C72" s="116" t="s">
        <v>62</v>
      </c>
      <c r="D72" s="116" t="s">
        <v>63</v>
      </c>
      <c r="E72" s="116" t="s">
        <v>64</v>
      </c>
      <c r="F72" s="116" t="s">
        <v>65</v>
      </c>
      <c r="G72" s="117" t="s">
        <v>66</v>
      </c>
      <c r="H72" s="34"/>
      <c r="I72" s="34"/>
      <c r="J72" s="34"/>
    </row>
    <row r="73" spans="1:10">
      <c r="A73" s="135" t="s">
        <v>67</v>
      </c>
      <c r="B73" s="135"/>
      <c r="C73" s="82">
        <v>25</v>
      </c>
      <c r="D73" s="18">
        <v>0</v>
      </c>
      <c r="E73" s="83">
        <v>10000</v>
      </c>
      <c r="F73" s="19">
        <v>0</v>
      </c>
      <c r="G73" s="20">
        <f t="shared" ref="G73:G78" si="13">SUM(C73*D73)+(E73-E73*F73)*5</f>
        <v>50000</v>
      </c>
      <c r="H73" s="34"/>
      <c r="I73" s="34"/>
      <c r="J73" s="34"/>
    </row>
    <row r="74" spans="1:10">
      <c r="A74" s="134" t="s">
        <v>68</v>
      </c>
      <c r="B74" s="134"/>
      <c r="C74" s="84">
        <v>5</v>
      </c>
      <c r="D74" s="18">
        <v>0</v>
      </c>
      <c r="E74" s="85">
        <v>5000</v>
      </c>
      <c r="F74" s="19">
        <v>0</v>
      </c>
      <c r="G74" s="21">
        <f t="shared" si="13"/>
        <v>25000</v>
      </c>
      <c r="H74" s="34"/>
      <c r="I74" s="34"/>
      <c r="J74" s="34"/>
    </row>
    <row r="75" spans="1:10">
      <c r="A75" s="135" t="s">
        <v>69</v>
      </c>
      <c r="B75" s="135"/>
      <c r="C75" s="82">
        <v>5</v>
      </c>
      <c r="D75" s="18">
        <v>0</v>
      </c>
      <c r="E75" s="83">
        <v>5000</v>
      </c>
      <c r="F75" s="19">
        <v>0</v>
      </c>
      <c r="G75" s="20">
        <f t="shared" si="13"/>
        <v>25000</v>
      </c>
      <c r="H75" s="34"/>
      <c r="I75" s="34"/>
      <c r="J75" s="34"/>
    </row>
    <row r="76" spans="1:10">
      <c r="A76" s="134" t="s">
        <v>70</v>
      </c>
      <c r="B76" s="134"/>
      <c r="C76" s="84">
        <v>5</v>
      </c>
      <c r="D76" s="18">
        <v>0</v>
      </c>
      <c r="E76" s="85">
        <v>5000</v>
      </c>
      <c r="F76" s="19">
        <v>0</v>
      </c>
      <c r="G76" s="21">
        <f t="shared" si="13"/>
        <v>25000</v>
      </c>
      <c r="H76" s="34"/>
      <c r="I76" s="34"/>
      <c r="J76" s="34"/>
    </row>
    <row r="77" spans="1:10">
      <c r="A77" s="134" t="s">
        <v>71</v>
      </c>
      <c r="B77" s="134"/>
      <c r="C77" s="84">
        <v>5</v>
      </c>
      <c r="D77" s="18">
        <v>0</v>
      </c>
      <c r="E77" s="85">
        <v>5000</v>
      </c>
      <c r="F77" s="19">
        <v>0</v>
      </c>
      <c r="G77" s="21">
        <f t="shared" si="13"/>
        <v>25000</v>
      </c>
      <c r="H77" s="34"/>
      <c r="I77" s="34"/>
      <c r="J77" s="34"/>
    </row>
    <row r="78" spans="1:10" ht="14.4" customHeight="1">
      <c r="A78" s="135" t="s">
        <v>72</v>
      </c>
      <c r="B78" s="135"/>
      <c r="C78" s="82">
        <v>5</v>
      </c>
      <c r="D78" s="18">
        <v>0</v>
      </c>
      <c r="E78" s="83">
        <v>5000</v>
      </c>
      <c r="F78" s="19">
        <v>0</v>
      </c>
      <c r="G78" s="20">
        <f t="shared" si="13"/>
        <v>25000</v>
      </c>
      <c r="H78" s="34"/>
      <c r="I78" s="34"/>
      <c r="J78" s="34"/>
    </row>
    <row r="79" spans="1:10">
      <c r="A79" s="118" t="s">
        <v>39</v>
      </c>
      <c r="B79" s="118"/>
      <c r="C79" s="56"/>
      <c r="D79" s="56"/>
      <c r="E79" s="56"/>
      <c r="F79" s="56"/>
      <c r="G79" s="86">
        <f>SUM(G73:G78)</f>
        <v>175000</v>
      </c>
      <c r="H79" s="34"/>
      <c r="I79" s="34"/>
      <c r="J79" s="34"/>
    </row>
    <row r="80" spans="1:10" s="45" customFormat="1" ht="18" customHeight="1">
      <c r="A80" s="126" t="s">
        <v>73</v>
      </c>
      <c r="B80" s="126"/>
      <c r="C80" s="126"/>
      <c r="D80" s="126"/>
      <c r="E80" s="59"/>
      <c r="F80" s="59"/>
      <c r="G80" s="59"/>
      <c r="H80" s="59"/>
      <c r="I80" s="34"/>
      <c r="J80" s="34"/>
    </row>
    <row r="81" spans="1:10" ht="17.399999999999999" customHeight="1">
      <c r="B81" s="88"/>
      <c r="C81" s="88"/>
      <c r="D81" s="88"/>
      <c r="E81" s="59"/>
      <c r="F81" s="59"/>
      <c r="G81" s="59"/>
      <c r="H81" s="59"/>
      <c r="I81" s="34"/>
      <c r="J81" s="34"/>
    </row>
    <row r="82" spans="1:10" ht="24" customHeight="1">
      <c r="A82" s="142" t="s">
        <v>74</v>
      </c>
      <c r="B82" s="142"/>
      <c r="C82" s="142"/>
      <c r="D82" s="64"/>
      <c r="E82" s="64"/>
      <c r="F82" s="64"/>
      <c r="G82" s="79"/>
      <c r="H82" s="79"/>
      <c r="I82" s="34"/>
      <c r="J82" s="34"/>
    </row>
    <row r="83" spans="1:10">
      <c r="A83" s="128" t="s">
        <v>75</v>
      </c>
      <c r="B83" s="129"/>
      <c r="C83" s="164" t="s">
        <v>76</v>
      </c>
      <c r="D83" s="166" t="s">
        <v>77</v>
      </c>
      <c r="E83" s="167" t="s">
        <v>78</v>
      </c>
      <c r="F83" s="165" t="s">
        <v>79</v>
      </c>
      <c r="G83" s="79"/>
      <c r="H83" s="79"/>
      <c r="I83" s="34"/>
      <c r="J83" s="34"/>
    </row>
    <row r="84" spans="1:10">
      <c r="A84" s="128"/>
      <c r="B84" s="129"/>
      <c r="C84" s="164"/>
      <c r="D84" s="166"/>
      <c r="E84" s="167"/>
      <c r="F84" s="165"/>
      <c r="G84" s="79"/>
      <c r="H84" s="79"/>
      <c r="I84" s="34"/>
      <c r="J84" s="34"/>
    </row>
    <row r="85" spans="1:10">
      <c r="A85" s="130" t="s">
        <v>68</v>
      </c>
      <c r="B85" s="131"/>
      <c r="C85" s="22">
        <v>0</v>
      </c>
      <c r="D85" s="90">
        <v>50</v>
      </c>
      <c r="E85" s="91">
        <f>D77</f>
        <v>0</v>
      </c>
      <c r="F85" s="15">
        <f>(E85*C85)*(D85)*5</f>
        <v>0</v>
      </c>
      <c r="G85" s="79"/>
      <c r="H85" s="79"/>
      <c r="I85" s="34"/>
      <c r="J85" s="34"/>
    </row>
    <row r="86" spans="1:10">
      <c r="A86" s="132" t="s">
        <v>69</v>
      </c>
      <c r="B86" s="133"/>
      <c r="C86" s="22">
        <v>0</v>
      </c>
      <c r="D86" s="92">
        <v>30</v>
      </c>
      <c r="E86" s="93">
        <f>D77</f>
        <v>0</v>
      </c>
      <c r="F86" s="16">
        <f>(E86*C86)*(D86)*5</f>
        <v>0</v>
      </c>
      <c r="G86" s="79"/>
      <c r="H86" s="79"/>
      <c r="I86" s="34"/>
      <c r="J86" s="34"/>
    </row>
    <row r="87" spans="1:10">
      <c r="A87" s="130" t="s">
        <v>70</v>
      </c>
      <c r="B87" s="131"/>
      <c r="C87" s="22">
        <v>0</v>
      </c>
      <c r="D87" s="90">
        <v>20</v>
      </c>
      <c r="E87" s="91">
        <f>D77</f>
        <v>0</v>
      </c>
      <c r="F87" s="15">
        <f>(E87*C87)*(D87)*5</f>
        <v>0</v>
      </c>
      <c r="G87" s="79"/>
      <c r="H87" s="79"/>
      <c r="I87" s="34"/>
      <c r="J87" s="34"/>
    </row>
    <row r="88" spans="1:10">
      <c r="A88" s="137" t="s">
        <v>80</v>
      </c>
      <c r="B88" s="137"/>
      <c r="C88" s="22">
        <v>0</v>
      </c>
      <c r="D88" s="138">
        <v>35000</v>
      </c>
      <c r="E88" s="139"/>
      <c r="F88" s="94">
        <f>SUM(D88*C88)</f>
        <v>0</v>
      </c>
      <c r="G88" s="79"/>
      <c r="H88" s="79"/>
      <c r="I88" s="34"/>
      <c r="J88" s="34"/>
    </row>
    <row r="89" spans="1:10">
      <c r="A89" s="125" t="s">
        <v>81</v>
      </c>
      <c r="B89" s="125"/>
      <c r="C89" s="22">
        <v>0</v>
      </c>
      <c r="D89" s="140">
        <v>35000</v>
      </c>
      <c r="E89" s="141"/>
      <c r="F89" s="96">
        <f>SUM(D89*C89)</f>
        <v>0</v>
      </c>
      <c r="G89" s="79"/>
      <c r="H89" s="79"/>
      <c r="I89" s="34"/>
      <c r="J89" s="34"/>
    </row>
    <row r="90" spans="1:10" ht="14.4" customHeight="1">
      <c r="A90" s="136" t="s">
        <v>39</v>
      </c>
      <c r="B90" s="136"/>
      <c r="C90" s="97"/>
      <c r="D90" s="97"/>
      <c r="E90" s="98"/>
      <c r="F90" s="17">
        <f>SUM(F85:F89)</f>
        <v>0</v>
      </c>
      <c r="G90" s="79"/>
      <c r="H90" s="79"/>
      <c r="I90" s="34"/>
      <c r="J90" s="34"/>
    </row>
    <row r="91" spans="1:10" ht="14.4" customHeight="1">
      <c r="A91" s="126" t="s">
        <v>82</v>
      </c>
      <c r="B91" s="126"/>
      <c r="C91" s="126"/>
      <c r="D91" s="79"/>
      <c r="E91" s="79"/>
      <c r="F91" s="79"/>
      <c r="G91" s="79"/>
      <c r="H91" s="79"/>
      <c r="I91" s="34"/>
      <c r="J91" s="34"/>
    </row>
    <row r="92" spans="1:10">
      <c r="B92" s="87"/>
      <c r="C92" s="87"/>
      <c r="D92" s="79"/>
      <c r="E92" s="79"/>
      <c r="F92" s="79"/>
      <c r="G92" s="79"/>
      <c r="H92" s="79"/>
      <c r="I92" s="34"/>
      <c r="J92" s="34"/>
    </row>
    <row r="93" spans="1:10" ht="17.399999999999999">
      <c r="A93" s="28" t="s">
        <v>83</v>
      </c>
      <c r="B93" s="28"/>
      <c r="C93" s="64"/>
      <c r="D93" s="64"/>
      <c r="E93" s="64"/>
      <c r="F93" s="64"/>
      <c r="G93" s="64"/>
      <c r="H93" s="64"/>
      <c r="I93" s="64"/>
      <c r="J93" s="34"/>
    </row>
    <row r="94" spans="1:10" ht="28.95" customHeight="1">
      <c r="A94" s="127" t="s">
        <v>84</v>
      </c>
      <c r="B94" s="127"/>
      <c r="C94" s="127"/>
      <c r="D94" s="127"/>
      <c r="E94" s="127"/>
      <c r="F94" s="127"/>
      <c r="G94" s="127"/>
      <c r="H94" s="99"/>
      <c r="I94" s="100">
        <f>F90+G79+J64+I20</f>
        <v>175000</v>
      </c>
      <c r="J94" s="101"/>
    </row>
    <row r="95" spans="1:10" ht="13.95" customHeight="1">
      <c r="A95" s="102"/>
      <c r="B95" s="102"/>
      <c r="C95" s="102"/>
      <c r="D95" s="102"/>
      <c r="E95" s="102"/>
      <c r="F95" s="102"/>
      <c r="G95" s="102"/>
      <c r="H95" s="102"/>
      <c r="I95" s="103"/>
      <c r="J95" s="104"/>
    </row>
    <row r="96" spans="1:10">
      <c r="A96" s="89" t="s">
        <v>85</v>
      </c>
      <c r="B96" s="89"/>
      <c r="C96" s="89"/>
      <c r="D96" s="105"/>
      <c r="E96" s="105"/>
      <c r="F96" s="105"/>
      <c r="G96" s="105"/>
      <c r="H96" s="105"/>
      <c r="I96" s="105"/>
      <c r="J96" s="34"/>
    </row>
    <row r="97" spans="1:10" ht="14.4" customHeight="1">
      <c r="A97" s="124" t="s">
        <v>86</v>
      </c>
      <c r="B97" s="124"/>
      <c r="C97" s="124"/>
      <c r="D97" s="124"/>
      <c r="E97" s="124"/>
      <c r="F97" s="124"/>
      <c r="G97" s="124"/>
      <c r="H97" s="124"/>
      <c r="I97" s="105"/>
      <c r="J97" s="34"/>
    </row>
    <row r="98" spans="1:10">
      <c r="A98" s="124"/>
      <c r="B98" s="124"/>
      <c r="C98" s="124"/>
      <c r="D98" s="124"/>
      <c r="E98" s="124"/>
      <c r="F98" s="124"/>
      <c r="G98" s="124"/>
      <c r="H98" s="124"/>
      <c r="I98" s="105"/>
      <c r="J98" s="34"/>
    </row>
    <row r="99" spans="1:10">
      <c r="A99" s="124"/>
      <c r="B99" s="124"/>
      <c r="C99" s="124"/>
      <c r="D99" s="124"/>
      <c r="E99" s="124"/>
      <c r="F99" s="124"/>
      <c r="G99" s="124"/>
      <c r="H99" s="124"/>
      <c r="J99" s="34"/>
    </row>
    <row r="100" spans="1:10">
      <c r="A100" s="125" t="s">
        <v>87</v>
      </c>
      <c r="B100" s="125"/>
      <c r="C100" s="125"/>
      <c r="D100" s="24"/>
      <c r="E100" s="24"/>
      <c r="F100" s="24"/>
      <c r="G100" s="24"/>
      <c r="H100" s="24"/>
      <c r="I100" s="24"/>
      <c r="J100" s="34"/>
    </row>
    <row r="101" spans="1:10">
      <c r="A101" s="125" t="s">
        <v>88</v>
      </c>
      <c r="B101" s="125"/>
      <c r="C101" s="125"/>
      <c r="D101" s="125"/>
      <c r="E101" s="24"/>
      <c r="F101" s="24"/>
      <c r="G101" s="24"/>
      <c r="H101" s="24"/>
      <c r="I101" s="24"/>
      <c r="J101" s="34"/>
    </row>
    <row r="102" spans="1:10">
      <c r="B102" s="95"/>
      <c r="C102" s="24"/>
      <c r="D102" s="24"/>
      <c r="E102" s="24"/>
      <c r="F102" s="24"/>
      <c r="G102" s="24"/>
      <c r="H102" s="24"/>
      <c r="I102" s="24"/>
      <c r="J102" s="34"/>
    </row>
    <row r="103" spans="1:10" ht="14.4" customHeight="1">
      <c r="A103" s="124" t="s">
        <v>89</v>
      </c>
      <c r="B103" s="124"/>
      <c r="C103" s="124"/>
      <c r="D103" s="124"/>
      <c r="E103" s="124"/>
      <c r="F103" s="124"/>
      <c r="G103" s="124"/>
      <c r="H103" s="124"/>
      <c r="I103" s="24"/>
      <c r="J103" s="34"/>
    </row>
    <row r="104" spans="1:10">
      <c r="A104" s="124"/>
      <c r="B104" s="124"/>
      <c r="C104" s="124"/>
      <c r="D104" s="124"/>
      <c r="E104" s="124"/>
      <c r="F104" s="124"/>
      <c r="G104" s="124"/>
      <c r="H104" s="124"/>
      <c r="I104" s="24"/>
      <c r="J104" s="34"/>
    </row>
    <row r="105" spans="1:10">
      <c r="B105" s="106"/>
      <c r="C105" s="106"/>
      <c r="D105" s="106"/>
      <c r="E105" s="106"/>
      <c r="F105" s="106"/>
      <c r="G105" s="106"/>
      <c r="H105" s="106"/>
      <c r="I105" s="24"/>
      <c r="J105" s="34"/>
    </row>
    <row r="106" spans="1:10">
      <c r="A106" s="118" t="s">
        <v>90</v>
      </c>
      <c r="B106" s="119"/>
      <c r="C106" s="120"/>
      <c r="D106" s="121"/>
      <c r="E106" s="108"/>
      <c r="F106" s="108"/>
      <c r="G106" s="24"/>
      <c r="H106" s="24"/>
      <c r="I106" s="24"/>
      <c r="J106" s="24"/>
    </row>
    <row r="107" spans="1:10">
      <c r="A107" s="118" t="s">
        <v>91</v>
      </c>
      <c r="B107" s="119"/>
      <c r="C107" s="122"/>
      <c r="D107" s="123"/>
      <c r="E107" s="109"/>
      <c r="F107" s="109"/>
      <c r="G107" s="24"/>
      <c r="H107" s="24"/>
      <c r="I107" s="24"/>
      <c r="J107" s="24"/>
    </row>
    <row r="108" spans="1:10">
      <c r="A108" s="118" t="s">
        <v>92</v>
      </c>
      <c r="B108" s="119"/>
      <c r="C108" s="122"/>
      <c r="D108" s="123"/>
      <c r="E108" s="110"/>
      <c r="F108" s="110"/>
      <c r="G108" s="24"/>
      <c r="H108" s="24"/>
      <c r="I108" s="24"/>
      <c r="J108" s="24"/>
    </row>
    <row r="109" spans="1:10">
      <c r="A109" s="118" t="s">
        <v>93</v>
      </c>
      <c r="B109" s="119"/>
      <c r="C109" s="122"/>
      <c r="D109" s="123"/>
      <c r="E109" s="110"/>
      <c r="F109" s="110"/>
      <c r="G109" s="24"/>
      <c r="H109" s="24"/>
      <c r="I109" s="24"/>
      <c r="J109" s="24"/>
    </row>
    <row r="110" spans="1:10">
      <c r="C110" s="24"/>
      <c r="D110" s="24"/>
      <c r="E110" s="24"/>
      <c r="F110" s="24"/>
      <c r="G110" s="24"/>
      <c r="H110" s="24"/>
      <c r="I110" s="24"/>
      <c r="J110" s="24"/>
    </row>
    <row r="111" spans="1:10">
      <c r="A111" s="112" t="s">
        <v>96</v>
      </c>
      <c r="B111"/>
      <c r="C111"/>
      <c r="D111"/>
      <c r="E111" s="113"/>
      <c r="F111" s="113"/>
      <c r="G111" s="113"/>
      <c r="H111" s="113"/>
      <c r="I111" s="113"/>
      <c r="J111" s="113"/>
    </row>
    <row r="112" spans="1:10">
      <c r="A112" s="112" t="s">
        <v>94</v>
      </c>
      <c r="C112" s="114"/>
      <c r="D112" s="24"/>
      <c r="E112" s="24"/>
      <c r="F112" s="24"/>
      <c r="G112" s="24"/>
      <c r="H112" s="24"/>
      <c r="I112" s="24"/>
      <c r="J112" s="24"/>
    </row>
  </sheetData>
  <sheetProtection algorithmName="SHA-512" hashValue="/Hk4/xOqHsSJICseUHzxRyEoZJO/ocmDn9ZIkO0kxL6G2oOwe9niDSufw33B6Ey8cotkbm2GWprTMBK7GeX0ZA==" saltValue="4OW2u4ZwP8VLTTnmhoWbFw==" spinCount="100000" sheet="1" objects="1" scenarios="1"/>
  <mergeCells count="76">
    <mergeCell ref="I27:J27"/>
    <mergeCell ref="G27:H27"/>
    <mergeCell ref="C83:C84"/>
    <mergeCell ref="F83:F84"/>
    <mergeCell ref="D83:D84"/>
    <mergeCell ref="E83:E84"/>
    <mergeCell ref="C71:D71"/>
    <mergeCell ref="E71:F71"/>
    <mergeCell ref="A82:C82"/>
    <mergeCell ref="B32:B35"/>
    <mergeCell ref="A32:A35"/>
    <mergeCell ref="B36:B38"/>
    <mergeCell ref="A36:A38"/>
    <mergeCell ref="A29:A31"/>
    <mergeCell ref="B29:B31"/>
    <mergeCell ref="B39:B41"/>
    <mergeCell ref="A1:C4"/>
    <mergeCell ref="E27:F27"/>
    <mergeCell ref="G7:H7"/>
    <mergeCell ref="C7:D7"/>
    <mergeCell ref="A23:E23"/>
    <mergeCell ref="E7:F7"/>
    <mergeCell ref="A20:B20"/>
    <mergeCell ref="A39:A41"/>
    <mergeCell ref="B42:B45"/>
    <mergeCell ref="A42:A45"/>
    <mergeCell ref="B46:B48"/>
    <mergeCell ref="A46:A48"/>
    <mergeCell ref="B49:B51"/>
    <mergeCell ref="A49:A51"/>
    <mergeCell ref="B52:B54"/>
    <mergeCell ref="A52:A54"/>
    <mergeCell ref="A55:A57"/>
    <mergeCell ref="B55:B57"/>
    <mergeCell ref="A66:D66"/>
    <mergeCell ref="A67:D67"/>
    <mergeCell ref="A68:D68"/>
    <mergeCell ref="B69:E69"/>
    <mergeCell ref="A58:A60"/>
    <mergeCell ref="B58:B60"/>
    <mergeCell ref="B61:B63"/>
    <mergeCell ref="A61:A63"/>
    <mergeCell ref="A64:B64"/>
    <mergeCell ref="A75:B75"/>
    <mergeCell ref="A76:B76"/>
    <mergeCell ref="A70:B70"/>
    <mergeCell ref="A72:B72"/>
    <mergeCell ref="A73:B73"/>
    <mergeCell ref="A74:B74"/>
    <mergeCell ref="A77:B77"/>
    <mergeCell ref="A78:B78"/>
    <mergeCell ref="A79:B79"/>
    <mergeCell ref="A80:D80"/>
    <mergeCell ref="A90:B90"/>
    <mergeCell ref="A88:B88"/>
    <mergeCell ref="A89:B89"/>
    <mergeCell ref="D88:E88"/>
    <mergeCell ref="D89:E89"/>
    <mergeCell ref="A91:C91"/>
    <mergeCell ref="A94:G94"/>
    <mergeCell ref="A83:B84"/>
    <mergeCell ref="A85:B85"/>
    <mergeCell ref="A86:B86"/>
    <mergeCell ref="A87:B87"/>
    <mergeCell ref="A97:H99"/>
    <mergeCell ref="A100:C100"/>
    <mergeCell ref="A101:D101"/>
    <mergeCell ref="A103:H104"/>
    <mergeCell ref="A106:B106"/>
    <mergeCell ref="A107:B107"/>
    <mergeCell ref="A108:B108"/>
    <mergeCell ref="A109:B109"/>
    <mergeCell ref="C106:D106"/>
    <mergeCell ref="C107:D107"/>
    <mergeCell ref="C108:D108"/>
    <mergeCell ref="C109:D10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E25720BBB2DF48AE544CF9DE0110F8" ma:contentTypeVersion="12" ma:contentTypeDescription="Een nieuw document maken." ma:contentTypeScope="" ma:versionID="3cc063ffe0f1c709811cd93d7ef7d620">
  <xsd:schema xmlns:xsd="http://www.w3.org/2001/XMLSchema" xmlns:xs="http://www.w3.org/2001/XMLSchema" xmlns:p="http://schemas.microsoft.com/office/2006/metadata/properties" xmlns:ns2="815926c4-e8ff-42d4-b9d0-1e26ec6e82c7" xmlns:ns3="ecdca462-2f1c-4701-8845-2ad2bc5ba5cf" targetNamespace="http://schemas.microsoft.com/office/2006/metadata/properties" ma:root="true" ma:fieldsID="01159329bd3c5093953b098c907cf3cf" ns2:_="" ns3:_="">
    <xsd:import namespace="815926c4-e8ff-42d4-b9d0-1e26ec6e82c7"/>
    <xsd:import namespace="ecdca462-2f1c-4701-8845-2ad2bc5ba5c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lcf76f155ced4ddcb4097134ff3c332f"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5926c4-e8ff-42d4-b9d0-1e26ec6e8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758b4a29-3837-4b53-a279-ca9b2b0fc937"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dca462-2f1c-4701-8845-2ad2bc5ba5cf"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5926c4-e8ff-42d4-b9d0-1e26ec6e82c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1AE090E-34D1-438F-97B3-B4B0B5E5CA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5926c4-e8ff-42d4-b9d0-1e26ec6e82c7"/>
    <ds:schemaRef ds:uri="ecdca462-2f1c-4701-8845-2ad2bc5ba5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9A1BDC-FAE0-424D-B667-8E40CDD122D8}">
  <ds:schemaRefs>
    <ds:schemaRef ds:uri="http://schemas.microsoft.com/sharepoint/v3/contenttype/forms"/>
  </ds:schemaRefs>
</ds:datastoreItem>
</file>

<file path=customXml/itemProps3.xml><?xml version="1.0" encoding="utf-8"?>
<ds:datastoreItem xmlns:ds="http://schemas.openxmlformats.org/officeDocument/2006/customXml" ds:itemID="{B5A39B16-D66F-4DCF-AEDB-EA784CDAC732}">
  <ds:schemaRefs>
    <ds:schemaRef ds:uri="http://schemas.microsoft.com/office/2006/metadata/properties"/>
    <ds:schemaRef ds:uri="http://schemas.microsoft.com/office/infopath/2007/PartnerControls"/>
    <ds:schemaRef ds:uri="815926c4-e8ff-42d4-b9d0-1e26ec6e82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Calculatieblad E Aanbesteding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 Koene | Younggroup</dc:creator>
  <cp:keywords/>
  <dc:description/>
  <cp:lastModifiedBy>Tim De Groot | Younggroup</cp:lastModifiedBy>
  <cp:revision/>
  <dcterms:created xsi:type="dcterms:W3CDTF">2022-03-07T12:13:47Z</dcterms:created>
  <dcterms:modified xsi:type="dcterms:W3CDTF">2024-03-28T14:25:51Z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0x010100AFE25720BBB2DF48AE544CF9DE0110F8</vt:lpwstr>
  </property>
  <property fmtid="{D5CDD505-2E9C-101B-9397-08002B2CF9AE}" pid="3" name="MediaServiceImageTags">
    <vt:lpwstr/>
  </property>
</Properties>
</file>