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ureaublad\Gereedschappen\NvI\"/>
    </mc:Choice>
  </mc:AlternateContent>
  <xr:revisionPtr revIDLastSave="0" documentId="8_{76FC6C54-BA1F-4DF9-9DA4-D3181EB3618D}" xr6:coauthVersionLast="47" xr6:coauthVersionMax="47" xr10:uidLastSave="{00000000-0000-0000-0000-000000000000}"/>
  <workbookProtection workbookAlgorithmName="SHA-512" workbookHashValue="ZtaB2UeesVfjbhUDZvtYPXCUolPGqlsAzsrcDufUVm7S0EpjB4eIz7MjBKPs+dmr7ZSaFwovJUNTOCqxdiw7AQ==" workbookSaltValue="HCvXYghDjhcCgMpxKeeVpg==" workbookSpinCount="100000" lockStructure="1"/>
  <bookViews>
    <workbookView xWindow="-120" yWindow="-120" windowWidth="29040" windowHeight="15840" xr2:uid="{AF822B04-C3EF-4613-B4F1-4C2A7F294A62}"/>
  </bookViews>
  <sheets>
    <sheet name="Prijzenblad Kernassortiment EAN" sheetId="5" r:id="rId1"/>
  </sheets>
  <definedNames>
    <definedName name="_xlnm._FilterDatabase" localSheetId="0" hidden="1">'Prijzenblad Kernassortiment EAN'!$A$1:$K$205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01" i="5" l="1"/>
  <c r="N201" i="5"/>
  <c r="J201" i="5"/>
  <c r="K201" i="5" s="1"/>
  <c r="O200" i="5"/>
  <c r="N200" i="5"/>
  <c r="J200" i="5"/>
  <c r="K200" i="5" s="1"/>
  <c r="O199" i="5"/>
  <c r="N199" i="5"/>
  <c r="J199" i="5"/>
  <c r="K199" i="5" s="1"/>
  <c r="O198" i="5"/>
  <c r="N198" i="5"/>
  <c r="J198" i="5"/>
  <c r="K198" i="5" s="1"/>
  <c r="O197" i="5"/>
  <c r="N197" i="5"/>
  <c r="J197" i="5"/>
  <c r="K197" i="5" s="1"/>
  <c r="O196" i="5"/>
  <c r="N196" i="5"/>
  <c r="J196" i="5"/>
  <c r="K196" i="5" s="1"/>
  <c r="O195" i="5"/>
  <c r="N195" i="5"/>
  <c r="J195" i="5"/>
  <c r="K195" i="5" s="1"/>
  <c r="O194" i="5"/>
  <c r="N194" i="5"/>
  <c r="J194" i="5"/>
  <c r="K194" i="5" s="1"/>
  <c r="O193" i="5"/>
  <c r="N193" i="5"/>
  <c r="J193" i="5"/>
  <c r="K193" i="5" s="1"/>
  <c r="O192" i="5"/>
  <c r="N192" i="5"/>
  <c r="J192" i="5"/>
  <c r="K192" i="5" s="1"/>
  <c r="O191" i="5"/>
  <c r="N191" i="5"/>
  <c r="J191" i="5"/>
  <c r="K191" i="5" s="1"/>
  <c r="O190" i="5"/>
  <c r="N190" i="5"/>
  <c r="J190" i="5"/>
  <c r="K190" i="5" s="1"/>
  <c r="O189" i="5"/>
  <c r="N189" i="5"/>
  <c r="J189" i="5"/>
  <c r="K189" i="5" s="1"/>
  <c r="O188" i="5"/>
  <c r="N188" i="5"/>
  <c r="J188" i="5"/>
  <c r="K188" i="5" s="1"/>
  <c r="O187" i="5"/>
  <c r="N187" i="5"/>
  <c r="J187" i="5"/>
  <c r="K187" i="5" s="1"/>
  <c r="O186" i="5"/>
  <c r="N186" i="5"/>
  <c r="J186" i="5"/>
  <c r="K186" i="5" s="1"/>
  <c r="O185" i="5"/>
  <c r="N185" i="5"/>
  <c r="J185" i="5"/>
  <c r="K185" i="5" s="1"/>
  <c r="O184" i="5"/>
  <c r="N184" i="5"/>
  <c r="J184" i="5"/>
  <c r="K184" i="5" s="1"/>
  <c r="O183" i="5"/>
  <c r="N183" i="5"/>
  <c r="J183" i="5"/>
  <c r="K183" i="5" s="1"/>
  <c r="O182" i="5"/>
  <c r="N182" i="5"/>
  <c r="J182" i="5"/>
  <c r="K182" i="5" s="1"/>
  <c r="O181" i="5"/>
  <c r="N181" i="5"/>
  <c r="J181" i="5"/>
  <c r="K181" i="5" s="1"/>
  <c r="O180" i="5"/>
  <c r="N180" i="5"/>
  <c r="J180" i="5"/>
  <c r="K180" i="5" s="1"/>
  <c r="O179" i="5"/>
  <c r="N179" i="5"/>
  <c r="J179" i="5"/>
  <c r="K179" i="5" s="1"/>
  <c r="O178" i="5"/>
  <c r="N178" i="5"/>
  <c r="J178" i="5"/>
  <c r="K178" i="5" s="1"/>
  <c r="O177" i="5"/>
  <c r="N177" i="5"/>
  <c r="J177" i="5"/>
  <c r="K177" i="5" s="1"/>
  <c r="O176" i="5"/>
  <c r="N176" i="5"/>
  <c r="J176" i="5"/>
  <c r="K176" i="5" s="1"/>
  <c r="O175" i="5"/>
  <c r="N175" i="5"/>
  <c r="J175" i="5"/>
  <c r="K175" i="5" s="1"/>
  <c r="O174" i="5"/>
  <c r="N174" i="5"/>
  <c r="J174" i="5"/>
  <c r="K174" i="5" s="1"/>
  <c r="O173" i="5"/>
  <c r="N173" i="5"/>
  <c r="J173" i="5"/>
  <c r="K173" i="5" s="1"/>
  <c r="O172" i="5"/>
  <c r="N172" i="5"/>
  <c r="J172" i="5"/>
  <c r="K172" i="5" s="1"/>
  <c r="O171" i="5"/>
  <c r="N171" i="5"/>
  <c r="J171" i="5"/>
  <c r="K171" i="5" s="1"/>
  <c r="O170" i="5"/>
  <c r="N170" i="5"/>
  <c r="J170" i="5"/>
  <c r="K170" i="5" s="1"/>
  <c r="O169" i="5"/>
  <c r="N169" i="5"/>
  <c r="J169" i="5"/>
  <c r="K169" i="5" s="1"/>
  <c r="O168" i="5"/>
  <c r="N168" i="5"/>
  <c r="J168" i="5"/>
  <c r="K168" i="5" s="1"/>
  <c r="O167" i="5"/>
  <c r="N167" i="5"/>
  <c r="J167" i="5"/>
  <c r="K167" i="5" s="1"/>
  <c r="O166" i="5"/>
  <c r="N166" i="5"/>
  <c r="J166" i="5"/>
  <c r="K166" i="5" s="1"/>
  <c r="O165" i="5"/>
  <c r="N165" i="5"/>
  <c r="J165" i="5"/>
  <c r="K165" i="5" s="1"/>
  <c r="O164" i="5"/>
  <c r="N164" i="5"/>
  <c r="J164" i="5"/>
  <c r="K164" i="5" s="1"/>
  <c r="O163" i="5"/>
  <c r="N163" i="5"/>
  <c r="J163" i="5"/>
  <c r="K163" i="5" s="1"/>
  <c r="O162" i="5"/>
  <c r="N162" i="5"/>
  <c r="J162" i="5"/>
  <c r="K162" i="5" s="1"/>
  <c r="O161" i="5"/>
  <c r="N161" i="5"/>
  <c r="J161" i="5"/>
  <c r="K161" i="5" s="1"/>
  <c r="O160" i="5"/>
  <c r="N160" i="5"/>
  <c r="J160" i="5"/>
  <c r="K160" i="5" s="1"/>
  <c r="O159" i="5"/>
  <c r="N159" i="5"/>
  <c r="J159" i="5"/>
  <c r="K159" i="5" s="1"/>
  <c r="O158" i="5"/>
  <c r="N158" i="5"/>
  <c r="J158" i="5"/>
  <c r="K158" i="5" s="1"/>
  <c r="O157" i="5"/>
  <c r="N157" i="5"/>
  <c r="J157" i="5"/>
  <c r="K157" i="5" s="1"/>
  <c r="O156" i="5"/>
  <c r="N156" i="5"/>
  <c r="J156" i="5"/>
  <c r="K156" i="5" s="1"/>
  <c r="O155" i="5"/>
  <c r="N155" i="5"/>
  <c r="J155" i="5"/>
  <c r="K155" i="5" s="1"/>
  <c r="O154" i="5"/>
  <c r="N154" i="5"/>
  <c r="J154" i="5"/>
  <c r="K154" i="5" s="1"/>
  <c r="O153" i="5"/>
  <c r="N153" i="5"/>
  <c r="J153" i="5"/>
  <c r="K153" i="5" s="1"/>
  <c r="O152" i="5"/>
  <c r="N152" i="5"/>
  <c r="J152" i="5"/>
  <c r="K152" i="5" s="1"/>
  <c r="O151" i="5"/>
  <c r="N151" i="5"/>
  <c r="J151" i="5"/>
  <c r="K151" i="5" s="1"/>
  <c r="O150" i="5"/>
  <c r="N150" i="5"/>
  <c r="J150" i="5"/>
  <c r="K150" i="5" s="1"/>
  <c r="O149" i="5"/>
  <c r="N149" i="5"/>
  <c r="J149" i="5"/>
  <c r="K149" i="5" s="1"/>
  <c r="O148" i="5"/>
  <c r="N148" i="5"/>
  <c r="J148" i="5"/>
  <c r="K148" i="5" s="1"/>
  <c r="O147" i="5"/>
  <c r="N147" i="5"/>
  <c r="J147" i="5"/>
  <c r="K147" i="5" s="1"/>
  <c r="O146" i="5"/>
  <c r="N146" i="5"/>
  <c r="J146" i="5"/>
  <c r="K146" i="5" s="1"/>
  <c r="O145" i="5"/>
  <c r="N145" i="5"/>
  <c r="J145" i="5"/>
  <c r="K145" i="5" s="1"/>
  <c r="O144" i="5"/>
  <c r="N144" i="5"/>
  <c r="J144" i="5"/>
  <c r="K144" i="5" s="1"/>
  <c r="O143" i="5"/>
  <c r="N143" i="5"/>
  <c r="J143" i="5"/>
  <c r="K143" i="5" s="1"/>
  <c r="O142" i="5"/>
  <c r="N142" i="5"/>
  <c r="J142" i="5"/>
  <c r="K142" i="5" s="1"/>
  <c r="O141" i="5"/>
  <c r="N141" i="5"/>
  <c r="J141" i="5"/>
  <c r="K141" i="5" s="1"/>
  <c r="O140" i="5"/>
  <c r="N140" i="5"/>
  <c r="J140" i="5"/>
  <c r="K140" i="5" s="1"/>
  <c r="O139" i="5"/>
  <c r="N139" i="5"/>
  <c r="J139" i="5"/>
  <c r="K139" i="5" s="1"/>
  <c r="O138" i="5"/>
  <c r="N138" i="5"/>
  <c r="J138" i="5"/>
  <c r="K138" i="5" s="1"/>
  <c r="O137" i="5"/>
  <c r="N137" i="5"/>
  <c r="J137" i="5"/>
  <c r="K137" i="5" s="1"/>
  <c r="O136" i="5"/>
  <c r="N136" i="5"/>
  <c r="J136" i="5"/>
  <c r="K136" i="5" s="1"/>
  <c r="O135" i="5"/>
  <c r="N135" i="5"/>
  <c r="J135" i="5"/>
  <c r="K135" i="5" s="1"/>
  <c r="O134" i="5"/>
  <c r="N134" i="5"/>
  <c r="J134" i="5"/>
  <c r="K134" i="5" s="1"/>
  <c r="O133" i="5"/>
  <c r="N133" i="5"/>
  <c r="J133" i="5"/>
  <c r="K133" i="5" s="1"/>
  <c r="O132" i="5"/>
  <c r="N132" i="5"/>
  <c r="J132" i="5"/>
  <c r="K132" i="5" s="1"/>
  <c r="O131" i="5"/>
  <c r="N131" i="5"/>
  <c r="J131" i="5"/>
  <c r="K131" i="5" s="1"/>
  <c r="O130" i="5"/>
  <c r="N130" i="5"/>
  <c r="J130" i="5"/>
  <c r="K130" i="5" s="1"/>
  <c r="O129" i="5"/>
  <c r="N129" i="5"/>
  <c r="J129" i="5"/>
  <c r="K129" i="5" s="1"/>
  <c r="O128" i="5"/>
  <c r="N128" i="5"/>
  <c r="J128" i="5"/>
  <c r="K128" i="5" s="1"/>
  <c r="O127" i="5"/>
  <c r="N127" i="5"/>
  <c r="J127" i="5"/>
  <c r="K127" i="5" s="1"/>
  <c r="O126" i="5"/>
  <c r="N126" i="5"/>
  <c r="J126" i="5"/>
  <c r="K126" i="5" s="1"/>
  <c r="O125" i="5"/>
  <c r="N125" i="5"/>
  <c r="J125" i="5"/>
  <c r="K125" i="5" s="1"/>
  <c r="O124" i="5"/>
  <c r="N124" i="5"/>
  <c r="J124" i="5"/>
  <c r="K124" i="5" s="1"/>
  <c r="O123" i="5"/>
  <c r="N123" i="5"/>
  <c r="J123" i="5"/>
  <c r="K123" i="5" s="1"/>
  <c r="O122" i="5"/>
  <c r="N122" i="5"/>
  <c r="J122" i="5"/>
  <c r="K122" i="5" s="1"/>
  <c r="O121" i="5"/>
  <c r="N121" i="5"/>
  <c r="J121" i="5"/>
  <c r="K121" i="5" s="1"/>
  <c r="O120" i="5"/>
  <c r="N120" i="5"/>
  <c r="J120" i="5"/>
  <c r="K120" i="5" s="1"/>
  <c r="O119" i="5"/>
  <c r="N119" i="5"/>
  <c r="J119" i="5"/>
  <c r="K119" i="5" s="1"/>
  <c r="O118" i="5"/>
  <c r="N118" i="5"/>
  <c r="J118" i="5"/>
  <c r="K118" i="5" s="1"/>
  <c r="O117" i="5"/>
  <c r="N117" i="5"/>
  <c r="J117" i="5"/>
  <c r="K117" i="5" s="1"/>
  <c r="O116" i="5"/>
  <c r="N116" i="5"/>
  <c r="J116" i="5"/>
  <c r="K116" i="5" s="1"/>
  <c r="O115" i="5"/>
  <c r="N115" i="5"/>
  <c r="J115" i="5"/>
  <c r="K115" i="5" s="1"/>
  <c r="O114" i="5"/>
  <c r="N114" i="5"/>
  <c r="J114" i="5"/>
  <c r="K114" i="5" s="1"/>
  <c r="O113" i="5"/>
  <c r="N113" i="5"/>
  <c r="J113" i="5"/>
  <c r="K113" i="5" s="1"/>
  <c r="O112" i="5"/>
  <c r="N112" i="5"/>
  <c r="J112" i="5"/>
  <c r="K112" i="5" s="1"/>
  <c r="O111" i="5"/>
  <c r="N111" i="5"/>
  <c r="J111" i="5"/>
  <c r="K111" i="5" s="1"/>
  <c r="O110" i="5"/>
  <c r="N110" i="5"/>
  <c r="J110" i="5"/>
  <c r="K110" i="5" s="1"/>
  <c r="O109" i="5"/>
  <c r="N109" i="5"/>
  <c r="J109" i="5"/>
  <c r="K109" i="5" s="1"/>
  <c r="O108" i="5"/>
  <c r="N108" i="5"/>
  <c r="J108" i="5"/>
  <c r="K108" i="5" s="1"/>
  <c r="O107" i="5"/>
  <c r="N107" i="5"/>
  <c r="J107" i="5"/>
  <c r="K107" i="5" s="1"/>
  <c r="O106" i="5"/>
  <c r="N106" i="5"/>
  <c r="J106" i="5"/>
  <c r="K106" i="5" s="1"/>
  <c r="O105" i="5"/>
  <c r="N105" i="5"/>
  <c r="J105" i="5"/>
  <c r="K105" i="5" s="1"/>
  <c r="O104" i="5"/>
  <c r="N104" i="5"/>
  <c r="J104" i="5"/>
  <c r="K104" i="5" s="1"/>
  <c r="O103" i="5"/>
  <c r="N103" i="5"/>
  <c r="J103" i="5"/>
  <c r="K103" i="5" s="1"/>
  <c r="O102" i="5"/>
  <c r="N102" i="5"/>
  <c r="J102" i="5"/>
  <c r="K102" i="5" s="1"/>
  <c r="O101" i="5"/>
  <c r="N101" i="5"/>
  <c r="J101" i="5"/>
  <c r="K101" i="5" s="1"/>
  <c r="O100" i="5"/>
  <c r="N100" i="5"/>
  <c r="J100" i="5"/>
  <c r="K100" i="5" s="1"/>
  <c r="O99" i="5"/>
  <c r="N99" i="5"/>
  <c r="J99" i="5"/>
  <c r="K99" i="5" s="1"/>
  <c r="O98" i="5"/>
  <c r="N98" i="5"/>
  <c r="J98" i="5"/>
  <c r="K98" i="5" s="1"/>
  <c r="O97" i="5"/>
  <c r="N97" i="5"/>
  <c r="J97" i="5"/>
  <c r="K97" i="5" s="1"/>
  <c r="O96" i="5"/>
  <c r="N96" i="5"/>
  <c r="J96" i="5"/>
  <c r="K96" i="5" s="1"/>
  <c r="O95" i="5"/>
  <c r="N95" i="5"/>
  <c r="J95" i="5"/>
  <c r="K95" i="5" s="1"/>
  <c r="O94" i="5"/>
  <c r="N94" i="5"/>
  <c r="J94" i="5"/>
  <c r="K94" i="5" s="1"/>
  <c r="O93" i="5"/>
  <c r="N93" i="5"/>
  <c r="J93" i="5"/>
  <c r="K93" i="5" s="1"/>
  <c r="O92" i="5"/>
  <c r="N92" i="5"/>
  <c r="J92" i="5"/>
  <c r="K92" i="5" s="1"/>
  <c r="O91" i="5"/>
  <c r="N91" i="5"/>
  <c r="J91" i="5"/>
  <c r="K91" i="5" s="1"/>
  <c r="O90" i="5"/>
  <c r="N90" i="5"/>
  <c r="J90" i="5"/>
  <c r="K90" i="5" s="1"/>
  <c r="O89" i="5"/>
  <c r="N89" i="5"/>
  <c r="J89" i="5"/>
  <c r="K89" i="5" s="1"/>
  <c r="O88" i="5"/>
  <c r="N88" i="5"/>
  <c r="J88" i="5"/>
  <c r="K88" i="5" s="1"/>
  <c r="O87" i="5"/>
  <c r="N87" i="5"/>
  <c r="J87" i="5"/>
  <c r="K87" i="5" s="1"/>
  <c r="O86" i="5"/>
  <c r="N86" i="5"/>
  <c r="J86" i="5"/>
  <c r="K86" i="5" s="1"/>
  <c r="O85" i="5"/>
  <c r="N85" i="5"/>
  <c r="J85" i="5"/>
  <c r="K85" i="5" s="1"/>
  <c r="O84" i="5"/>
  <c r="N84" i="5"/>
  <c r="J84" i="5"/>
  <c r="K84" i="5" s="1"/>
  <c r="O83" i="5"/>
  <c r="N83" i="5"/>
  <c r="J83" i="5"/>
  <c r="K83" i="5" s="1"/>
  <c r="O82" i="5"/>
  <c r="N82" i="5"/>
  <c r="J82" i="5"/>
  <c r="K82" i="5" s="1"/>
  <c r="O81" i="5"/>
  <c r="N81" i="5"/>
  <c r="J81" i="5"/>
  <c r="K81" i="5" s="1"/>
  <c r="O80" i="5"/>
  <c r="N80" i="5"/>
  <c r="J80" i="5"/>
  <c r="K80" i="5" s="1"/>
  <c r="O79" i="5"/>
  <c r="N79" i="5"/>
  <c r="J79" i="5"/>
  <c r="K79" i="5" s="1"/>
  <c r="O78" i="5"/>
  <c r="N78" i="5"/>
  <c r="J78" i="5"/>
  <c r="K78" i="5" s="1"/>
  <c r="O77" i="5"/>
  <c r="N77" i="5"/>
  <c r="J77" i="5"/>
  <c r="K77" i="5" s="1"/>
  <c r="O76" i="5"/>
  <c r="N76" i="5"/>
  <c r="J76" i="5"/>
  <c r="K76" i="5" s="1"/>
  <c r="O75" i="5"/>
  <c r="N75" i="5"/>
  <c r="J75" i="5"/>
  <c r="K75" i="5" s="1"/>
  <c r="O74" i="5"/>
  <c r="N74" i="5"/>
  <c r="J74" i="5"/>
  <c r="K74" i="5" s="1"/>
  <c r="O73" i="5"/>
  <c r="N73" i="5"/>
  <c r="J73" i="5"/>
  <c r="K73" i="5" s="1"/>
  <c r="O72" i="5"/>
  <c r="N72" i="5"/>
  <c r="J72" i="5"/>
  <c r="K72" i="5" s="1"/>
  <c r="O71" i="5"/>
  <c r="N71" i="5"/>
  <c r="J71" i="5"/>
  <c r="K71" i="5" s="1"/>
  <c r="O70" i="5"/>
  <c r="N70" i="5"/>
  <c r="J70" i="5"/>
  <c r="K70" i="5" s="1"/>
  <c r="O69" i="5"/>
  <c r="N69" i="5"/>
  <c r="J69" i="5"/>
  <c r="K69" i="5" s="1"/>
  <c r="O68" i="5"/>
  <c r="N68" i="5"/>
  <c r="J68" i="5"/>
  <c r="K68" i="5" s="1"/>
  <c r="O67" i="5"/>
  <c r="N67" i="5"/>
  <c r="J67" i="5"/>
  <c r="K67" i="5" s="1"/>
  <c r="O66" i="5"/>
  <c r="N66" i="5"/>
  <c r="J66" i="5"/>
  <c r="K66" i="5" s="1"/>
  <c r="O65" i="5"/>
  <c r="N65" i="5"/>
  <c r="J65" i="5"/>
  <c r="K65" i="5" s="1"/>
  <c r="O64" i="5"/>
  <c r="N64" i="5"/>
  <c r="J64" i="5"/>
  <c r="K64" i="5" s="1"/>
  <c r="O63" i="5"/>
  <c r="N63" i="5"/>
  <c r="J63" i="5"/>
  <c r="K63" i="5" s="1"/>
  <c r="O62" i="5"/>
  <c r="N62" i="5"/>
  <c r="J62" i="5"/>
  <c r="K62" i="5" s="1"/>
  <c r="O61" i="5"/>
  <c r="N61" i="5"/>
  <c r="J61" i="5"/>
  <c r="K61" i="5" s="1"/>
  <c r="O60" i="5"/>
  <c r="N60" i="5"/>
  <c r="J60" i="5"/>
  <c r="K60" i="5" s="1"/>
  <c r="O59" i="5"/>
  <c r="N59" i="5"/>
  <c r="J59" i="5"/>
  <c r="K59" i="5" s="1"/>
  <c r="O58" i="5"/>
  <c r="N58" i="5"/>
  <c r="J58" i="5"/>
  <c r="K58" i="5" s="1"/>
  <c r="O57" i="5"/>
  <c r="N57" i="5"/>
  <c r="J57" i="5"/>
  <c r="K57" i="5" s="1"/>
  <c r="O56" i="5"/>
  <c r="N56" i="5"/>
  <c r="J56" i="5"/>
  <c r="K56" i="5" s="1"/>
  <c r="O55" i="5"/>
  <c r="N55" i="5"/>
  <c r="J55" i="5"/>
  <c r="K55" i="5" s="1"/>
  <c r="O54" i="5"/>
  <c r="N54" i="5"/>
  <c r="J54" i="5"/>
  <c r="K54" i="5" s="1"/>
  <c r="O53" i="5"/>
  <c r="N53" i="5"/>
  <c r="J53" i="5"/>
  <c r="K53" i="5" s="1"/>
  <c r="O52" i="5"/>
  <c r="N52" i="5"/>
  <c r="J52" i="5"/>
  <c r="K52" i="5" s="1"/>
  <c r="O51" i="5"/>
  <c r="N51" i="5"/>
  <c r="J51" i="5"/>
  <c r="K51" i="5" s="1"/>
  <c r="O50" i="5"/>
  <c r="N50" i="5"/>
  <c r="J50" i="5"/>
  <c r="K50" i="5" s="1"/>
  <c r="O49" i="5"/>
  <c r="N49" i="5"/>
  <c r="J49" i="5"/>
  <c r="K49" i="5" s="1"/>
  <c r="O48" i="5"/>
  <c r="N48" i="5"/>
  <c r="J48" i="5"/>
  <c r="K48" i="5" s="1"/>
  <c r="O47" i="5"/>
  <c r="N47" i="5"/>
  <c r="J47" i="5"/>
  <c r="K47" i="5" s="1"/>
  <c r="O46" i="5"/>
  <c r="N46" i="5"/>
  <c r="J46" i="5"/>
  <c r="K46" i="5" s="1"/>
  <c r="O45" i="5"/>
  <c r="N45" i="5"/>
  <c r="J45" i="5"/>
  <c r="K45" i="5" s="1"/>
  <c r="O44" i="5"/>
  <c r="N44" i="5"/>
  <c r="J44" i="5"/>
  <c r="K44" i="5" s="1"/>
  <c r="O43" i="5"/>
  <c r="N43" i="5"/>
  <c r="J43" i="5"/>
  <c r="K43" i="5" s="1"/>
  <c r="O42" i="5"/>
  <c r="N42" i="5"/>
  <c r="J42" i="5"/>
  <c r="K42" i="5" s="1"/>
  <c r="O41" i="5"/>
  <c r="N41" i="5"/>
  <c r="J41" i="5"/>
  <c r="K41" i="5" s="1"/>
  <c r="O40" i="5"/>
  <c r="N40" i="5"/>
  <c r="J40" i="5"/>
  <c r="K40" i="5" s="1"/>
  <c r="O39" i="5"/>
  <c r="N39" i="5"/>
  <c r="J39" i="5"/>
  <c r="K39" i="5" s="1"/>
  <c r="O38" i="5"/>
  <c r="N38" i="5"/>
  <c r="J38" i="5"/>
  <c r="K38" i="5" s="1"/>
  <c r="O37" i="5"/>
  <c r="N37" i="5"/>
  <c r="J37" i="5"/>
  <c r="K37" i="5" s="1"/>
  <c r="O36" i="5"/>
  <c r="N36" i="5"/>
  <c r="J36" i="5"/>
  <c r="K36" i="5" s="1"/>
  <c r="O35" i="5"/>
  <c r="N35" i="5"/>
  <c r="J35" i="5"/>
  <c r="K35" i="5" s="1"/>
  <c r="O34" i="5"/>
  <c r="N34" i="5"/>
  <c r="J34" i="5"/>
  <c r="K34" i="5" s="1"/>
  <c r="O33" i="5"/>
  <c r="N33" i="5"/>
  <c r="J33" i="5"/>
  <c r="K33" i="5" s="1"/>
  <c r="O32" i="5"/>
  <c r="N32" i="5"/>
  <c r="J32" i="5"/>
  <c r="K32" i="5" s="1"/>
  <c r="O31" i="5"/>
  <c r="N31" i="5"/>
  <c r="J31" i="5"/>
  <c r="K31" i="5" s="1"/>
  <c r="O30" i="5"/>
  <c r="N30" i="5"/>
  <c r="J30" i="5"/>
  <c r="K30" i="5" s="1"/>
  <c r="O29" i="5"/>
  <c r="N29" i="5"/>
  <c r="J29" i="5"/>
  <c r="K29" i="5" s="1"/>
  <c r="O28" i="5"/>
  <c r="N28" i="5"/>
  <c r="J28" i="5"/>
  <c r="K28" i="5" s="1"/>
  <c r="O27" i="5"/>
  <c r="N27" i="5"/>
  <c r="J27" i="5"/>
  <c r="K27" i="5" s="1"/>
  <c r="O26" i="5"/>
  <c r="N26" i="5"/>
  <c r="J26" i="5"/>
  <c r="K26" i="5" s="1"/>
  <c r="O25" i="5"/>
  <c r="N25" i="5"/>
  <c r="J25" i="5"/>
  <c r="K25" i="5" s="1"/>
  <c r="O24" i="5"/>
  <c r="N24" i="5"/>
  <c r="J24" i="5"/>
  <c r="K24" i="5" s="1"/>
  <c r="O23" i="5"/>
  <c r="N23" i="5"/>
  <c r="J23" i="5"/>
  <c r="K23" i="5" s="1"/>
  <c r="O22" i="5"/>
  <c r="N22" i="5"/>
  <c r="J22" i="5"/>
  <c r="K22" i="5" s="1"/>
  <c r="O21" i="5"/>
  <c r="N21" i="5"/>
  <c r="J21" i="5"/>
  <c r="K21" i="5" s="1"/>
  <c r="O20" i="5"/>
  <c r="N20" i="5"/>
  <c r="J20" i="5"/>
  <c r="K20" i="5" s="1"/>
  <c r="O19" i="5"/>
  <c r="N19" i="5"/>
  <c r="J19" i="5"/>
  <c r="K19" i="5" s="1"/>
  <c r="O18" i="5"/>
  <c r="N18" i="5"/>
  <c r="J18" i="5"/>
  <c r="K18" i="5" s="1"/>
  <c r="O17" i="5"/>
  <c r="N17" i="5"/>
  <c r="J17" i="5"/>
  <c r="K17" i="5" s="1"/>
  <c r="O16" i="5"/>
  <c r="N16" i="5"/>
  <c r="J16" i="5"/>
  <c r="K16" i="5" s="1"/>
  <c r="O15" i="5"/>
  <c r="N15" i="5"/>
  <c r="J15" i="5"/>
  <c r="K15" i="5" s="1"/>
  <c r="O14" i="5"/>
  <c r="N14" i="5"/>
  <c r="J14" i="5"/>
  <c r="K14" i="5" s="1"/>
  <c r="O13" i="5"/>
  <c r="N13" i="5"/>
  <c r="J13" i="5"/>
  <c r="K13" i="5" s="1"/>
  <c r="O12" i="5"/>
  <c r="O202" i="5" s="1"/>
  <c r="N12" i="5"/>
  <c r="N202" i="5" s="1"/>
  <c r="J12" i="5"/>
  <c r="K12" i="5" s="1"/>
  <c r="K202" i="5" s="1"/>
  <c r="K203" i="5" s="1"/>
  <c r="R10" i="5"/>
  <c r="R8" i="5"/>
  <c r="R7" i="5"/>
  <c r="R11" i="5" l="1"/>
</calcChain>
</file>

<file path=xl/sharedStrings.xml><?xml version="1.0" encoding="utf-8"?>
<sst xmlns="http://schemas.openxmlformats.org/spreadsheetml/2006/main" count="376" uniqueCount="374">
  <si>
    <t>Omschrijving</t>
  </si>
  <si>
    <t>Compressor Airpress HL310-25 310L/min 25L 230V</t>
  </si>
  <si>
    <t>Drempelhulp Ramp Kit 2 4-7,5cm hoogte</t>
  </si>
  <si>
    <t>Moersleutel Bahco 9071P 8" 0-27mm gefosfateerd omkeerbek</t>
  </si>
  <si>
    <t>Handzaag Bahco 2600-22-XT-HP 550mm9/10tpi</t>
  </si>
  <si>
    <t xml:space="preserve">Multitool Bahco MTT151                                   </t>
  </si>
  <si>
    <t xml:space="preserve">Rookmeldertester Solo A5                                   </t>
  </si>
  <si>
    <t>Rookmelder Electronics Ei 146 230V15.2x5cm wit</t>
  </si>
  <si>
    <t>Breekglas Lobeco Fire Point 40x75mmglas doos a10st</t>
  </si>
  <si>
    <t xml:space="preserve">Beton Beamix Nomix 125 25kg                                   </t>
  </si>
  <si>
    <t>Montagelijm Griffon Polymax High Tack 425gr wit</t>
  </si>
  <si>
    <t>Boorhamer Bosch GBH2-26 26mm 830W 2,7J L-case</t>
  </si>
  <si>
    <t>Decoupeerzaagblad Bosch T118A T1,1-1,5mm HSS kaart a5st</t>
  </si>
  <si>
    <t>Bord "verboden toegang" 12x35cm kunststof</t>
  </si>
  <si>
    <t>Smeermiddel Griffon Grafietpoeder 10gr. alt:A556230</t>
  </si>
  <si>
    <t>PVC-Lijm Griffon Hard PVC T-88 Kiwa250ml</t>
  </si>
  <si>
    <t xml:space="preserve">Siliconenspray Griffon a300ml                                   </t>
  </si>
  <si>
    <t xml:space="preserve">Slotspray Griffon a150ml                                   </t>
  </si>
  <si>
    <t xml:space="preserve">Alkylaatbenzine Clean Oil 2T 5ltr                                   </t>
  </si>
  <si>
    <t xml:space="preserve">Alkylaatbenzine Clean Oil 4T 5ltr                                   </t>
  </si>
  <si>
    <t xml:space="preserve">Gedemineraliseerd water 25 liter                                   </t>
  </si>
  <si>
    <t>Radiatorthermostaatknop Danfoss RA2980 5-26gr RAL9016 recht</t>
  </si>
  <si>
    <t>Combischaaf David inclusief 2 mesjes</t>
  </si>
  <si>
    <t>Handreiniger Dreumex Speciaal 4,2ltr wit 10442001033</t>
  </si>
  <si>
    <t>Installatiedraad Draka VD CPR Eca 2,5mm2 groen/geel PVC rol a100m</t>
  </si>
  <si>
    <t>Metaalzaagbeugel Eclipse 70-675R 150mm</t>
  </si>
  <si>
    <t>Steekringsleutelset Facom 440.JP14PB 7-24mm 14dlg</t>
  </si>
  <si>
    <t>Houtspiraalborenset Famag 1594.5073-12mm 7-delig</t>
  </si>
  <si>
    <t xml:space="preserve">Snoeischaar Felco 4 210mm cap=25mm                                   </t>
  </si>
  <si>
    <t xml:space="preserve">Meubelroller 600x350x145mm 300kg                                   </t>
  </si>
  <si>
    <t>Binddraad Filiac Nr:2/7 1,1mmx50m groen geplastificeerd</t>
  </si>
  <si>
    <t>Hollewandplug Fischer HM 6x52mm elvz 519778/62315 vpe=50</t>
  </si>
  <si>
    <t>Muurplugassortiment Fischer SX 5,6,8 30191 vpe=1</t>
  </si>
  <si>
    <t>Muurplug Fischer SX 12mm PA 70012 vpe=25</t>
  </si>
  <si>
    <t>Spanningstester Fluke 1ACII 90-1000V</t>
  </si>
  <si>
    <t>Heggenschaar Freund 1912 56cm rechtsnijvlak</t>
  </si>
  <si>
    <t>Kraanaansluiting Gardena 2907 15-20mm ABS</t>
  </si>
  <si>
    <t xml:space="preserve">Insteeknippel Gardena 931 ABS                                   </t>
  </si>
  <si>
    <t xml:space="preserve">Driewegstuk Gardena 934 ABS                                   </t>
  </si>
  <si>
    <t>Closetzitting Geberit 300 basic kunststof</t>
  </si>
  <si>
    <t>Bithouder Gedore 699 1/4"x60mm magnetisch</t>
  </si>
  <si>
    <t xml:space="preserve">Bandenlichter Gedore 38 16" 400mm                                   </t>
  </si>
  <si>
    <t xml:space="preserve">Boutenschaar Gedore 8178 780mm                                   </t>
  </si>
  <si>
    <t>Inbussleutelset Gedore H42EL-88 2-10mm 8-delig houder</t>
  </si>
  <si>
    <t>Dopsleutelset Gedore Red R490030161/4" 16-delig</t>
  </si>
  <si>
    <t xml:space="preserve">Blindklinktang Gesipa NTX 2,5-5mm                                   </t>
  </si>
  <si>
    <t>Bruislijm Griffon PU Tix 340gr transparant D4 6313559</t>
  </si>
  <si>
    <t>Houtlijm Griffon ST10 750gr D2 6306021</t>
  </si>
  <si>
    <t>Kraanuitloop Grohe Costa 140x95mm M22 chroom</t>
  </si>
  <si>
    <t>Handdouchehouder Grohe Relexa chroom verstelbaar</t>
  </si>
  <si>
    <t>Douchemengkraan Grohe  Grohtherm 1000 3/4"-1/2" CuZn excl. S-kopp.</t>
  </si>
  <si>
    <t>Kraanbovenstuk Grohe warm 1/2" chroom</t>
  </si>
  <si>
    <t xml:space="preserve">Handdouche Haceka S45 wit kunststof                                   </t>
  </si>
  <si>
    <t>Wegwerphandschoen M-Safe Grippaz 246BK XL zwart nitril visschub ds a 5</t>
  </si>
  <si>
    <t>Spaanplaatschroef Heco VK Torx T154x40mm elvz vpe=200</t>
  </si>
  <si>
    <t xml:space="preserve">Rubberhamer nr.9 2200gr 105mm hard                                   </t>
  </si>
  <si>
    <t>Spade Ideal 2001/2 285x185/180mm met essen T-steel 85cm</t>
  </si>
  <si>
    <t xml:space="preserve">Potentiometer Jung 240-10 inbouw                                   </t>
  </si>
  <si>
    <t>Kabelbinder Elematic 80N 160x2,6mmzwart PA6.6 a100st</t>
  </si>
  <si>
    <t>Kabelbinder Elematic 220N 360x4,5mmwit PA6,6 a100st</t>
  </si>
  <si>
    <t xml:space="preserve">Scharnierstuk Kludi 6053105 1/2"                                   </t>
  </si>
  <si>
    <t>Draadstriptang Knipex 1105 10mm2 160mm 2-K greep verchroomd</t>
  </si>
  <si>
    <t>Zijkniptang Knipex 7001 125mm PVC bekleed</t>
  </si>
  <si>
    <t>Boutenschaar Knipex 7172 460mm 48HRC 2-K greep</t>
  </si>
  <si>
    <t>Compressorolie Kroon Compressol 02218 1ltr H68</t>
  </si>
  <si>
    <t>Kettingvet Kroon Racing Chainlube 400ml Light 38011</t>
  </si>
  <si>
    <t>Kruiwagenbinnenband 4.00-8 TR87 haaks ventiel</t>
  </si>
  <si>
    <t>Schroevendraaierset KS-Tools 1590010 6-delig</t>
  </si>
  <si>
    <t>Schroevendraaier KS-Tools 1591052 TB10x100/205mm resistorx</t>
  </si>
  <si>
    <t>Borenset KS-Tools 3301613 1-13mm HSS 25-delig 0,5mm oplopend</t>
  </si>
  <si>
    <t>Steekringratelsleutelset KS-Tools 5034605 8-19mm 5-delig</t>
  </si>
  <si>
    <t>Gereedschapkoffer KS-Tools 9110727127-delige gereedschapset</t>
  </si>
  <si>
    <t>Bitset KS-Tools 9183010 1/4" 32-delig</t>
  </si>
  <si>
    <t>Kroonsteen Tridonic EKL tot 6mm2 10strips a12steentjes</t>
  </si>
  <si>
    <t xml:space="preserve">Huishoudtrap 1x4 Aluminium                                   </t>
  </si>
  <si>
    <t xml:space="preserve">Lamp Osram Dulux F 2G10 24W 830                                   </t>
  </si>
  <si>
    <t>TLD-lamp Philips Super 80 18W 590mm840 vpe=25st</t>
  </si>
  <si>
    <t>TLD-lamp Philips Super 80 36W 1200mm 840 vpe=25st</t>
  </si>
  <si>
    <t>TLD-lamp Philips Super 80 58W 1500mm 840 vpe=25st</t>
  </si>
  <si>
    <t>Starter Philips S2 4-22W nom.lampverm.</t>
  </si>
  <si>
    <t>Spaarlamp Philips PLS 152 9W 2g7 840 4-pins vpe=10</t>
  </si>
  <si>
    <t>TL-lamp Philips Master TL5 28W G5 830 vpe=40</t>
  </si>
  <si>
    <t>TL-lamp Philips TL5 35W G5 830 vpe=40st</t>
  </si>
  <si>
    <t>Spaarlamp Philips Genie 117 11W E27827 vpe=6</t>
  </si>
  <si>
    <t xml:space="preserve">Snellijm Loctite 406 a20gr                                   </t>
  </si>
  <si>
    <t>Grondboor DeWit 4210 10x128cm elvzgedraaide punt</t>
  </si>
  <si>
    <t>Afvalknijper Flora 42 105cm aluminium bek kunststof rood</t>
  </si>
  <si>
    <t>Bladhark Bulldog Springbok Major 20tands staal m. steel</t>
  </si>
  <si>
    <t xml:space="preserve">Putdekselhaak De wit  0912  800mm                                   </t>
  </si>
  <si>
    <t>Batterij Maglite NiMH tbv Magcharger</t>
  </si>
  <si>
    <t>Zaklantaarn Maglite ML150LR 1000lmIPX4 oplaadbaar 12+240V</t>
  </si>
  <si>
    <t xml:space="preserve">Accu Makita BL1850B 18V-5Ah Li-ion                                   </t>
  </si>
  <si>
    <t>Filtermasker Moldex 2405 FFP2 NRD vpe=20</t>
  </si>
  <si>
    <t>Ducttape 3M 290348S 48 x 50m grijsWeefsel/PE</t>
  </si>
  <si>
    <t xml:space="preserve">Bankhamer Mannesmann  76502  200g                                   </t>
  </si>
  <si>
    <t>Metaalschroefassortiment Moby 9T17elvz 320-delig</t>
  </si>
  <si>
    <t>Ontluchtingssleutel CV nikkel t.b.v. CV</t>
  </si>
  <si>
    <t>Closetzitting Pagette ProjectLine Kadett zwart kunststof</t>
  </si>
  <si>
    <t>Deurkrukrozetbout M4x38 CuZn-Ni zonder huls</t>
  </si>
  <si>
    <t>Batterij Procell Low Drain 9V e-block 6LR61 alkaline niet oplb. A10stk</t>
  </si>
  <si>
    <t>Batterij Procell Low Drain 1,5V LR20 D alkaline niet oplb. a10stk</t>
  </si>
  <si>
    <t>Closetzitting Pressalit Projecta wit kunststof/RVS z. deksel</t>
  </si>
  <si>
    <t>Doucheslang Neoperl 1/2"x1/2" 1500mm chroom</t>
  </si>
  <si>
    <t>Mousseur Neoperl Perlator M22 bin.dr. chroom 15l/min</t>
  </si>
  <si>
    <t xml:space="preserve">Sok 40x40mm pvc lijmmof x lijmmof                                   </t>
  </si>
  <si>
    <t xml:space="preserve">Sproeiplaat Rada VR106                                   </t>
  </si>
  <si>
    <t>Linnentape Raltec 810 50mm grijs weefsel/PE a50m</t>
  </si>
  <si>
    <t>Hamerboor RALTEC SDS+ SM4 6,0x110mm4-snijder</t>
  </si>
  <si>
    <t>Kruiwagen RALTEC HS85 85ltr antraciet staal ronde buis</t>
  </si>
  <si>
    <t>Speedborenset Raltec Quicklock 6-25mm 13-delig</t>
  </si>
  <si>
    <t xml:space="preserve">Nieten Rapid 140 10mm verz. a2000st                                   </t>
  </si>
  <si>
    <t>Handtacker Rapid R34 6-14mm nieten:140</t>
  </si>
  <si>
    <t xml:space="preserve">Driehoeksleutel 8mm                                   </t>
  </si>
  <si>
    <t xml:space="preserve">Ontstopper Rothenberger 7.2070X                                   </t>
  </si>
  <si>
    <t>Ontstoppingsveer Rothenberger 724127,5m</t>
  </si>
  <si>
    <t>Bandenreparatieset SIMSON fiets tbv12 plakbeurten</t>
  </si>
  <si>
    <t>Fietspomp Jumbo T-handvat tbv HV ventiel zwart</t>
  </si>
  <si>
    <t>Binnenbandpleisters Simson 22/25/33assortiment</t>
  </si>
  <si>
    <t>Binnenband Swalbe 28x1.5/8x1.3/8 standaard ventiel</t>
  </si>
  <si>
    <t>Oppompverloopnippel Simson 020505 assortiment</t>
  </si>
  <si>
    <t xml:space="preserve">Solutie Simson 30ml                                   </t>
  </si>
  <si>
    <t xml:space="preserve">Fietspomp HD met manometer                                   </t>
  </si>
  <si>
    <t>Graveerstift Brennenstuhl Signograph hardmetaal tbv signograph25</t>
  </si>
  <si>
    <t>Slagcijferset 0-9 5mm staal/vernikkeld</t>
  </si>
  <si>
    <t>Cilinderbouwsleutel Nemef BS 110 kunststof</t>
  </si>
  <si>
    <t>Spanningstester Mannesmann 1116/60100-250V, 140mm</t>
  </si>
  <si>
    <t>Sluitring DIN125A M4 4,3x9x0,8 elvzds a 250st</t>
  </si>
  <si>
    <t>Spaanplaatschroef VK pzd-2 5x60mm elvz ds a 200st</t>
  </si>
  <si>
    <t xml:space="preserve">Mes Stanley 99E 1-10-099 155mm                                   </t>
  </si>
  <si>
    <t>Rolmaat Stanley 1-30-487 3mtr 12,7mm geel kl II</t>
  </si>
  <si>
    <t>Klauwhamer Stanley 1-51-031 450g staal Steelmaster</t>
  </si>
  <si>
    <t>Steekwagen 250kg 20x40cm grijs luchtband</t>
  </si>
  <si>
    <t>Wandspiegel Swallow rechthoek 600x400x5mm</t>
  </si>
  <si>
    <t>Spiegelklemset Swallow Mirrorfix 7015 zwart kunststof blind</t>
  </si>
  <si>
    <t>Tafelcontactdoos Brennenstuhl Eco-line 3-voudig 1.5m snoer wit 1.5 met</t>
  </si>
  <si>
    <t>Kabelhaspel TT HomeMaster H05VV-F 3x1,5mm2 zw/rd PVC 10m</t>
  </si>
  <si>
    <t>Afdichttape GASTEC 12x0,1mm wit PTFE a12m,GASTEC</t>
  </si>
  <si>
    <t>Keukenmengkraan Venlo Nimbus II Project Eco chroom CuZn</t>
  </si>
  <si>
    <t>Bekersifon Viega 5754.0 1.1/4"x32mmCuZn chroom</t>
  </si>
  <si>
    <t>Sifonbuis Viega 5791-111 32mm wit PP</t>
  </si>
  <si>
    <t>Sifon Viega 5726 1.1/4"x32mm wit kunststof</t>
  </si>
  <si>
    <t>Sifon Viega 5726 1.1/2"x40 mm wit kunststof</t>
  </si>
  <si>
    <t>Buissifon Viega 5611 1.1/4"x32mm chroom CuZn</t>
  </si>
  <si>
    <t>Bekersifon Viega 1.1/4"x40mm CuZn-Cr</t>
  </si>
  <si>
    <t>Reinigingsspray WD40 Specialist 400ml smart straw 49392</t>
  </si>
  <si>
    <t>Multispray WD40 31237 450ml smart straw</t>
  </si>
  <si>
    <t>Pallettruck Weldon QPD100 2500kg 540x1000mm poly dubbel poly</t>
  </si>
  <si>
    <t>Opbouwspoelreservoir Wisa 790 6-9Lwit kunststof instelbaar</t>
  </si>
  <si>
    <t>Closetafvoersok Wisa 8050985530 55x44mm wit rubber recht</t>
  </si>
  <si>
    <t xml:space="preserve">Purschuim 4Tecx B3 750ml                                   </t>
  </si>
  <si>
    <t>Slangklem ABA Mini 11-13mm elvz vpe=50</t>
  </si>
  <si>
    <t>Kabelgoot Attema K25 25x13mm RAL9010 lengte a2m</t>
  </si>
  <si>
    <t>Lasdoos Attema  LU rechthoekig creme tbv A340862</t>
  </si>
  <si>
    <t xml:space="preserve">Deurbuffer 75mm rood rubber                                   </t>
  </si>
  <si>
    <t xml:space="preserve">Montagekit Bison 125gr                                   </t>
  </si>
  <si>
    <t>Kniekoppeling Bonfix knel 15x15mm CuZn</t>
  </si>
  <si>
    <t>Rechte-koppeling Bonfix knel 12x12mm CuZn</t>
  </si>
  <si>
    <t>Soldeerdraad Griffon Print 0,7mm x4mtr tin/koper 99/1 6312630</t>
  </si>
  <si>
    <t xml:space="preserve">Batterij Duracell DL223 CR-P2 6V                                   </t>
  </si>
  <si>
    <t>Closetrolhouder Geesa Economy chroom CuZn</t>
  </si>
  <si>
    <t xml:space="preserve">Bankschroef Heuer 100 180mm                                   </t>
  </si>
  <si>
    <t>Schroevendraaierset Mannesmann 1134-6 6 delig, horlogemaker</t>
  </si>
  <si>
    <t>Roodkoperbuis Kiwa/Gastec 10x12mm halfhard Cu lgt=5m</t>
  </si>
  <si>
    <t xml:space="preserve">Griptang KS-Tools 1151033 220mm                                   </t>
  </si>
  <si>
    <t>Acculader Makita DC18RC 9,6-18V 9AhNiMH Li-ion</t>
  </si>
  <si>
    <t>Bouwlamp Metabo BSA14,4-18LED 14,4-18V 1800lumen</t>
  </si>
  <si>
    <t>Batterij Procell Low Drain 1,5V LR14 C alkaline niet oplb. a10stk</t>
  </si>
  <si>
    <t>Perlator Neoperl longlife M24 bu.dr. verchroomd 15ltr per min.</t>
  </si>
  <si>
    <t>Poetslap BTRW 441230 doos a 9kg wittricot primp</t>
  </si>
  <si>
    <t>Douchekop Rada VR106 1/2" bui.dr. chroom 6l/min</t>
  </si>
  <si>
    <t xml:space="preserve">Fietslift max. 4m plafondhoogte                                   </t>
  </si>
  <si>
    <t xml:space="preserve">Reservekap Trilux 7402N kunststof                                   </t>
  </si>
  <si>
    <t>Reservekap Trilux 7403N TC11 kunststof</t>
  </si>
  <si>
    <t>Kraanuitloop Venlo 200mm 3/4" chroom</t>
  </si>
  <si>
    <t>Afvoerplug Viega 7622 1.1/2"x70 mmchroom kunststof</t>
  </si>
  <si>
    <t>Ondergrens</t>
  </si>
  <si>
    <t>Bovengrens</t>
  </si>
  <si>
    <t>Rioleringsbuis SN440mm grijs PVC L=4m</t>
  </si>
  <si>
    <t>Schuifmaat KS-Tools 3000510 0-150mm analoog</t>
  </si>
  <si>
    <t>Magazijnkast Type bak/strip 200x100x45cm blauw/grijs incl.bak</t>
  </si>
  <si>
    <t>Schoffel DeWit 3016S 16cm rond met steel</t>
  </si>
  <si>
    <t>Legbordstelling Startsectie Bito</t>
  </si>
  <si>
    <t>Legbordstelling Aanbouwsect Bito</t>
  </si>
  <si>
    <t>Accuboormachine hikoki ds18 2x18v-2,0a</t>
  </si>
  <si>
    <t>Steekwagen 250kg 20x40cm luchtband</t>
  </si>
  <si>
    <t>B&amp;D Workmate WM825-QW</t>
  </si>
  <si>
    <t>Toebehorenpakket Airpress 45892 5delig</t>
  </si>
  <si>
    <t>Artikelnummer leverancier</t>
  </si>
  <si>
    <t>Verpakkingseenheid (VPE)</t>
  </si>
  <si>
    <t>Aantal in VPE</t>
  </si>
  <si>
    <t>Prijs per VPE EXCL. BTW</t>
  </si>
  <si>
    <t>Prijs PER VPE INCL. BTW</t>
  </si>
  <si>
    <t>Prijs PER VPE INCL. BTW en weging</t>
  </si>
  <si>
    <t>Weging</t>
  </si>
  <si>
    <t>onder</t>
  </si>
  <si>
    <t>boven</t>
  </si>
  <si>
    <t>Hogedrukreiniger Karcher K5 Power Control H&amp;G</t>
  </si>
  <si>
    <t>Handtrekwagen 1600x800mm  1000kg luchtband</t>
  </si>
  <si>
    <t>Trap Little Giant Jumbo Step 2 treden aluminium</t>
  </si>
  <si>
    <t>Werkbank Facom WB.2000WA 2000x750x850mm beuken werkblad</t>
  </si>
  <si>
    <t>Datum:</t>
  </si>
  <si>
    <t>Handtekening</t>
  </si>
  <si>
    <t>Bijlage H Prijzenblad Kernassortiment</t>
  </si>
  <si>
    <t>Naam rechtsgeldige vertegenwoordiger Inschrijver:</t>
  </si>
  <si>
    <t>y</t>
  </si>
  <si>
    <t>x</t>
  </si>
  <si>
    <t>fictieve inschrijfprijs</t>
  </si>
  <si>
    <t>behaalde gewogen score</t>
  </si>
  <si>
    <t>score P1</t>
  </si>
  <si>
    <t>minimale fictieve inschrijfsom</t>
  </si>
  <si>
    <t>maximale fictieve inschrijfsom</t>
  </si>
  <si>
    <t>fictieve inschrijfsom</t>
  </si>
  <si>
    <t>0088381459129</t>
  </si>
  <si>
    <t>0088381373562</t>
  </si>
  <si>
    <t>8717382000468</t>
  </si>
  <si>
    <t>4007105300420</t>
  </si>
  <si>
    <t>4010886633267</t>
  </si>
  <si>
    <t>8711646202049</t>
  </si>
  <si>
    <t>4010898100801</t>
  </si>
  <si>
    <t>5000394223103</t>
  </si>
  <si>
    <t>2035320001503</t>
  </si>
  <si>
    <t>4015211133344</t>
  </si>
  <si>
    <t>8711985336955</t>
  </si>
  <si>
    <t>8716336574048</t>
  </si>
  <si>
    <t>4010886653869</t>
  </si>
  <si>
    <t>4042146476208</t>
  </si>
  <si>
    <t>8711946900133</t>
  </si>
  <si>
    <t>4007081050012</t>
  </si>
  <si>
    <t>3165140859127</t>
  </si>
  <si>
    <t>4042146155844</t>
  </si>
  <si>
    <t>4010886933770</t>
  </si>
  <si>
    <t>4003773066750</t>
  </si>
  <si>
    <t>4007430236340</t>
  </si>
  <si>
    <t>8710439273433</t>
  </si>
  <si>
    <t>4015211305611</t>
  </si>
  <si>
    <t>8713515002354</t>
  </si>
  <si>
    <t>8711778164895</t>
  </si>
  <si>
    <t>8712163101372</t>
  </si>
  <si>
    <t>4025410724038</t>
  </si>
  <si>
    <t>5708590321530</t>
  </si>
  <si>
    <t>8711684710469</t>
  </si>
  <si>
    <t>8712418203035</t>
  </si>
  <si>
    <t>8710128022182</t>
  </si>
  <si>
    <t>4060833000505</t>
  </si>
  <si>
    <t>4042146053461</t>
  </si>
  <si>
    <t>4005176695759</t>
  </si>
  <si>
    <t>4003773039570</t>
  </si>
  <si>
    <t>8713574075276</t>
  </si>
  <si>
    <t>4078500093446</t>
  </si>
  <si>
    <t>4006325508425</t>
  </si>
  <si>
    <t>4042146273579</t>
  </si>
  <si>
    <t>4042146071670</t>
  </si>
  <si>
    <t>8714936042103</t>
  </si>
  <si>
    <t>8711331045012</t>
  </si>
  <si>
    <t>4005176031595</t>
  </si>
  <si>
    <t>8712602001256</t>
  </si>
  <si>
    <t>7311518140922</t>
  </si>
  <si>
    <t>4048962164909</t>
  </si>
  <si>
    <t>8710439177670</t>
  </si>
  <si>
    <t>4026271277503</t>
  </si>
  <si>
    <t>8028406002413</t>
  </si>
  <si>
    <t>4010886815014</t>
  </si>
  <si>
    <t>4078500093149</t>
  </si>
  <si>
    <t>8016650520173</t>
  </si>
  <si>
    <t>8016650530059</t>
  </si>
  <si>
    <t>8712259011899</t>
  </si>
  <si>
    <t>8712008027782</t>
  </si>
  <si>
    <t>8710128380114</t>
  </si>
  <si>
    <t>8711678063649</t>
  </si>
  <si>
    <t>5000366510316</t>
  </si>
  <si>
    <t>8717845217150</t>
  </si>
  <si>
    <t>4078500290708</t>
  </si>
  <si>
    <t>4005176279966</t>
  </si>
  <si>
    <t>4005176005145</t>
  </si>
  <si>
    <t>8711678004185</t>
  </si>
  <si>
    <t>9006604116735</t>
  </si>
  <si>
    <t>8717931450416</t>
  </si>
  <si>
    <t>8086799150197</t>
  </si>
  <si>
    <t>4050300333601</t>
  </si>
  <si>
    <t>3253561100994</t>
  </si>
  <si>
    <t>8718638862731</t>
  </si>
  <si>
    <t>5012095078203</t>
  </si>
  <si>
    <t>8710439009407</t>
  </si>
  <si>
    <t>5032227310377</t>
  </si>
  <si>
    <t>4006209700129</t>
  </si>
  <si>
    <t>4006209301913</t>
  </si>
  <si>
    <t>4004625724125</t>
  </si>
  <si>
    <t>8711778047242</t>
  </si>
  <si>
    <t>2035320058958</t>
  </si>
  <si>
    <t>4015211282592</t>
  </si>
  <si>
    <t>4005897105285</t>
  </si>
  <si>
    <t>4011377416406</t>
  </si>
  <si>
    <t>8714936009120</t>
  </si>
  <si>
    <t>8715598100309</t>
  </si>
  <si>
    <t>5702420048093</t>
  </si>
  <si>
    <t>8717845210106</t>
  </si>
  <si>
    <t>8717845210151</t>
  </si>
  <si>
    <t>4018242043897</t>
  </si>
  <si>
    <t>4018242043903</t>
  </si>
  <si>
    <t>8712603200108</t>
  </si>
  <si>
    <t>3253561304873</t>
  </si>
  <si>
    <t>5099383002621</t>
  </si>
  <si>
    <t>8713331501864</t>
  </si>
  <si>
    <t>4021344920263</t>
  </si>
  <si>
    <t>4042146120781</t>
  </si>
  <si>
    <t>4042146119969</t>
  </si>
  <si>
    <t>4003315064206</t>
  </si>
  <si>
    <t>4042146154496</t>
  </si>
  <si>
    <t>8710439919164</t>
  </si>
  <si>
    <t>8710439027876</t>
  </si>
  <si>
    <t>8710439914237</t>
  </si>
  <si>
    <t>5010266007908</t>
  </si>
  <si>
    <t>783929100029</t>
  </si>
  <si>
    <t>4019305631891</t>
  </si>
  <si>
    <t>8710439263526</t>
  </si>
  <si>
    <t>4005827200110</t>
  </si>
  <si>
    <t>0095969290784</t>
  </si>
  <si>
    <t>8713974206034</t>
  </si>
  <si>
    <t>4042146093450</t>
  </si>
  <si>
    <t>3148518420648</t>
  </si>
  <si>
    <t>3850215010212</t>
  </si>
  <si>
    <t>8715883009263</t>
  </si>
  <si>
    <t>4003773013402</t>
  </si>
  <si>
    <t>EAN NUMMER</t>
  </si>
  <si>
    <t xml:space="preserve">Persluchtslang Alfa Gomma W-195AT 6x10mm li.bl PU </t>
  </si>
  <si>
    <t>8711238035154 </t>
  </si>
  <si>
    <t> 4000925202127</t>
  </si>
  <si>
    <t>5000394121997</t>
  </si>
  <si>
    <t>5000394122048</t>
  </si>
  <si>
    <t>5000394122130</t>
  </si>
  <si>
    <t>4015211102555</t>
  </si>
  <si>
    <t>7611038117054</t>
  </si>
  <si>
    <t>8713974188637</t>
  </si>
  <si>
    <t>7313465115503</t>
  </si>
  <si>
    <t>8712259002477</t>
  </si>
  <si>
    <t>8718249045523</t>
  </si>
  <si>
    <t>8712046250234</t>
  </si>
  <si>
    <t>8711500639509</t>
  </si>
  <si>
    <t>8711500639462</t>
  </si>
  <si>
    <t>8711500632197</t>
  </si>
  <si>
    <t>8711500632012</t>
  </si>
  <si>
    <t>8711500631718</t>
  </si>
  <si>
    <t>4007123249374</t>
  </si>
  <si>
    <t>8712046261315</t>
  </si>
  <si>
    <t>8711500260963</t>
  </si>
  <si>
    <t>8711500801197</t>
  </si>
  <si>
    <t>8712811034656</t>
  </si>
  <si>
    <t>8712811268945</t>
  </si>
  <si>
    <t>4021878000509</t>
  </si>
  <si>
    <t>4015211102579</t>
  </si>
  <si>
    <t>4015211103927</t>
  </si>
  <si>
    <t>4015211137182</t>
  </si>
  <si>
    <t>8714936930165</t>
  </si>
  <si>
    <t>7313469140037</t>
  </si>
  <si>
    <t>7314150120703</t>
  </si>
  <si>
    <t>7141072530002</t>
  </si>
  <si>
    <t>8713776033661</t>
  </si>
  <si>
    <t>4007590091803</t>
  </si>
  <si>
    <t>4015211108519</t>
  </si>
  <si>
    <t>4007123020492</t>
  </si>
  <si>
    <t>8711500697509</t>
  </si>
  <si>
    <t>4003315016465</t>
  </si>
  <si>
    <t>4019787179584</t>
  </si>
  <si>
    <t>4003315684602</t>
  </si>
  <si>
    <t>3165140007290</t>
  </si>
  <si>
    <t>8717311000880</t>
  </si>
  <si>
    <t>7314150103430</t>
  </si>
  <si>
    <t>8710439042015</t>
  </si>
  <si>
    <t>4005897105278</t>
  </si>
  <si>
    <t>4004625037140</t>
  </si>
  <si>
    <t>8717703501902</t>
  </si>
  <si>
    <t>8715883005999</t>
  </si>
  <si>
    <t>7391458350469</t>
  </si>
  <si>
    <t>Oplader Maglite tbv Magcharger 230V-220mA [niet voor LED]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</si>
</sst>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#,##0.00_ ;\-#,##0.00\ 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sz val="9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rgb="FFFF0000"/>
      <name val="Calibri Light"/>
      <family val="2"/>
      <scheme val="major"/>
    </font>
    <font>
      <sz val="9"/>
      <color rgb="FFFF0000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80">
    <xf numFmtId="0" fontId="0" fillId="0" borderId="0" xfId="0"/>
    <xf numFmtId="7" fontId="13" fillId="5" borderId="1" xfId="0" applyNumberFormat="1" applyFont="1" applyFill="1" applyBorder="1" applyAlignment="1" applyProtection="1">
      <alignment horizontal="center" vertical="center" wrapText="1"/>
    </xf>
    <xf numFmtId="1" fontId="13" fillId="5" borderId="1" xfId="0" applyNumberFormat="1" applyFont="1" applyFill="1" applyBorder="1" applyAlignment="1" applyProtection="1">
      <alignment horizontal="center" vertical="center" wrapText="1"/>
    </xf>
    <xf numFmtId="44" fontId="13" fillId="5" borderId="1" xfId="0" applyNumberFormat="1" applyFont="1" applyFill="1" applyBorder="1" applyAlignment="1" applyProtection="1">
      <alignment horizontal="center" vertical="center" wrapText="1"/>
    </xf>
    <xf numFmtId="0" fontId="5" fillId="2" borderId="0" xfId="0" applyFont="1" applyFill="1" applyAlignment="1" applyProtection="1">
      <alignment wrapText="1"/>
    </xf>
    <xf numFmtId="0" fontId="8" fillId="2" borderId="0" xfId="0" applyFont="1" applyFill="1" applyAlignment="1" applyProtection="1">
      <alignment wrapText="1"/>
    </xf>
    <xf numFmtId="0" fontId="10" fillId="0" borderId="0" xfId="0" applyFont="1" applyAlignment="1" applyProtection="1">
      <alignment wrapText="1"/>
    </xf>
    <xf numFmtId="0" fontId="10" fillId="2" borderId="0" xfId="0" applyFont="1" applyFill="1" applyAlignment="1" applyProtection="1">
      <alignment wrapText="1"/>
    </xf>
    <xf numFmtId="0" fontId="12" fillId="0" borderId="0" xfId="0" applyFont="1" applyAlignment="1" applyProtection="1">
      <alignment wrapText="1"/>
    </xf>
    <xf numFmtId="164" fontId="12" fillId="0" borderId="0" xfId="9" applyNumberFormat="1" applyFont="1" applyAlignment="1" applyProtection="1">
      <alignment wrapText="1"/>
    </xf>
    <xf numFmtId="0" fontId="10" fillId="0" borderId="0" xfId="0" applyFont="1" applyFill="1" applyBorder="1" applyAlignment="1" applyProtection="1">
      <alignment wrapText="1"/>
    </xf>
    <xf numFmtId="164" fontId="10" fillId="0" borderId="0" xfId="0" applyNumberFormat="1" applyFont="1" applyFill="1" applyBorder="1" applyAlignment="1" applyProtection="1">
      <alignment wrapText="1"/>
    </xf>
    <xf numFmtId="0" fontId="13" fillId="5" borderId="1" xfId="0" applyFont="1" applyFill="1" applyBorder="1" applyAlignment="1" applyProtection="1">
      <alignment horizontal="center" vertical="center" wrapText="1"/>
    </xf>
    <xf numFmtId="43" fontId="13" fillId="5" borderId="1" xfId="4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Border="1" applyAlignment="1" applyProtection="1">
      <alignment wrapText="1"/>
    </xf>
    <xf numFmtId="0" fontId="6" fillId="2" borderId="9" xfId="0" applyFont="1" applyFill="1" applyBorder="1" applyAlignment="1" applyProtection="1">
      <alignment horizontal="left" vertical="center" wrapText="1"/>
    </xf>
    <xf numFmtId="1" fontId="4" fillId="5" borderId="9" xfId="0" applyNumberFormat="1" applyFont="1" applyFill="1" applyBorder="1" applyAlignment="1" applyProtection="1">
      <alignment horizontal="center" wrapText="1"/>
    </xf>
    <xf numFmtId="43" fontId="7" fillId="5" borderId="9" xfId="4" applyFont="1" applyFill="1" applyBorder="1" applyAlignment="1" applyProtection="1">
      <alignment horizontal="center" vertical="center" wrapText="1"/>
    </xf>
    <xf numFmtId="2" fontId="7" fillId="5" borderId="1" xfId="0" applyNumberFormat="1" applyFont="1" applyFill="1" applyBorder="1" applyAlignment="1" applyProtection="1">
      <alignment wrapText="1"/>
    </xf>
    <xf numFmtId="44" fontId="4" fillId="5" borderId="9" xfId="0" applyNumberFormat="1" applyFont="1" applyFill="1" applyBorder="1" applyAlignment="1" applyProtection="1">
      <alignment horizontal="center" wrapText="1"/>
    </xf>
    <xf numFmtId="0" fontId="0" fillId="0" borderId="0" xfId="0" applyAlignment="1" applyProtection="1">
      <alignment wrapText="1"/>
    </xf>
    <xf numFmtId="0" fontId="5" fillId="0" borderId="0" xfId="0" applyFont="1" applyAlignment="1" applyProtection="1">
      <alignment wrapText="1"/>
    </xf>
    <xf numFmtId="0" fontId="0" fillId="0" borderId="0" xfId="0" applyFill="1" applyBorder="1" applyAlignment="1" applyProtection="1">
      <alignment wrapText="1"/>
    </xf>
    <xf numFmtId="0" fontId="6" fillId="2" borderId="1" xfId="0" applyFont="1" applyFill="1" applyBorder="1" applyAlignment="1" applyProtection="1">
      <alignment horizontal="left" vertical="center" wrapText="1"/>
    </xf>
    <xf numFmtId="1" fontId="4" fillId="5" borderId="1" xfId="0" applyNumberFormat="1" applyFont="1" applyFill="1" applyBorder="1" applyAlignment="1" applyProtection="1">
      <alignment horizontal="center" wrapText="1"/>
    </xf>
    <xf numFmtId="43" fontId="7" fillId="5" borderId="1" xfId="4" applyFont="1" applyFill="1" applyBorder="1" applyAlignment="1" applyProtection="1">
      <alignment horizontal="center" vertical="center" wrapText="1"/>
    </xf>
    <xf numFmtId="44" fontId="4" fillId="5" borderId="1" xfId="0" applyNumberFormat="1" applyFont="1" applyFill="1" applyBorder="1" applyAlignment="1" applyProtection="1">
      <alignment horizontal="center" wrapText="1"/>
    </xf>
    <xf numFmtId="49" fontId="7" fillId="2" borderId="1" xfId="0" applyNumberFormat="1" applyFont="1" applyFill="1" applyBorder="1" applyAlignment="1" applyProtection="1">
      <alignment wrapText="1"/>
    </xf>
    <xf numFmtId="0" fontId="5" fillId="2" borderId="0" xfId="0" applyFont="1" applyFill="1" applyBorder="1" applyAlignment="1" applyProtection="1">
      <alignment wrapText="1"/>
    </xf>
    <xf numFmtId="0" fontId="6" fillId="4" borderId="1" xfId="0" applyFont="1" applyFill="1" applyBorder="1" applyAlignment="1" applyProtection="1">
      <alignment horizontal="left" vertical="center" wrapText="1"/>
    </xf>
    <xf numFmtId="44" fontId="4" fillId="5" borderId="11" xfId="0" applyNumberFormat="1" applyFont="1" applyFill="1" applyBorder="1" applyAlignment="1" applyProtection="1">
      <alignment horizontal="center" wrapText="1"/>
    </xf>
    <xf numFmtId="44" fontId="5" fillId="2" borderId="0" xfId="0" applyNumberFormat="1" applyFont="1" applyFill="1" applyAlignment="1" applyProtection="1">
      <alignment wrapText="1"/>
    </xf>
    <xf numFmtId="44" fontId="11" fillId="3" borderId="1" xfId="0" applyNumberFormat="1" applyFont="1" applyFill="1" applyBorder="1" applyAlignment="1" applyProtection="1">
      <alignment horizontal="center" vertical="center" wrapText="1"/>
    </xf>
    <xf numFmtId="43" fontId="7" fillId="2" borderId="0" xfId="4" applyFont="1" applyFill="1" applyAlignment="1" applyProtection="1">
      <alignment horizontal="left" vertical="center" wrapText="1"/>
    </xf>
    <xf numFmtId="44" fontId="5" fillId="3" borderId="2" xfId="0" applyNumberFormat="1" applyFont="1" applyFill="1" applyBorder="1" applyAlignment="1" applyProtection="1">
      <alignment wrapText="1"/>
    </xf>
    <xf numFmtId="0" fontId="11" fillId="3" borderId="12" xfId="0" applyFont="1" applyFill="1" applyBorder="1" applyAlignment="1" applyProtection="1">
      <alignment vertical="center" wrapText="1"/>
    </xf>
    <xf numFmtId="0" fontId="11" fillId="3" borderId="13" xfId="0" applyFont="1" applyFill="1" applyBorder="1" applyAlignment="1" applyProtection="1">
      <alignment vertical="center" wrapText="1"/>
    </xf>
    <xf numFmtId="165" fontId="11" fillId="3" borderId="1" xfId="0" applyNumberFormat="1" applyFont="1" applyFill="1" applyBorder="1" applyAlignment="1" applyProtection="1">
      <alignment horizontal="center" vertical="center" wrapText="1"/>
    </xf>
    <xf numFmtId="44" fontId="5" fillId="3" borderId="0" xfId="0" applyNumberFormat="1" applyFont="1" applyFill="1" applyBorder="1" applyAlignment="1" applyProtection="1">
      <alignment wrapText="1"/>
    </xf>
    <xf numFmtId="0" fontId="14" fillId="5" borderId="3" xfId="0" applyFont="1" applyFill="1" applyBorder="1" applyAlignment="1" applyProtection="1">
      <alignment wrapText="1"/>
    </xf>
    <xf numFmtId="164" fontId="14" fillId="5" borderId="4" xfId="0" applyNumberFormat="1" applyFont="1" applyFill="1" applyBorder="1" applyAlignment="1" applyProtection="1">
      <alignment wrapText="1"/>
    </xf>
    <xf numFmtId="0" fontId="14" fillId="5" borderId="5" xfId="0" applyFont="1" applyFill="1" applyBorder="1" applyAlignment="1" applyProtection="1">
      <alignment wrapText="1"/>
    </xf>
    <xf numFmtId="0" fontId="14" fillId="5" borderId="6" xfId="0" applyFont="1" applyFill="1" applyBorder="1" applyAlignment="1" applyProtection="1">
      <alignment wrapText="1"/>
    </xf>
    <xf numFmtId="164" fontId="14" fillId="5" borderId="7" xfId="0" applyNumberFormat="1" applyFont="1" applyFill="1" applyBorder="1" applyAlignment="1" applyProtection="1">
      <alignment wrapText="1"/>
    </xf>
    <xf numFmtId="0" fontId="14" fillId="5" borderId="8" xfId="0" applyFont="1" applyFill="1" applyBorder="1" applyAlignment="1" applyProtection="1">
      <alignment wrapText="1"/>
    </xf>
    <xf numFmtId="43" fontId="7" fillId="2" borderId="0" xfId="4" applyFont="1" applyFill="1" applyAlignment="1" applyProtection="1">
      <alignment vertical="center" wrapText="1"/>
    </xf>
    <xf numFmtId="43" fontId="7" fillId="2" borderId="0" xfId="4" applyFont="1" applyFill="1" applyAlignment="1" applyProtection="1">
      <alignment horizontal="center" vertical="center" wrapText="1"/>
    </xf>
    <xf numFmtId="1" fontId="4" fillId="6" borderId="9" xfId="0" applyNumberFormat="1" applyFont="1" applyFill="1" applyBorder="1" applyAlignment="1" applyProtection="1">
      <alignment horizontal="center" wrapText="1"/>
      <protection locked="0"/>
    </xf>
    <xf numFmtId="43" fontId="7" fillId="6" borderId="9" xfId="4" applyFont="1" applyFill="1" applyBorder="1" applyAlignment="1" applyProtection="1">
      <alignment horizontal="center" vertical="center" wrapText="1"/>
      <protection locked="0"/>
    </xf>
    <xf numFmtId="1" fontId="4" fillId="6" borderId="1" xfId="0" applyNumberFormat="1" applyFont="1" applyFill="1" applyBorder="1" applyAlignment="1" applyProtection="1">
      <alignment horizontal="center" wrapText="1"/>
      <protection locked="0"/>
    </xf>
    <xf numFmtId="0" fontId="4" fillId="6" borderId="1" xfId="0" applyNumberFormat="1" applyFont="1" applyFill="1" applyBorder="1" applyAlignment="1" applyProtection="1">
      <alignment wrapText="1"/>
      <protection locked="0"/>
    </xf>
    <xf numFmtId="0" fontId="4" fillId="6" borderId="9" xfId="0" applyNumberFormat="1" applyFont="1" applyFill="1" applyBorder="1" applyAlignment="1" applyProtection="1">
      <alignment wrapText="1"/>
      <protection locked="0"/>
    </xf>
    <xf numFmtId="0" fontId="7" fillId="2" borderId="0" xfId="0" applyFont="1" applyFill="1" applyAlignment="1" applyProtection="1">
      <alignment wrapText="1"/>
    </xf>
    <xf numFmtId="7" fontId="13" fillId="5" borderId="21" xfId="0" applyNumberFormat="1" applyFont="1" applyFill="1" applyBorder="1" applyAlignment="1" applyProtection="1">
      <alignment horizontal="center" vertical="center" wrapText="1"/>
    </xf>
    <xf numFmtId="12" fontId="16" fillId="2" borderId="0" xfId="4" applyNumberFormat="1" applyFont="1" applyFill="1" applyAlignment="1" applyProtection="1">
      <alignment horizontal="left" vertical="center" wrapText="1"/>
    </xf>
    <xf numFmtId="12" fontId="16" fillId="2" borderId="0" xfId="0" applyNumberFormat="1" applyFont="1" applyFill="1" applyAlignment="1" applyProtection="1">
      <alignment horizontal="left" vertical="center" wrapText="1"/>
    </xf>
    <xf numFmtId="12" fontId="16" fillId="0" borderId="0" xfId="0" applyNumberFormat="1" applyFont="1" applyAlignment="1" applyProtection="1">
      <alignment horizontal="left" vertical="center" wrapText="1"/>
    </xf>
    <xf numFmtId="12" fontId="16" fillId="0" borderId="0" xfId="0" applyNumberFormat="1" applyFont="1" applyAlignment="1">
      <alignment horizontal="left" vertical="center"/>
    </xf>
    <xf numFmtId="12" fontId="17" fillId="0" borderId="0" xfId="0" applyNumberFormat="1" applyFont="1" applyAlignment="1">
      <alignment horizontal="left"/>
    </xf>
    <xf numFmtId="0" fontId="18" fillId="5" borderId="1" xfId="0" applyFont="1" applyFill="1" applyBorder="1" applyAlignment="1" applyProtection="1">
      <alignment horizontal="left" vertical="center" wrapText="1"/>
    </xf>
    <xf numFmtId="0" fontId="18" fillId="5" borderId="1" xfId="0" applyFont="1" applyFill="1" applyBorder="1" applyAlignment="1">
      <alignment horizontal="left" vertical="center"/>
    </xf>
    <xf numFmtId="12" fontId="18" fillId="5" borderId="1" xfId="0" applyNumberFormat="1" applyFont="1" applyFill="1" applyBorder="1" applyAlignment="1">
      <alignment horizontal="left" vertical="center"/>
    </xf>
    <xf numFmtId="12" fontId="16" fillId="0" borderId="0" xfId="0" applyNumberFormat="1" applyFont="1" applyAlignment="1" applyProtection="1">
      <alignment horizontal="left" vertical="center"/>
    </xf>
    <xf numFmtId="0" fontId="15" fillId="5" borderId="20" xfId="0" applyFont="1" applyFill="1" applyBorder="1" applyAlignment="1" applyProtection="1">
      <alignment horizontal="left" vertical="center" wrapText="1"/>
    </xf>
    <xf numFmtId="0" fontId="15" fillId="5" borderId="19" xfId="0" applyFont="1" applyFill="1" applyBorder="1" applyAlignment="1" applyProtection="1">
      <alignment horizontal="left" vertical="center" wrapText="1"/>
    </xf>
    <xf numFmtId="0" fontId="15" fillId="6" borderId="14" xfId="0" applyFont="1" applyFill="1" applyBorder="1" applyAlignment="1" applyProtection="1">
      <alignment horizontal="left" vertical="top" wrapText="1"/>
      <protection locked="0"/>
    </xf>
    <xf numFmtId="0" fontId="15" fillId="6" borderId="15" xfId="0" applyFont="1" applyFill="1" applyBorder="1" applyAlignment="1" applyProtection="1">
      <alignment horizontal="left" vertical="top" wrapText="1"/>
      <protection locked="0"/>
    </xf>
    <xf numFmtId="0" fontId="15" fillId="6" borderId="19" xfId="0" applyFont="1" applyFill="1" applyBorder="1" applyAlignment="1" applyProtection="1">
      <alignment horizontal="left" vertical="top" wrapText="1"/>
      <protection locked="0"/>
    </xf>
    <xf numFmtId="0" fontId="9" fillId="5" borderId="17" xfId="0" applyFont="1" applyFill="1" applyBorder="1" applyAlignment="1" applyProtection="1">
      <alignment horizontal="center" vertical="center" wrapText="1"/>
    </xf>
    <xf numFmtId="0" fontId="9" fillId="5" borderId="0" xfId="0" applyFont="1" applyFill="1" applyBorder="1" applyAlignment="1" applyProtection="1">
      <alignment horizontal="center" vertical="center" wrapText="1"/>
    </xf>
    <xf numFmtId="0" fontId="9" fillId="5" borderId="18" xfId="0" applyFont="1" applyFill="1" applyBorder="1" applyAlignment="1" applyProtection="1">
      <alignment horizontal="center" vertical="center" wrapText="1"/>
    </xf>
    <xf numFmtId="0" fontId="0" fillId="6" borderId="1" xfId="0" applyFill="1" applyBorder="1" applyAlignment="1" applyProtection="1">
      <alignment horizontal="center" vertical="top" wrapText="1"/>
      <protection locked="0"/>
    </xf>
    <xf numFmtId="0" fontId="15" fillId="6" borderId="16" xfId="0" applyFont="1" applyFill="1" applyBorder="1" applyAlignment="1" applyProtection="1">
      <alignment horizontal="left" vertical="top" wrapText="1"/>
      <protection locked="0"/>
    </xf>
    <xf numFmtId="0" fontId="11" fillId="3" borderId="12" xfId="0" applyFont="1" applyFill="1" applyBorder="1" applyAlignment="1" applyProtection="1">
      <alignment horizontal="center" vertical="center" wrapText="1"/>
    </xf>
    <xf numFmtId="0" fontId="11" fillId="3" borderId="13" xfId="0" applyFont="1" applyFill="1" applyBorder="1" applyAlignment="1" applyProtection="1">
      <alignment horizontal="center" vertical="center" wrapText="1"/>
    </xf>
    <xf numFmtId="0" fontId="5" fillId="2" borderId="0" xfId="0" applyFont="1" applyFill="1" applyAlignment="1" applyProtection="1">
      <alignment horizontal="center" wrapText="1"/>
    </xf>
    <xf numFmtId="0" fontId="5" fillId="2" borderId="10" xfId="0" applyFont="1" applyFill="1" applyBorder="1" applyAlignment="1" applyProtection="1">
      <alignment horizontal="center" wrapText="1"/>
    </xf>
    <xf numFmtId="43" fontId="7" fillId="0" borderId="0" xfId="4" applyFont="1" applyFill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center" wrapText="1"/>
    </xf>
  </cellXfs>
  <cellStyles count="10">
    <cellStyle name="Komma" xfId="4" builtinId="3"/>
    <cellStyle name="Komma 2" xfId="2" xr:uid="{45BAB9E3-2E66-45B5-936B-D13C314A8475}"/>
    <cellStyle name="Komma 2 2" xfId="6" xr:uid="{55E95B60-1A5E-42C0-97B0-74593D571AA7}"/>
    <cellStyle name="Komma 3" xfId="8" xr:uid="{DCDA9462-26A5-4E12-917B-3CE8967932D7}"/>
    <cellStyle name="Procent 2" xfId="3" xr:uid="{BB071D8E-3FFF-4E0F-B3E6-F3F44B8EE423}"/>
    <cellStyle name="Procent 2 2" xfId="7" xr:uid="{11E21F96-F4B5-475E-A97B-5C1FD9CB8E96}"/>
    <cellStyle name="Standaard" xfId="0" builtinId="0"/>
    <cellStyle name="Standaard 2" xfId="1" xr:uid="{14105447-B087-4EB2-A07C-2A492C94140C}"/>
    <cellStyle name="Standaard 2 2" xfId="5" xr:uid="{45C809EE-13AA-401F-BCB1-D652A1AAD011}"/>
    <cellStyle name="Valuta" xfId="9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Scorelijn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4.4455035225859932E-2"/>
          <c:y val="0.10725695711877074"/>
          <c:w val="0.87111111111111106"/>
          <c:h val="0.7320521434820647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'Prijzenblad Kernassortiment EAN'!$C$204:$C$205</c:f>
              <c:numCache>
                <c:formatCode>"€"\ #,##0.00</c:formatCode>
                <c:ptCount val="2"/>
                <c:pt idx="0">
                  <c:v>322744.75</c:v>
                </c:pt>
                <c:pt idx="1">
                  <c:v>452839.07</c:v>
                </c:pt>
              </c:numCache>
            </c:numRef>
          </c:xVal>
          <c:yVal>
            <c:numRef>
              <c:f>'Prijzenblad Kernassortiment EAN'!$D$204:$D$205</c:f>
              <c:numCache>
                <c:formatCode>General</c:formatCode>
                <c:ptCount val="2"/>
                <c:pt idx="0">
                  <c:v>400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607-46BB-95D3-84927606C0A5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'Prijzenblad Kernassortiment EAN'!$R$10</c:f>
            </c:numRef>
          </c:xVal>
          <c:yVal>
            <c:numRef>
              <c:f>'Prijzenblad Kernassortiment EAN'!$R$11</c:f>
            </c:numRef>
          </c:yVal>
          <c:smooth val="0"/>
          <c:extLst>
            <c:ext xmlns:c16="http://schemas.microsoft.com/office/drawing/2014/chart" uri="{C3380CC4-5D6E-409C-BE32-E72D297353CC}">
              <c16:uniqueId val="{00000001-7607-46BB-95D3-84927606C0A5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'Prijzenblad Kernassortiment EAN'!$R$10</c:f>
            </c:numRef>
          </c:xVal>
          <c:yVal>
            <c:numRef>
              <c:f>'Prijzenblad Kernassortiment EAN'!$R$11</c:f>
            </c:numRef>
          </c:yVal>
          <c:smooth val="0"/>
          <c:extLst>
            <c:ext xmlns:c16="http://schemas.microsoft.com/office/drawing/2014/chart" uri="{C3380CC4-5D6E-409C-BE32-E72D297353CC}">
              <c16:uniqueId val="{00000002-7607-46BB-95D3-84927606C0A5}"/>
            </c:ext>
          </c:extLst>
        </c:ser>
        <c:ser>
          <c:idx val="3"/>
          <c:order val="3"/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'Prijzenblad Kernassortiment EAN'!$R$10</c:f>
            </c:numRef>
          </c:xVal>
          <c:yVal>
            <c:numRef>
              <c:f>'Prijzenblad Kernassortiment EAN'!$R$11</c:f>
            </c:numRef>
          </c:yVal>
          <c:smooth val="0"/>
          <c:extLst>
            <c:ext xmlns:c16="http://schemas.microsoft.com/office/drawing/2014/chart" uri="{C3380CC4-5D6E-409C-BE32-E72D297353CC}">
              <c16:uniqueId val="{00000003-7607-46BB-95D3-84927606C0A5}"/>
            </c:ext>
          </c:extLst>
        </c:ser>
        <c:ser>
          <c:idx val="4"/>
          <c:order val="4"/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xVal>
            <c:numRef>
              <c:f>'Prijzenblad Kernassortiment EAN'!$K$202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xVal>
          <c:yVal>
            <c:numRef>
              <c:f>'Prijzenblad Kernassortiment EAN'!$K$203</c:f>
              <c:numCache>
                <c:formatCode>#,##0.00_ ;\-#,##0.00\ </c:formatCode>
                <c:ptCount val="1"/>
                <c:pt idx="0">
                  <c:v>400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607-46BB-95D3-84927606C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2854943"/>
        <c:axId val="1738954463"/>
      </c:scatterChart>
      <c:valAx>
        <c:axId val="1652854943"/>
        <c:scaling>
          <c:orientation val="minMax"/>
          <c:max val="452839.07"/>
          <c:min val="322744.7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€&quot;\ 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738954463"/>
        <c:crosses val="autoZero"/>
        <c:crossBetween val="midCat"/>
      </c:valAx>
      <c:valAx>
        <c:axId val="1738954463"/>
        <c:scaling>
          <c:orientation val="minMax"/>
          <c:max val="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52854943"/>
        <c:crossesAt val="322744.75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2133600</xdr:colOff>
      <xdr:row>205</xdr:row>
      <xdr:rowOff>66675</xdr:rowOff>
    </xdr:from>
    <xdr:to>
      <xdr:col>10</xdr:col>
      <xdr:colOff>695325</xdr:colOff>
      <xdr:row>216</xdr:row>
      <xdr:rowOff>114300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A4824FF8-FA71-46F9-89E6-36E7BC6596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FDB0A-9381-439F-95E5-58F4A73C560B}">
  <dimension ref="A1:AB220"/>
  <sheetViews>
    <sheetView tabSelected="1" topLeftCell="B1" workbookViewId="0">
      <pane ySplit="12" topLeftCell="A113" activePane="bottomLeft" state="frozen"/>
      <selection pane="bottomLeft" activeCell="D16" sqref="D16"/>
    </sheetView>
  </sheetViews>
  <sheetFormatPr defaultColWidth="0" defaultRowHeight="11.25" customHeight="1" zeroHeight="1" x14ac:dyDescent="0.2"/>
  <cols>
    <col min="1" max="1" width="0" style="4" hidden="1" customWidth="1"/>
    <col min="2" max="2" width="65.42578125" style="4" customWidth="1"/>
    <col min="3" max="3" width="14.42578125" style="4" bestFit="1" customWidth="1"/>
    <col min="4" max="4" width="12.7109375" style="4" customWidth="1"/>
    <col min="5" max="6" width="9.140625" style="4" customWidth="1"/>
    <col min="7" max="7" width="11.5703125" style="47" customWidth="1"/>
    <col min="8" max="8" width="9.140625" style="32" customWidth="1"/>
    <col min="9" max="9" width="11.140625" style="47" customWidth="1"/>
    <col min="10" max="10" width="9.140625" style="4" customWidth="1"/>
    <col min="11" max="11" width="25.140625" style="4" customWidth="1"/>
    <col min="12" max="12" width="19.5703125" style="53" customWidth="1"/>
    <col min="13" max="13" width="19.5703125" style="56" hidden="1" customWidth="1"/>
    <col min="14" max="15" width="12" style="4" hidden="1" customWidth="1"/>
    <col min="16" max="16" width="9.140625" style="4" hidden="1" customWidth="1"/>
    <col min="17" max="17" width="28.85546875" style="4" hidden="1" customWidth="1"/>
    <col min="18" max="18" width="12.7109375" style="4" hidden="1" customWidth="1"/>
    <col min="19" max="28" width="0" style="4" hidden="1" customWidth="1"/>
    <col min="29" max="16384" width="9.140625" style="4" hidden="1"/>
  </cols>
  <sheetData>
    <row r="1" spans="1:28" ht="15" customHeight="1" x14ac:dyDescent="0.2">
      <c r="B1" s="64" t="s">
        <v>202</v>
      </c>
      <c r="C1" s="69"/>
      <c r="D1" s="70"/>
      <c r="E1" s="70"/>
      <c r="F1" s="70"/>
      <c r="G1" s="70"/>
      <c r="H1" s="70"/>
      <c r="I1" s="70"/>
      <c r="J1" s="70"/>
      <c r="K1" s="70"/>
      <c r="L1" s="71"/>
    </row>
    <row r="2" spans="1:28" s="6" customFormat="1" ht="15" customHeight="1" x14ac:dyDescent="0.2">
      <c r="A2" s="5"/>
      <c r="B2" s="65"/>
      <c r="C2" s="69"/>
      <c r="D2" s="70"/>
      <c r="E2" s="70"/>
      <c r="F2" s="70"/>
      <c r="G2" s="70"/>
      <c r="H2" s="70"/>
      <c r="I2" s="70"/>
      <c r="J2" s="70"/>
      <c r="K2" s="70"/>
      <c r="L2" s="71"/>
      <c r="M2" s="63"/>
    </row>
    <row r="3" spans="1:28" s="6" customFormat="1" ht="15" customHeight="1" x14ac:dyDescent="0.2">
      <c r="A3" s="7"/>
      <c r="B3" s="66" t="s">
        <v>203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57"/>
    </row>
    <row r="4" spans="1:28" s="6" customFormat="1" ht="15" customHeight="1" x14ac:dyDescent="0.2">
      <c r="A4" s="7"/>
      <c r="B4" s="67"/>
      <c r="C4" s="72"/>
      <c r="D4" s="72"/>
      <c r="E4" s="72"/>
      <c r="F4" s="72"/>
      <c r="G4" s="72"/>
      <c r="H4" s="72"/>
      <c r="I4" s="72"/>
      <c r="J4" s="72"/>
      <c r="K4" s="72"/>
      <c r="L4" s="72"/>
      <c r="M4" s="57"/>
    </row>
    <row r="5" spans="1:28" s="6" customFormat="1" ht="15" customHeight="1" x14ac:dyDescent="0.2">
      <c r="A5" s="7"/>
      <c r="B5" s="68"/>
      <c r="C5" s="72"/>
      <c r="D5" s="72"/>
      <c r="E5" s="72"/>
      <c r="F5" s="72"/>
      <c r="G5" s="72"/>
      <c r="H5" s="72"/>
      <c r="I5" s="72"/>
      <c r="J5" s="72"/>
      <c r="K5" s="72"/>
      <c r="L5" s="72"/>
      <c r="M5" s="57"/>
    </row>
    <row r="6" spans="1:28" s="6" customFormat="1" ht="15" customHeight="1" x14ac:dyDescent="0.2">
      <c r="A6" s="7"/>
      <c r="B6" s="66" t="s">
        <v>200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57"/>
      <c r="Q6" s="8" t="s">
        <v>204</v>
      </c>
      <c r="R6" s="8" t="s">
        <v>205</v>
      </c>
    </row>
    <row r="7" spans="1:28" s="6" customFormat="1" ht="15" customHeight="1" x14ac:dyDescent="0.2">
      <c r="A7" s="7"/>
      <c r="B7" s="68"/>
      <c r="C7" s="72"/>
      <c r="D7" s="72"/>
      <c r="E7" s="72"/>
      <c r="F7" s="72"/>
      <c r="G7" s="72"/>
      <c r="H7" s="72"/>
      <c r="I7" s="72"/>
      <c r="J7" s="72"/>
      <c r="K7" s="72"/>
      <c r="L7" s="72"/>
      <c r="M7" s="57"/>
      <c r="Q7" s="8">
        <v>0</v>
      </c>
      <c r="R7" s="9">
        <f>C205</f>
        <v>452839.07</v>
      </c>
    </row>
    <row r="8" spans="1:28" s="6" customFormat="1" ht="15" customHeight="1" x14ac:dyDescent="0.2">
      <c r="A8" s="7"/>
      <c r="B8" s="66" t="s">
        <v>201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57"/>
      <c r="Q8" s="8">
        <v>400</v>
      </c>
      <c r="R8" s="9">
        <f>C204</f>
        <v>322744.75</v>
      </c>
    </row>
    <row r="9" spans="1:28" s="6" customFormat="1" ht="15.75" customHeight="1" x14ac:dyDescent="0.2">
      <c r="A9" s="7"/>
      <c r="B9" s="67"/>
      <c r="C9" s="72"/>
      <c r="D9" s="72"/>
      <c r="E9" s="72"/>
      <c r="F9" s="72"/>
      <c r="G9" s="72"/>
      <c r="H9" s="72"/>
      <c r="I9" s="72"/>
      <c r="J9" s="72"/>
      <c r="K9" s="72"/>
      <c r="L9" s="72"/>
      <c r="M9" s="57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s="6" customFormat="1" ht="12.75" customHeight="1" thickBot="1" x14ac:dyDescent="0.25">
      <c r="A10" s="7"/>
      <c r="B10" s="73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57"/>
      <c r="Q10" s="10" t="s">
        <v>206</v>
      </c>
      <c r="R10" s="11">
        <f>K202</f>
        <v>0</v>
      </c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ht="33.75" x14ac:dyDescent="0.2">
      <c r="B11" s="12" t="s">
        <v>0</v>
      </c>
      <c r="C11" s="1" t="s">
        <v>187</v>
      </c>
      <c r="D11" s="2" t="s">
        <v>188</v>
      </c>
      <c r="E11" s="2" t="s">
        <v>189</v>
      </c>
      <c r="F11" s="2" t="s">
        <v>193</v>
      </c>
      <c r="G11" s="13" t="s">
        <v>175</v>
      </c>
      <c r="H11" s="3" t="s">
        <v>190</v>
      </c>
      <c r="I11" s="13" t="s">
        <v>176</v>
      </c>
      <c r="J11" s="1" t="s">
        <v>191</v>
      </c>
      <c r="K11" s="1" t="s">
        <v>192</v>
      </c>
      <c r="L11" s="54" t="s">
        <v>323</v>
      </c>
      <c r="N11" s="4" t="s">
        <v>194</v>
      </c>
      <c r="O11" s="4" t="s">
        <v>195</v>
      </c>
      <c r="Q11" s="14" t="s">
        <v>207</v>
      </c>
      <c r="R11" s="15">
        <f>IF(R10&lt;R8,Q8,IF(R10&gt;R7,Q7,(Q7-Q8)/(R7-R8)*(R10-R7)))</f>
        <v>400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</row>
    <row r="12" spans="1:28" s="21" customFormat="1" ht="15" customHeight="1" x14ac:dyDescent="0.25">
      <c r="A12" s="4">
        <v>1</v>
      </c>
      <c r="B12" s="16" t="s">
        <v>62</v>
      </c>
      <c r="C12" s="52"/>
      <c r="D12" s="48"/>
      <c r="E12" s="17">
        <v>1</v>
      </c>
      <c r="F12" s="17">
        <v>4</v>
      </c>
      <c r="G12" s="18">
        <v>12.172000000000001</v>
      </c>
      <c r="H12" s="49"/>
      <c r="I12" s="19">
        <v>16.088520000000003</v>
      </c>
      <c r="J12" s="20">
        <f>+H12*1.21</f>
        <v>0</v>
      </c>
      <c r="K12" s="20">
        <f t="shared" ref="K12:K75" si="0">+J12*F12</f>
        <v>0</v>
      </c>
      <c r="L12" s="60" t="s">
        <v>322</v>
      </c>
      <c r="M12" s="57"/>
      <c r="N12" s="22">
        <f>+(G12*F12)*1.21</f>
        <v>58.912480000000002</v>
      </c>
      <c r="O12" s="22">
        <f>+(I12*F12)*1.21</f>
        <v>77.868436800000012</v>
      </c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ht="15" customHeight="1" x14ac:dyDescent="0.2">
      <c r="A13" s="4">
        <v>2</v>
      </c>
      <c r="B13" s="24" t="s">
        <v>90</v>
      </c>
      <c r="C13" s="51"/>
      <c r="D13" s="50"/>
      <c r="E13" s="25">
        <v>1</v>
      </c>
      <c r="F13" s="25">
        <v>84</v>
      </c>
      <c r="G13" s="26">
        <v>250</v>
      </c>
      <c r="H13" s="49"/>
      <c r="I13" s="19">
        <v>367.5</v>
      </c>
      <c r="J13" s="27">
        <f t="shared" ref="J13:J76" si="1">+H13*1.21</f>
        <v>0</v>
      </c>
      <c r="K13" s="27">
        <f t="shared" si="0"/>
        <v>0</v>
      </c>
      <c r="L13" s="60" t="s">
        <v>321</v>
      </c>
      <c r="N13" s="22">
        <f t="shared" ref="N13:N76" si="2">+(G13*F13)*1.21</f>
        <v>25410</v>
      </c>
      <c r="O13" s="22">
        <f t="shared" ref="O13:O76" si="3">+(I13*F13)*1.21</f>
        <v>37352.699999999997</v>
      </c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</row>
    <row r="14" spans="1:28" ht="15" customHeight="1" x14ac:dyDescent="0.2">
      <c r="A14" s="4">
        <v>3</v>
      </c>
      <c r="B14" s="24" t="s">
        <v>53</v>
      </c>
      <c r="C14" s="51"/>
      <c r="D14" s="50"/>
      <c r="E14" s="25">
        <v>5</v>
      </c>
      <c r="F14" s="25">
        <v>32.6</v>
      </c>
      <c r="G14" s="26">
        <v>15.584150306748466</v>
      </c>
      <c r="H14" s="49"/>
      <c r="I14" s="19">
        <v>20.598579846625768</v>
      </c>
      <c r="J14" s="27">
        <f>+H14*1.21</f>
        <v>0</v>
      </c>
      <c r="K14" s="27">
        <f t="shared" si="0"/>
        <v>0</v>
      </c>
      <c r="L14" s="61" t="s">
        <v>335</v>
      </c>
      <c r="N14" s="22">
        <f t="shared" si="2"/>
        <v>614.732393</v>
      </c>
      <c r="O14" s="22">
        <f t="shared" si="3"/>
        <v>812.53158063000012</v>
      </c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</row>
    <row r="15" spans="1:28" ht="15" customHeight="1" x14ac:dyDescent="0.2">
      <c r="A15" s="4">
        <v>4</v>
      </c>
      <c r="B15" s="24" t="s">
        <v>132</v>
      </c>
      <c r="C15" s="51"/>
      <c r="D15" s="50"/>
      <c r="E15" s="25">
        <v>1</v>
      </c>
      <c r="F15" s="25">
        <v>159</v>
      </c>
      <c r="G15" s="26">
        <v>18</v>
      </c>
      <c r="H15" s="49"/>
      <c r="I15" s="19">
        <v>26.25</v>
      </c>
      <c r="J15" s="27">
        <f t="shared" si="1"/>
        <v>0</v>
      </c>
      <c r="K15" s="27">
        <f t="shared" si="0"/>
        <v>0</v>
      </c>
      <c r="L15" s="61" t="s">
        <v>336</v>
      </c>
      <c r="N15" s="22">
        <f t="shared" si="2"/>
        <v>3463.02</v>
      </c>
      <c r="O15" s="22">
        <f t="shared" si="3"/>
        <v>5050.2375000000002</v>
      </c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</row>
    <row r="16" spans="1:28" ht="15" customHeight="1" x14ac:dyDescent="0.2">
      <c r="A16" s="4">
        <v>5</v>
      </c>
      <c r="B16" s="24" t="s">
        <v>82</v>
      </c>
      <c r="C16" s="51"/>
      <c r="D16" s="50"/>
      <c r="E16" s="25">
        <v>40</v>
      </c>
      <c r="F16" s="25">
        <v>6</v>
      </c>
      <c r="G16" s="26">
        <v>3.5459166666666668</v>
      </c>
      <c r="H16" s="49"/>
      <c r="I16" s="19">
        <v>4.6868675000000009</v>
      </c>
      <c r="J16" s="27">
        <f t="shared" si="1"/>
        <v>0</v>
      </c>
      <c r="K16" s="27">
        <f t="shared" si="0"/>
        <v>0</v>
      </c>
      <c r="L16" s="61" t="s">
        <v>337</v>
      </c>
      <c r="N16" s="22">
        <f t="shared" si="2"/>
        <v>25.743355000000001</v>
      </c>
      <c r="O16" s="22">
        <f t="shared" si="3"/>
        <v>34.026658050000002</v>
      </c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</row>
    <row r="17" spans="1:28" ht="15" customHeight="1" x14ac:dyDescent="0.2">
      <c r="A17" s="4">
        <v>6</v>
      </c>
      <c r="B17" s="24" t="s">
        <v>81</v>
      </c>
      <c r="C17" s="51"/>
      <c r="D17" s="50"/>
      <c r="E17" s="25">
        <v>40</v>
      </c>
      <c r="F17" s="25">
        <v>17.375</v>
      </c>
      <c r="G17" s="26">
        <v>3.5193057553956839</v>
      </c>
      <c r="H17" s="49"/>
      <c r="I17" s="19">
        <v>4.6516941366906481</v>
      </c>
      <c r="J17" s="27">
        <f t="shared" si="1"/>
        <v>0</v>
      </c>
      <c r="K17" s="27">
        <f t="shared" si="0"/>
        <v>0</v>
      </c>
      <c r="L17" s="61" t="s">
        <v>338</v>
      </c>
      <c r="N17" s="22">
        <f t="shared" si="2"/>
        <v>73.989004375000007</v>
      </c>
      <c r="O17" s="22">
        <f t="shared" si="3"/>
        <v>97.79605460625001</v>
      </c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</row>
    <row r="18" spans="1:28" s="21" customFormat="1" ht="15" customHeight="1" x14ac:dyDescent="0.25">
      <c r="A18" s="4">
        <v>7</v>
      </c>
      <c r="B18" s="24" t="s">
        <v>78</v>
      </c>
      <c r="C18" s="51"/>
      <c r="D18" s="50"/>
      <c r="E18" s="25">
        <v>25</v>
      </c>
      <c r="F18" s="25">
        <v>5</v>
      </c>
      <c r="G18" s="26">
        <v>2.6825999999999999</v>
      </c>
      <c r="H18" s="49"/>
      <c r="I18" s="19">
        <v>3.5457660000000004</v>
      </c>
      <c r="J18" s="27">
        <f t="shared" si="1"/>
        <v>0</v>
      </c>
      <c r="K18" s="27">
        <f t="shared" si="0"/>
        <v>0</v>
      </c>
      <c r="L18" s="61" t="s">
        <v>339</v>
      </c>
      <c r="M18" s="57"/>
      <c r="N18" s="22">
        <f t="shared" si="2"/>
        <v>16.22973</v>
      </c>
      <c r="O18" s="22">
        <f t="shared" si="3"/>
        <v>21.451884300000003</v>
      </c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 s="21" customFormat="1" ht="15" customHeight="1" x14ac:dyDescent="0.25">
      <c r="A19" s="4">
        <v>8</v>
      </c>
      <c r="B19" s="24" t="s">
        <v>77</v>
      </c>
      <c r="C19" s="51"/>
      <c r="D19" s="50"/>
      <c r="E19" s="25">
        <v>25</v>
      </c>
      <c r="F19" s="25">
        <v>18.600000000000001</v>
      </c>
      <c r="G19" s="26">
        <v>2.5041182795698926</v>
      </c>
      <c r="H19" s="49"/>
      <c r="I19" s="19">
        <v>3.3098551612903231</v>
      </c>
      <c r="J19" s="27">
        <f t="shared" si="1"/>
        <v>0</v>
      </c>
      <c r="K19" s="27">
        <f t="shared" si="0"/>
        <v>0</v>
      </c>
      <c r="L19" s="61" t="s">
        <v>340</v>
      </c>
      <c r="M19" s="57"/>
      <c r="N19" s="22">
        <f t="shared" si="2"/>
        <v>56.357686000000008</v>
      </c>
      <c r="O19" s="22">
        <f t="shared" si="3"/>
        <v>74.491600260000013</v>
      </c>
    </row>
    <row r="20" spans="1:28" ht="15" customHeight="1" x14ac:dyDescent="0.2">
      <c r="A20" s="4">
        <v>9</v>
      </c>
      <c r="B20" s="24" t="s">
        <v>76</v>
      </c>
      <c r="C20" s="51"/>
      <c r="D20" s="50"/>
      <c r="E20" s="25">
        <v>25</v>
      </c>
      <c r="F20" s="25">
        <v>25</v>
      </c>
      <c r="G20" s="26">
        <v>2.1389399999999998</v>
      </c>
      <c r="H20" s="49"/>
      <c r="I20" s="19">
        <v>2.8271754000000002</v>
      </c>
      <c r="J20" s="27">
        <f t="shared" si="1"/>
        <v>0</v>
      </c>
      <c r="K20" s="27">
        <f t="shared" si="0"/>
        <v>0</v>
      </c>
      <c r="L20" s="61" t="s">
        <v>341</v>
      </c>
      <c r="N20" s="22">
        <f t="shared" si="2"/>
        <v>64.702934999999997</v>
      </c>
      <c r="O20" s="22">
        <f t="shared" si="3"/>
        <v>85.522055850000015</v>
      </c>
    </row>
    <row r="21" spans="1:28" s="21" customFormat="1" ht="15" customHeight="1" x14ac:dyDescent="0.25">
      <c r="A21" s="4">
        <v>10</v>
      </c>
      <c r="B21" s="24" t="s">
        <v>134</v>
      </c>
      <c r="C21" s="51"/>
      <c r="D21" s="50"/>
      <c r="E21" s="25">
        <v>1</v>
      </c>
      <c r="F21" s="25">
        <v>1638</v>
      </c>
      <c r="G21" s="26">
        <v>6.063940476190476</v>
      </c>
      <c r="H21" s="49"/>
      <c r="I21" s="19">
        <v>8.0151025000000011</v>
      </c>
      <c r="J21" s="27">
        <f t="shared" si="1"/>
        <v>0</v>
      </c>
      <c r="K21" s="27">
        <f t="shared" si="0"/>
        <v>0</v>
      </c>
      <c r="L21" s="61" t="s">
        <v>342</v>
      </c>
      <c r="M21" s="57"/>
      <c r="N21" s="22">
        <f t="shared" si="2"/>
        <v>12018.608745</v>
      </c>
      <c r="O21" s="22">
        <f t="shared" si="3"/>
        <v>15885.772852950002</v>
      </c>
    </row>
    <row r="22" spans="1:28" s="21" customFormat="1" ht="15" customHeight="1" x14ac:dyDescent="0.25">
      <c r="A22" s="4">
        <v>11</v>
      </c>
      <c r="B22" s="24" t="s">
        <v>131</v>
      </c>
      <c r="C22" s="51"/>
      <c r="D22" s="50"/>
      <c r="E22" s="25">
        <v>1</v>
      </c>
      <c r="F22" s="25">
        <v>52</v>
      </c>
      <c r="G22" s="26">
        <v>86.096009615384602</v>
      </c>
      <c r="H22" s="49"/>
      <c r="I22" s="19">
        <v>113.79866682692307</v>
      </c>
      <c r="J22" s="27">
        <f t="shared" si="1"/>
        <v>0</v>
      </c>
      <c r="K22" s="27">
        <f t="shared" si="0"/>
        <v>0</v>
      </c>
      <c r="L22" s="61" t="s">
        <v>320</v>
      </c>
      <c r="M22" s="57"/>
      <c r="N22" s="22">
        <f t="shared" si="2"/>
        <v>5417.1609249999992</v>
      </c>
      <c r="O22" s="22">
        <f t="shared" si="3"/>
        <v>7160.21211675</v>
      </c>
    </row>
    <row r="23" spans="1:28" ht="15" customHeight="1" x14ac:dyDescent="0.2">
      <c r="A23" s="4">
        <v>12</v>
      </c>
      <c r="B23" s="24" t="s">
        <v>26</v>
      </c>
      <c r="C23" s="51"/>
      <c r="D23" s="50"/>
      <c r="E23" s="25">
        <v>1</v>
      </c>
      <c r="F23" s="25">
        <v>15</v>
      </c>
      <c r="G23" s="26">
        <v>124.10679999999994</v>
      </c>
      <c r="H23" s="49"/>
      <c r="I23" s="19">
        <v>164.03998799999994</v>
      </c>
      <c r="J23" s="27">
        <f t="shared" si="1"/>
        <v>0</v>
      </c>
      <c r="K23" s="27">
        <f t="shared" si="0"/>
        <v>0</v>
      </c>
      <c r="L23" s="60" t="s">
        <v>319</v>
      </c>
      <c r="N23" s="22">
        <f t="shared" si="2"/>
        <v>2252.5384199999985</v>
      </c>
      <c r="O23" s="22">
        <f t="shared" si="3"/>
        <v>2977.3257821999987</v>
      </c>
    </row>
    <row r="24" spans="1:28" ht="15" customHeight="1" x14ac:dyDescent="0.2">
      <c r="A24" s="4">
        <v>13</v>
      </c>
      <c r="B24" s="24" t="s">
        <v>70</v>
      </c>
      <c r="C24" s="51"/>
      <c r="D24" s="50"/>
      <c r="E24" s="25">
        <v>1</v>
      </c>
      <c r="F24" s="25">
        <v>7</v>
      </c>
      <c r="G24" s="26">
        <v>54.206928571428577</v>
      </c>
      <c r="H24" s="49"/>
      <c r="I24" s="19">
        <v>71.64880500000001</v>
      </c>
      <c r="J24" s="27">
        <f t="shared" si="1"/>
        <v>0</v>
      </c>
      <c r="K24" s="27">
        <f t="shared" si="0"/>
        <v>0</v>
      </c>
      <c r="L24" s="60" t="s">
        <v>318</v>
      </c>
      <c r="N24" s="22">
        <f t="shared" si="2"/>
        <v>459.13268500000004</v>
      </c>
      <c r="O24" s="22">
        <f t="shared" si="3"/>
        <v>606.86537835000001</v>
      </c>
    </row>
    <row r="25" spans="1:28" ht="15" customHeight="1" x14ac:dyDescent="0.2">
      <c r="A25" s="4">
        <v>14</v>
      </c>
      <c r="B25" s="24" t="s">
        <v>79</v>
      </c>
      <c r="C25" s="51"/>
      <c r="D25" s="50"/>
      <c r="E25" s="25">
        <v>1</v>
      </c>
      <c r="F25" s="25">
        <v>725</v>
      </c>
      <c r="G25" s="26">
        <v>0.32798275862068965</v>
      </c>
      <c r="H25" s="49"/>
      <c r="I25" s="19">
        <v>0.43351603448275866</v>
      </c>
      <c r="J25" s="27">
        <f t="shared" si="1"/>
        <v>0</v>
      </c>
      <c r="K25" s="27">
        <f t="shared" si="0"/>
        <v>0</v>
      </c>
      <c r="L25" s="61" t="s">
        <v>360</v>
      </c>
      <c r="N25" s="22">
        <f t="shared" si="2"/>
        <v>287.72287499999999</v>
      </c>
      <c r="O25" s="22">
        <f t="shared" si="3"/>
        <v>380.30194124999997</v>
      </c>
    </row>
    <row r="26" spans="1:28" ht="15" customHeight="1" x14ac:dyDescent="0.2">
      <c r="A26" s="4">
        <v>15</v>
      </c>
      <c r="B26" s="24" t="s">
        <v>105</v>
      </c>
      <c r="C26" s="51"/>
      <c r="D26" s="50"/>
      <c r="E26" s="25">
        <v>1</v>
      </c>
      <c r="F26" s="25">
        <v>63</v>
      </c>
      <c r="G26" s="26">
        <v>20</v>
      </c>
      <c r="H26" s="49"/>
      <c r="I26" s="19">
        <v>36.75</v>
      </c>
      <c r="J26" s="27">
        <f t="shared" si="1"/>
        <v>0</v>
      </c>
      <c r="K26" s="27">
        <f t="shared" si="0"/>
        <v>0</v>
      </c>
      <c r="L26" s="62">
        <v>5013181026016</v>
      </c>
      <c r="N26" s="22">
        <f t="shared" si="2"/>
        <v>1524.6</v>
      </c>
      <c r="O26" s="22">
        <f t="shared" si="3"/>
        <v>2801.4524999999999</v>
      </c>
    </row>
    <row r="27" spans="1:28" ht="15" customHeight="1" x14ac:dyDescent="0.2">
      <c r="A27" s="4">
        <v>16</v>
      </c>
      <c r="B27" s="24" t="s">
        <v>133</v>
      </c>
      <c r="C27" s="51"/>
      <c r="D27" s="50"/>
      <c r="E27" s="25">
        <v>1</v>
      </c>
      <c r="F27" s="25">
        <v>59</v>
      </c>
      <c r="G27" s="26">
        <v>7.6940847457627131</v>
      </c>
      <c r="H27" s="49"/>
      <c r="I27" s="19">
        <v>10.169769661016952</v>
      </c>
      <c r="J27" s="27">
        <f t="shared" si="1"/>
        <v>0</v>
      </c>
      <c r="K27" s="27">
        <f t="shared" si="0"/>
        <v>0</v>
      </c>
      <c r="L27" s="61" t="s">
        <v>343</v>
      </c>
      <c r="N27" s="22">
        <f t="shared" si="2"/>
        <v>549.28071000000011</v>
      </c>
      <c r="O27" s="22">
        <f t="shared" si="3"/>
        <v>726.0198561000002</v>
      </c>
    </row>
    <row r="28" spans="1:28" s="21" customFormat="1" ht="15" customHeight="1" x14ac:dyDescent="0.25">
      <c r="A28" s="4">
        <v>17</v>
      </c>
      <c r="B28" s="24" t="s">
        <v>109</v>
      </c>
      <c r="C28" s="51"/>
      <c r="D28" s="50"/>
      <c r="E28" s="25">
        <v>1</v>
      </c>
      <c r="F28" s="25">
        <v>13</v>
      </c>
      <c r="G28" s="26">
        <v>50</v>
      </c>
      <c r="H28" s="49"/>
      <c r="I28" s="19">
        <v>73.5</v>
      </c>
      <c r="J28" s="27">
        <f t="shared" si="1"/>
        <v>0</v>
      </c>
      <c r="K28" s="27">
        <f t="shared" si="0"/>
        <v>0</v>
      </c>
      <c r="L28" s="60" t="s">
        <v>317</v>
      </c>
      <c r="M28" s="57"/>
      <c r="N28" s="22">
        <f t="shared" si="2"/>
        <v>786.5</v>
      </c>
      <c r="O28" s="22">
        <f t="shared" si="3"/>
        <v>1156.155</v>
      </c>
    </row>
    <row r="29" spans="1:28" s="21" customFormat="1" ht="15" customHeight="1" x14ac:dyDescent="0.25">
      <c r="A29" s="4">
        <v>18</v>
      </c>
      <c r="B29" s="24" t="s">
        <v>125</v>
      </c>
      <c r="C29" s="51"/>
      <c r="D29" s="50"/>
      <c r="E29" s="25">
        <v>1</v>
      </c>
      <c r="F29" s="25">
        <v>53</v>
      </c>
      <c r="G29" s="26">
        <v>4</v>
      </c>
      <c r="H29" s="49"/>
      <c r="I29" s="19">
        <v>6.3000000000000007</v>
      </c>
      <c r="J29" s="27">
        <f t="shared" si="1"/>
        <v>0</v>
      </c>
      <c r="K29" s="27">
        <f t="shared" si="0"/>
        <v>0</v>
      </c>
      <c r="L29" s="61" t="s">
        <v>361</v>
      </c>
      <c r="M29" s="57"/>
      <c r="N29" s="22">
        <f t="shared" si="2"/>
        <v>256.52</v>
      </c>
      <c r="O29" s="22">
        <f t="shared" si="3"/>
        <v>404.01900000000001</v>
      </c>
    </row>
    <row r="30" spans="1:28" s="21" customFormat="1" ht="15" customHeight="1" x14ac:dyDescent="0.25">
      <c r="A30" s="4">
        <v>19</v>
      </c>
      <c r="B30" s="24" t="s">
        <v>34</v>
      </c>
      <c r="C30" s="51"/>
      <c r="D30" s="50"/>
      <c r="E30" s="25">
        <v>1</v>
      </c>
      <c r="F30" s="25">
        <v>27</v>
      </c>
      <c r="G30" s="26">
        <v>60</v>
      </c>
      <c r="H30" s="49"/>
      <c r="I30" s="19">
        <v>89.25</v>
      </c>
      <c r="J30" s="27">
        <f t="shared" si="1"/>
        <v>0</v>
      </c>
      <c r="K30" s="27">
        <f t="shared" si="0"/>
        <v>0</v>
      </c>
      <c r="L30" s="60" t="s">
        <v>316</v>
      </c>
      <c r="M30" s="57"/>
      <c r="N30" s="22">
        <f t="shared" si="2"/>
        <v>1960.2</v>
      </c>
      <c r="O30" s="22">
        <f t="shared" si="3"/>
        <v>2915.7975000000001</v>
      </c>
    </row>
    <row r="31" spans="1:28" s="21" customFormat="1" ht="15" customHeight="1" x14ac:dyDescent="0.25">
      <c r="A31" s="4">
        <v>20</v>
      </c>
      <c r="B31" s="24" t="s">
        <v>56</v>
      </c>
      <c r="C31" s="51"/>
      <c r="D31" s="50"/>
      <c r="E31" s="25">
        <v>1</v>
      </c>
      <c r="F31" s="25">
        <v>21</v>
      </c>
      <c r="G31" s="26">
        <v>29.050976190476188</v>
      </c>
      <c r="H31" s="49"/>
      <c r="I31" s="19">
        <v>38.398555000000002</v>
      </c>
      <c r="J31" s="27">
        <f t="shared" si="1"/>
        <v>0</v>
      </c>
      <c r="K31" s="27">
        <f t="shared" si="0"/>
        <v>0</v>
      </c>
      <c r="L31" s="60" t="s">
        <v>315</v>
      </c>
      <c r="M31" s="57"/>
      <c r="N31" s="22">
        <f t="shared" si="2"/>
        <v>738.18530499999986</v>
      </c>
      <c r="O31" s="22">
        <f t="shared" si="3"/>
        <v>975.70728255000006</v>
      </c>
    </row>
    <row r="32" spans="1:28" ht="15" customHeight="1" x14ac:dyDescent="0.2">
      <c r="A32" s="4">
        <v>21</v>
      </c>
      <c r="B32" s="24" t="s">
        <v>80</v>
      </c>
      <c r="C32" s="51"/>
      <c r="D32" s="50"/>
      <c r="E32" s="25">
        <v>10</v>
      </c>
      <c r="F32" s="25">
        <v>4</v>
      </c>
      <c r="G32" s="26">
        <v>1.8763749999999999</v>
      </c>
      <c r="H32" s="49"/>
      <c r="I32" s="19">
        <v>2.4801262500000001</v>
      </c>
      <c r="J32" s="27">
        <f t="shared" si="1"/>
        <v>0</v>
      </c>
      <c r="K32" s="27">
        <f t="shared" si="0"/>
        <v>0</v>
      </c>
      <c r="L32" s="61" t="s">
        <v>344</v>
      </c>
      <c r="N32" s="22">
        <f t="shared" si="2"/>
        <v>9.0816549999999996</v>
      </c>
      <c r="O32" s="22">
        <f t="shared" si="3"/>
        <v>12.003811049999999</v>
      </c>
    </row>
    <row r="33" spans="1:15" ht="15" customHeight="1" x14ac:dyDescent="0.2">
      <c r="A33" s="4">
        <v>22</v>
      </c>
      <c r="B33" s="24" t="s">
        <v>83</v>
      </c>
      <c r="C33" s="51"/>
      <c r="D33" s="50"/>
      <c r="E33" s="25">
        <v>6</v>
      </c>
      <c r="F33" s="25">
        <v>65.666666666666671</v>
      </c>
      <c r="G33" s="26">
        <v>4.2618223350253812</v>
      </c>
      <c r="H33" s="49"/>
      <c r="I33" s="19">
        <v>5.6331263451776659</v>
      </c>
      <c r="J33" s="27">
        <f t="shared" si="1"/>
        <v>0</v>
      </c>
      <c r="K33" s="27">
        <f t="shared" si="0"/>
        <v>0</v>
      </c>
      <c r="L33" s="61" t="s">
        <v>345</v>
      </c>
      <c r="N33" s="22">
        <f t="shared" si="2"/>
        <v>338.63019666666673</v>
      </c>
      <c r="O33" s="22">
        <f t="shared" si="3"/>
        <v>447.58944230000009</v>
      </c>
    </row>
    <row r="34" spans="1:15" s="21" customFormat="1" ht="15" customHeight="1" x14ac:dyDescent="0.25">
      <c r="A34" s="4">
        <v>23</v>
      </c>
      <c r="B34" s="24" t="s">
        <v>127</v>
      </c>
      <c r="C34" s="51"/>
      <c r="D34" s="50"/>
      <c r="E34" s="25">
        <v>200</v>
      </c>
      <c r="F34" s="25">
        <v>1.44</v>
      </c>
      <c r="G34" s="26">
        <v>5.5271249999999998</v>
      </c>
      <c r="H34" s="49"/>
      <c r="I34" s="19">
        <v>7.3055587500000012</v>
      </c>
      <c r="J34" s="27">
        <f t="shared" si="1"/>
        <v>0</v>
      </c>
      <c r="K34" s="27">
        <f t="shared" si="0"/>
        <v>0</v>
      </c>
      <c r="L34" s="61" t="s">
        <v>346</v>
      </c>
      <c r="M34" s="57"/>
      <c r="N34" s="22">
        <f t="shared" si="2"/>
        <v>9.6304625999999995</v>
      </c>
      <c r="O34" s="22">
        <f t="shared" si="3"/>
        <v>12.729205566000001</v>
      </c>
    </row>
    <row r="35" spans="1:15" s="21" customFormat="1" ht="15" customHeight="1" x14ac:dyDescent="0.25">
      <c r="A35" s="4">
        <v>24</v>
      </c>
      <c r="B35" s="24" t="s">
        <v>54</v>
      </c>
      <c r="C35" s="51"/>
      <c r="D35" s="50"/>
      <c r="E35" s="25">
        <v>200</v>
      </c>
      <c r="F35" s="25">
        <v>140</v>
      </c>
      <c r="G35" s="26">
        <v>7.2604571428571418</v>
      </c>
      <c r="H35" s="49"/>
      <c r="I35" s="19">
        <v>9.5966160000000009</v>
      </c>
      <c r="J35" s="27">
        <f t="shared" si="1"/>
        <v>0</v>
      </c>
      <c r="K35" s="27">
        <f t="shared" si="0"/>
        <v>0</v>
      </c>
      <c r="L35" s="61" t="s">
        <v>362</v>
      </c>
      <c r="M35" s="57"/>
      <c r="N35" s="22">
        <f t="shared" si="2"/>
        <v>1229.9214399999998</v>
      </c>
      <c r="O35" s="22">
        <f t="shared" si="3"/>
        <v>1625.6667504000002</v>
      </c>
    </row>
    <row r="36" spans="1:15" s="21" customFormat="1" ht="15" customHeight="1" x14ac:dyDescent="0.25">
      <c r="A36" s="4">
        <v>25</v>
      </c>
      <c r="B36" s="24" t="s">
        <v>120</v>
      </c>
      <c r="C36" s="51"/>
      <c r="D36" s="50"/>
      <c r="E36" s="25">
        <v>1</v>
      </c>
      <c r="F36" s="25">
        <v>401</v>
      </c>
      <c r="G36" s="26">
        <v>1.7089451371571074</v>
      </c>
      <c r="H36" s="49"/>
      <c r="I36" s="19">
        <v>2.2588233665835418</v>
      </c>
      <c r="J36" s="27">
        <f t="shared" si="1"/>
        <v>0</v>
      </c>
      <c r="K36" s="27">
        <f t="shared" si="0"/>
        <v>0</v>
      </c>
      <c r="L36" s="62">
        <v>8711646165405</v>
      </c>
      <c r="N36" s="22">
        <f t="shared" si="2"/>
        <v>829.19727</v>
      </c>
      <c r="O36" s="22">
        <f t="shared" si="3"/>
        <v>1096.0036857000002</v>
      </c>
    </row>
    <row r="37" spans="1:15" s="21" customFormat="1" ht="15" customHeight="1" x14ac:dyDescent="0.25">
      <c r="A37" s="4">
        <v>26</v>
      </c>
      <c r="B37" s="24" t="s">
        <v>157</v>
      </c>
      <c r="C37" s="51"/>
      <c r="D37" s="50"/>
      <c r="E37" s="25">
        <v>1</v>
      </c>
      <c r="F37" s="25">
        <v>10</v>
      </c>
      <c r="G37" s="26">
        <v>3.4849999999999994</v>
      </c>
      <c r="H37" s="49"/>
      <c r="I37" s="19">
        <v>4.6063499999999999</v>
      </c>
      <c r="J37" s="27">
        <f t="shared" si="1"/>
        <v>0</v>
      </c>
      <c r="K37" s="27">
        <f t="shared" si="0"/>
        <v>0</v>
      </c>
      <c r="L37" s="60" t="s">
        <v>314</v>
      </c>
      <c r="M37" s="57"/>
      <c r="N37" s="22">
        <f t="shared" si="2"/>
        <v>42.168499999999995</v>
      </c>
      <c r="O37" s="22">
        <f t="shared" si="3"/>
        <v>55.736834999999992</v>
      </c>
    </row>
    <row r="38" spans="1:15" ht="15" customHeight="1" x14ac:dyDescent="0.2">
      <c r="A38" s="4">
        <v>27</v>
      </c>
      <c r="B38" s="24" t="s">
        <v>104</v>
      </c>
      <c r="C38" s="51"/>
      <c r="D38" s="50"/>
      <c r="E38" s="25">
        <v>1</v>
      </c>
      <c r="F38" s="25">
        <v>10</v>
      </c>
      <c r="G38" s="26">
        <v>0.52700000000000002</v>
      </c>
      <c r="H38" s="49"/>
      <c r="I38" s="19">
        <v>0.69657000000000002</v>
      </c>
      <c r="J38" s="27">
        <f t="shared" si="1"/>
        <v>0</v>
      </c>
      <c r="K38" s="27">
        <f t="shared" si="0"/>
        <v>0</v>
      </c>
      <c r="L38" s="60" t="s">
        <v>313</v>
      </c>
      <c r="N38" s="22">
        <f t="shared" si="2"/>
        <v>6.3767000000000005</v>
      </c>
      <c r="O38" s="22">
        <f t="shared" si="3"/>
        <v>8.4284970000000001</v>
      </c>
    </row>
    <row r="39" spans="1:15" s="21" customFormat="1" ht="15" customHeight="1" x14ac:dyDescent="0.25">
      <c r="A39" s="4">
        <v>28</v>
      </c>
      <c r="B39" s="24" t="s">
        <v>28</v>
      </c>
      <c r="C39" s="51"/>
      <c r="D39" s="50"/>
      <c r="E39" s="25">
        <v>1</v>
      </c>
      <c r="F39" s="25">
        <v>17</v>
      </c>
      <c r="G39" s="26">
        <v>38.935000000000002</v>
      </c>
      <c r="H39" s="49"/>
      <c r="I39" s="19">
        <v>51.462908823529425</v>
      </c>
      <c r="J39" s="27">
        <f t="shared" si="1"/>
        <v>0</v>
      </c>
      <c r="K39" s="27">
        <f t="shared" si="0"/>
        <v>0</v>
      </c>
      <c r="L39" s="60" t="s">
        <v>312</v>
      </c>
      <c r="M39" s="57"/>
      <c r="N39" s="22">
        <f t="shared" si="2"/>
        <v>800.89294999999993</v>
      </c>
      <c r="O39" s="22">
        <f t="shared" si="3"/>
        <v>1058.5920345000002</v>
      </c>
    </row>
    <row r="40" spans="1:15" ht="15" customHeight="1" x14ac:dyDescent="0.2">
      <c r="A40" s="4">
        <v>29</v>
      </c>
      <c r="B40" s="24" t="s">
        <v>84</v>
      </c>
      <c r="C40" s="51"/>
      <c r="D40" s="50"/>
      <c r="E40" s="25">
        <v>1</v>
      </c>
      <c r="F40" s="25">
        <v>42</v>
      </c>
      <c r="G40" s="26">
        <v>19.375142857142855</v>
      </c>
      <c r="H40" s="49"/>
      <c r="I40" s="19">
        <v>25.609380000000002</v>
      </c>
      <c r="J40" s="27">
        <f t="shared" si="1"/>
        <v>0</v>
      </c>
      <c r="K40" s="27">
        <f t="shared" si="0"/>
        <v>0</v>
      </c>
      <c r="L40" s="60" t="s">
        <v>311</v>
      </c>
      <c r="N40" s="22">
        <f t="shared" si="2"/>
        <v>984.64475999999979</v>
      </c>
      <c r="O40" s="22">
        <f t="shared" si="3"/>
        <v>1301.4686916000001</v>
      </c>
    </row>
    <row r="41" spans="1:15" ht="15" customHeight="1" x14ac:dyDescent="0.2">
      <c r="A41" s="4">
        <v>30</v>
      </c>
      <c r="B41" s="24" t="s">
        <v>14</v>
      </c>
      <c r="C41" s="51"/>
      <c r="D41" s="50"/>
      <c r="E41" s="25">
        <v>1</v>
      </c>
      <c r="F41" s="25">
        <v>10</v>
      </c>
      <c r="G41" s="26">
        <v>1.8955</v>
      </c>
      <c r="H41" s="49"/>
      <c r="I41" s="19">
        <v>2.5054050000000005</v>
      </c>
      <c r="J41" s="27">
        <f t="shared" si="1"/>
        <v>0</v>
      </c>
      <c r="K41" s="27">
        <f t="shared" si="0"/>
        <v>0</v>
      </c>
      <c r="L41" s="60" t="s">
        <v>310</v>
      </c>
      <c r="N41" s="22">
        <f t="shared" si="2"/>
        <v>22.935549999999996</v>
      </c>
      <c r="O41" s="22">
        <f t="shared" si="3"/>
        <v>30.315400500000003</v>
      </c>
    </row>
    <row r="42" spans="1:15" ht="15" customHeight="1" x14ac:dyDescent="0.2">
      <c r="A42" s="4">
        <v>31</v>
      </c>
      <c r="B42" s="24" t="s">
        <v>126</v>
      </c>
      <c r="C42" s="51"/>
      <c r="D42" s="50"/>
      <c r="E42" s="25">
        <v>250</v>
      </c>
      <c r="F42" s="25">
        <v>3</v>
      </c>
      <c r="G42" s="26">
        <v>25</v>
      </c>
      <c r="H42" s="49"/>
      <c r="I42" s="19">
        <v>34.65</v>
      </c>
      <c r="J42" s="27">
        <f t="shared" si="1"/>
        <v>0</v>
      </c>
      <c r="K42" s="27">
        <f t="shared" si="0"/>
        <v>0</v>
      </c>
      <c r="L42" s="61" t="s">
        <v>347</v>
      </c>
      <c r="N42" s="22">
        <f t="shared" si="2"/>
        <v>90.75</v>
      </c>
      <c r="O42" s="22">
        <f t="shared" si="3"/>
        <v>125.77949999999998</v>
      </c>
    </row>
    <row r="43" spans="1:15" s="21" customFormat="1" ht="15" customHeight="1" x14ac:dyDescent="0.25">
      <c r="A43" s="4">
        <v>32</v>
      </c>
      <c r="B43" s="24" t="s">
        <v>17</v>
      </c>
      <c r="C43" s="51"/>
      <c r="D43" s="50"/>
      <c r="E43" s="25">
        <v>1</v>
      </c>
      <c r="F43" s="25">
        <v>80</v>
      </c>
      <c r="G43" s="26">
        <v>4.2570125000000001</v>
      </c>
      <c r="H43" s="49"/>
      <c r="I43" s="19">
        <v>5.6267688750000007</v>
      </c>
      <c r="J43" s="27">
        <f t="shared" si="1"/>
        <v>0</v>
      </c>
      <c r="K43" s="27">
        <f t="shared" si="0"/>
        <v>0</v>
      </c>
      <c r="L43" s="61" t="s">
        <v>309</v>
      </c>
      <c r="M43" s="57"/>
      <c r="N43" s="22">
        <f t="shared" si="2"/>
        <v>412.07881000000003</v>
      </c>
      <c r="O43" s="22">
        <f t="shared" si="3"/>
        <v>544.67122710000001</v>
      </c>
    </row>
    <row r="44" spans="1:15" s="21" customFormat="1" ht="15" customHeight="1" x14ac:dyDescent="0.25">
      <c r="A44" s="4">
        <v>33</v>
      </c>
      <c r="B44" s="24" t="s">
        <v>150</v>
      </c>
      <c r="C44" s="51"/>
      <c r="D44" s="50"/>
      <c r="E44" s="25">
        <v>50</v>
      </c>
      <c r="F44" s="25">
        <v>10</v>
      </c>
      <c r="G44" s="26">
        <v>0.57799999999999996</v>
      </c>
      <c r="H44" s="49"/>
      <c r="I44" s="19">
        <v>0.76229999999999998</v>
      </c>
      <c r="J44" s="27">
        <f t="shared" si="1"/>
        <v>0</v>
      </c>
      <c r="K44" s="27">
        <f t="shared" si="0"/>
        <v>0</v>
      </c>
      <c r="L44" s="61" t="s">
        <v>372</v>
      </c>
      <c r="M44" s="57"/>
      <c r="N44" s="22">
        <f t="shared" si="2"/>
        <v>6.9937999999999994</v>
      </c>
      <c r="O44" s="22">
        <f t="shared" si="3"/>
        <v>9.2238299999999995</v>
      </c>
    </row>
    <row r="45" spans="1:15" s="21" customFormat="1" ht="15" customHeight="1" x14ac:dyDescent="0.25">
      <c r="A45" s="4">
        <v>34</v>
      </c>
      <c r="B45" s="24" t="s">
        <v>123</v>
      </c>
      <c r="C45" s="51"/>
      <c r="D45" s="50"/>
      <c r="E45" s="25">
        <v>1</v>
      </c>
      <c r="F45" s="25">
        <v>6</v>
      </c>
      <c r="G45" s="26">
        <v>20</v>
      </c>
      <c r="H45" s="49"/>
      <c r="I45" s="19">
        <v>35.700000000000003</v>
      </c>
      <c r="J45" s="27">
        <f t="shared" si="1"/>
        <v>0</v>
      </c>
      <c r="K45" s="27">
        <f t="shared" si="0"/>
        <v>0</v>
      </c>
      <c r="L45" s="61" t="s">
        <v>348</v>
      </c>
      <c r="M45" s="57"/>
      <c r="N45" s="22">
        <f t="shared" si="2"/>
        <v>145.19999999999999</v>
      </c>
      <c r="O45" s="22">
        <f t="shared" si="3"/>
        <v>259.18200000000002</v>
      </c>
    </row>
    <row r="46" spans="1:15" ht="15" customHeight="1" x14ac:dyDescent="0.2">
      <c r="A46" s="4">
        <v>35</v>
      </c>
      <c r="B46" s="24" t="s">
        <v>16</v>
      </c>
      <c r="C46" s="51"/>
      <c r="D46" s="50"/>
      <c r="E46" s="25">
        <v>1</v>
      </c>
      <c r="F46" s="25">
        <v>30</v>
      </c>
      <c r="G46" s="26">
        <v>4.8220499999999999</v>
      </c>
      <c r="H46" s="49"/>
      <c r="I46" s="19">
        <v>6.3736155000000005</v>
      </c>
      <c r="J46" s="27">
        <f t="shared" si="1"/>
        <v>0</v>
      </c>
      <c r="K46" s="27">
        <f t="shared" si="0"/>
        <v>0</v>
      </c>
      <c r="L46" s="60" t="s">
        <v>308</v>
      </c>
      <c r="N46" s="22">
        <f t="shared" si="2"/>
        <v>175.040415</v>
      </c>
      <c r="O46" s="22">
        <f t="shared" si="3"/>
        <v>231.36224265000001</v>
      </c>
    </row>
    <row r="47" spans="1:15" s="21" customFormat="1" ht="15" customHeight="1" x14ac:dyDescent="0.25">
      <c r="A47" s="4">
        <v>36</v>
      </c>
      <c r="B47" s="24" t="s">
        <v>139</v>
      </c>
      <c r="C47" s="51"/>
      <c r="D47" s="50"/>
      <c r="E47" s="25">
        <v>1</v>
      </c>
      <c r="F47" s="25">
        <v>20</v>
      </c>
      <c r="G47" s="26">
        <v>7.5</v>
      </c>
      <c r="H47" s="49"/>
      <c r="I47" s="19">
        <v>13.125</v>
      </c>
      <c r="J47" s="27">
        <f t="shared" si="1"/>
        <v>0</v>
      </c>
      <c r="K47" s="27">
        <f t="shared" si="0"/>
        <v>0</v>
      </c>
      <c r="L47" s="61" t="s">
        <v>349</v>
      </c>
      <c r="M47" s="57"/>
      <c r="N47" s="22">
        <f t="shared" si="2"/>
        <v>181.5</v>
      </c>
      <c r="O47" s="22">
        <f t="shared" si="3"/>
        <v>317.625</v>
      </c>
    </row>
    <row r="48" spans="1:15" ht="15" customHeight="1" x14ac:dyDescent="0.2">
      <c r="A48" s="4">
        <v>37</v>
      </c>
      <c r="B48" s="24" t="s">
        <v>140</v>
      </c>
      <c r="C48" s="51"/>
      <c r="D48" s="50"/>
      <c r="E48" s="25">
        <v>1</v>
      </c>
      <c r="F48" s="25">
        <v>225</v>
      </c>
      <c r="G48" s="26">
        <v>7.5</v>
      </c>
      <c r="H48" s="49"/>
      <c r="I48" s="19">
        <v>13.912500000000001</v>
      </c>
      <c r="J48" s="27">
        <f t="shared" si="1"/>
        <v>0</v>
      </c>
      <c r="K48" s="27">
        <f t="shared" si="0"/>
        <v>0</v>
      </c>
      <c r="L48" s="61" t="s">
        <v>350</v>
      </c>
      <c r="N48" s="22">
        <f t="shared" si="2"/>
        <v>2041.875</v>
      </c>
      <c r="O48" s="22">
        <f t="shared" si="3"/>
        <v>3787.6781250000004</v>
      </c>
    </row>
    <row r="49" spans="1:15" s="21" customFormat="1" ht="15" customHeight="1" x14ac:dyDescent="0.25">
      <c r="A49" s="4">
        <v>38</v>
      </c>
      <c r="B49" s="24" t="s">
        <v>141</v>
      </c>
      <c r="C49" s="51"/>
      <c r="D49" s="50"/>
      <c r="E49" s="25">
        <v>1</v>
      </c>
      <c r="F49" s="25">
        <v>2</v>
      </c>
      <c r="G49" s="26">
        <v>15</v>
      </c>
      <c r="H49" s="49"/>
      <c r="I49" s="19">
        <v>23.1</v>
      </c>
      <c r="J49" s="27">
        <f t="shared" si="1"/>
        <v>0</v>
      </c>
      <c r="K49" s="27">
        <f t="shared" si="0"/>
        <v>0</v>
      </c>
      <c r="L49" s="61" t="s">
        <v>351</v>
      </c>
      <c r="M49" s="57"/>
      <c r="N49" s="22">
        <f t="shared" si="2"/>
        <v>36.299999999999997</v>
      </c>
      <c r="O49" s="22">
        <f t="shared" si="3"/>
        <v>55.902000000000001</v>
      </c>
    </row>
    <row r="50" spans="1:15" s="21" customFormat="1" ht="15" customHeight="1" x14ac:dyDescent="0.25">
      <c r="A50" s="4">
        <v>39</v>
      </c>
      <c r="B50" s="24" t="s">
        <v>178</v>
      </c>
      <c r="C50" s="51"/>
      <c r="D50" s="50"/>
      <c r="E50" s="25">
        <v>1</v>
      </c>
      <c r="F50" s="25">
        <v>1</v>
      </c>
      <c r="G50" s="26">
        <v>16.200999999999997</v>
      </c>
      <c r="H50" s="49"/>
      <c r="I50" s="19">
        <v>21.413910000000001</v>
      </c>
      <c r="J50" s="27">
        <f t="shared" si="1"/>
        <v>0</v>
      </c>
      <c r="K50" s="27">
        <f t="shared" si="0"/>
        <v>0</v>
      </c>
      <c r="L50" s="61" t="s">
        <v>307</v>
      </c>
      <c r="M50" s="57"/>
      <c r="N50" s="22">
        <f t="shared" si="2"/>
        <v>19.603209999999997</v>
      </c>
      <c r="O50" s="22">
        <f t="shared" si="3"/>
        <v>25.910831099999999</v>
      </c>
    </row>
    <row r="51" spans="1:15" ht="15" customHeight="1" x14ac:dyDescent="0.2">
      <c r="A51" s="4">
        <v>40</v>
      </c>
      <c r="B51" s="24" t="s">
        <v>161</v>
      </c>
      <c r="C51" s="51"/>
      <c r="D51" s="50"/>
      <c r="E51" s="25">
        <v>1</v>
      </c>
      <c r="F51" s="25">
        <v>5</v>
      </c>
      <c r="G51" s="26">
        <v>1.2240000000000002</v>
      </c>
      <c r="H51" s="49"/>
      <c r="I51" s="19">
        <v>1.6178400000000002</v>
      </c>
      <c r="J51" s="27">
        <f t="shared" si="1"/>
        <v>0</v>
      </c>
      <c r="K51" s="27">
        <f t="shared" si="0"/>
        <v>0</v>
      </c>
      <c r="L51" s="60" t="s">
        <v>306</v>
      </c>
      <c r="N51" s="22">
        <f t="shared" si="2"/>
        <v>7.4052000000000007</v>
      </c>
      <c r="O51" s="22">
        <f t="shared" si="3"/>
        <v>9.7879320000000014</v>
      </c>
    </row>
    <row r="52" spans="1:15" ht="15" customHeight="1" x14ac:dyDescent="0.2">
      <c r="A52" s="4">
        <v>41</v>
      </c>
      <c r="B52" s="24" t="s">
        <v>67</v>
      </c>
      <c r="C52" s="51"/>
      <c r="D52" s="50"/>
      <c r="E52" s="25">
        <v>1</v>
      </c>
      <c r="F52" s="25">
        <v>11</v>
      </c>
      <c r="G52" s="26">
        <v>15.0365</v>
      </c>
      <c r="H52" s="49"/>
      <c r="I52" s="19">
        <v>19.874715000000005</v>
      </c>
      <c r="J52" s="27">
        <f t="shared" si="1"/>
        <v>0</v>
      </c>
      <c r="K52" s="27">
        <f t="shared" si="0"/>
        <v>0</v>
      </c>
      <c r="L52" s="60" t="s">
        <v>305</v>
      </c>
      <c r="N52" s="22">
        <f t="shared" si="2"/>
        <v>200.13581499999998</v>
      </c>
      <c r="O52" s="22">
        <f t="shared" si="3"/>
        <v>264.53245665000009</v>
      </c>
    </row>
    <row r="53" spans="1:15" s="21" customFormat="1" ht="15" customHeight="1" x14ac:dyDescent="0.25">
      <c r="A53" s="4">
        <v>42</v>
      </c>
      <c r="B53" s="24" t="s">
        <v>68</v>
      </c>
      <c r="C53" s="51"/>
      <c r="D53" s="50"/>
      <c r="E53" s="25">
        <v>1</v>
      </c>
      <c r="F53" s="25">
        <v>2</v>
      </c>
      <c r="G53" s="26">
        <v>2.8134999999999999</v>
      </c>
      <c r="H53" s="49"/>
      <c r="I53" s="19">
        <v>3.7187850000000005</v>
      </c>
      <c r="J53" s="27">
        <f t="shared" si="1"/>
        <v>0</v>
      </c>
      <c r="K53" s="27">
        <f t="shared" si="0"/>
        <v>0</v>
      </c>
      <c r="L53" s="60" t="s">
        <v>304</v>
      </c>
      <c r="M53" s="57"/>
      <c r="N53" s="22">
        <f t="shared" si="2"/>
        <v>6.8086699999999993</v>
      </c>
      <c r="O53" s="22">
        <f t="shared" si="3"/>
        <v>8.999459700000001</v>
      </c>
    </row>
    <row r="54" spans="1:15" s="21" customFormat="1" ht="15" customHeight="1" x14ac:dyDescent="0.25">
      <c r="A54" s="4">
        <v>43</v>
      </c>
      <c r="B54" s="24" t="s">
        <v>180</v>
      </c>
      <c r="C54" s="51"/>
      <c r="D54" s="50"/>
      <c r="E54" s="25">
        <v>1</v>
      </c>
      <c r="F54" s="25">
        <v>28</v>
      </c>
      <c r="G54" s="26">
        <v>15.218642857142852</v>
      </c>
      <c r="H54" s="49"/>
      <c r="I54" s="19">
        <v>20.115464999999997</v>
      </c>
      <c r="J54" s="27">
        <f t="shared" si="1"/>
        <v>0</v>
      </c>
      <c r="K54" s="27">
        <f t="shared" si="0"/>
        <v>0</v>
      </c>
      <c r="L54" s="61" t="s">
        <v>352</v>
      </c>
      <c r="M54" s="57"/>
      <c r="N54" s="22">
        <f t="shared" si="2"/>
        <v>515.60761999999977</v>
      </c>
      <c r="O54" s="22">
        <f t="shared" si="3"/>
        <v>681.51195419999988</v>
      </c>
    </row>
    <row r="55" spans="1:15" ht="15" customHeight="1" x14ac:dyDescent="0.2">
      <c r="A55" s="4">
        <v>44</v>
      </c>
      <c r="B55" s="24" t="s">
        <v>60</v>
      </c>
      <c r="C55" s="51"/>
      <c r="D55" s="50"/>
      <c r="E55" s="25">
        <v>1</v>
      </c>
      <c r="F55" s="25">
        <v>325</v>
      </c>
      <c r="G55" s="26">
        <v>7.6753692307692294</v>
      </c>
      <c r="H55" s="49"/>
      <c r="I55" s="19">
        <v>10.145032153846154</v>
      </c>
      <c r="J55" s="27">
        <f t="shared" si="1"/>
        <v>0</v>
      </c>
      <c r="K55" s="27">
        <f t="shared" si="0"/>
        <v>0</v>
      </c>
      <c r="L55" s="61" t="s">
        <v>303</v>
      </c>
      <c r="N55" s="22">
        <f t="shared" si="2"/>
        <v>3018.3389499999994</v>
      </c>
      <c r="O55" s="22">
        <f t="shared" si="3"/>
        <v>3989.5338945000003</v>
      </c>
    </row>
    <row r="56" spans="1:15" s="21" customFormat="1" ht="15" customHeight="1" x14ac:dyDescent="0.25">
      <c r="A56" s="4">
        <v>45</v>
      </c>
      <c r="B56" s="24" t="s">
        <v>55</v>
      </c>
      <c r="C56" s="51"/>
      <c r="D56" s="50"/>
      <c r="E56" s="25">
        <v>1</v>
      </c>
      <c r="F56" s="25">
        <v>7</v>
      </c>
      <c r="G56" s="26">
        <v>33.080785714285717</v>
      </c>
      <c r="H56" s="49"/>
      <c r="I56" s="19">
        <v>43.725015000000006</v>
      </c>
      <c r="J56" s="27">
        <f t="shared" si="1"/>
        <v>0</v>
      </c>
      <c r="K56" s="27">
        <f t="shared" si="0"/>
        <v>0</v>
      </c>
      <c r="L56" s="60" t="s">
        <v>302</v>
      </c>
      <c r="M56" s="57"/>
      <c r="N56" s="22">
        <f t="shared" si="2"/>
        <v>280.194255</v>
      </c>
      <c r="O56" s="22">
        <f t="shared" si="3"/>
        <v>370.35087705000007</v>
      </c>
    </row>
    <row r="57" spans="1:15" s="21" customFormat="1" ht="15" customHeight="1" x14ac:dyDescent="0.25">
      <c r="A57" s="4">
        <v>46</v>
      </c>
      <c r="B57" s="24" t="s">
        <v>6</v>
      </c>
      <c r="C57" s="51"/>
      <c r="D57" s="50"/>
      <c r="E57" s="25">
        <v>1</v>
      </c>
      <c r="F57" s="25">
        <v>17</v>
      </c>
      <c r="G57" s="26">
        <v>19.320499999999999</v>
      </c>
      <c r="H57" s="49"/>
      <c r="I57" s="19">
        <v>25.537155000000002</v>
      </c>
      <c r="J57" s="27">
        <f t="shared" si="1"/>
        <v>0</v>
      </c>
      <c r="K57" s="27">
        <f t="shared" si="0"/>
        <v>0</v>
      </c>
      <c r="L57" s="62">
        <v>8715077117323</v>
      </c>
      <c r="M57" s="58"/>
      <c r="N57" s="22">
        <f t="shared" si="2"/>
        <v>397.42268499999994</v>
      </c>
      <c r="O57" s="22">
        <f t="shared" si="3"/>
        <v>525.29927835000001</v>
      </c>
    </row>
    <row r="58" spans="1:15" ht="15" customHeight="1" x14ac:dyDescent="0.2">
      <c r="A58" s="4">
        <v>47</v>
      </c>
      <c r="B58" s="24" t="s">
        <v>7</v>
      </c>
      <c r="C58" s="51"/>
      <c r="D58" s="50"/>
      <c r="E58" s="25">
        <v>1</v>
      </c>
      <c r="F58" s="25">
        <v>25</v>
      </c>
      <c r="G58" s="26">
        <v>27.17212</v>
      </c>
      <c r="H58" s="49"/>
      <c r="I58" s="19">
        <v>35.915149200000002</v>
      </c>
      <c r="J58" s="27">
        <f t="shared" si="1"/>
        <v>0</v>
      </c>
      <c r="K58" s="27">
        <f t="shared" si="0"/>
        <v>0</v>
      </c>
      <c r="L58" s="60" t="s">
        <v>301</v>
      </c>
      <c r="N58" s="22">
        <f t="shared" si="2"/>
        <v>821.95663000000002</v>
      </c>
      <c r="O58" s="22">
        <f t="shared" si="3"/>
        <v>1086.4332632999999</v>
      </c>
    </row>
    <row r="59" spans="1:15" ht="15" customHeight="1" x14ac:dyDescent="0.2">
      <c r="A59" s="4">
        <v>48</v>
      </c>
      <c r="B59" s="24" t="s">
        <v>162</v>
      </c>
      <c r="C59" s="51"/>
      <c r="D59" s="50"/>
      <c r="E59" s="25">
        <v>1</v>
      </c>
      <c r="F59" s="25">
        <v>1</v>
      </c>
      <c r="G59" s="26">
        <v>21.224499999999999</v>
      </c>
      <c r="H59" s="49"/>
      <c r="I59" s="19">
        <v>28.053795000000001</v>
      </c>
      <c r="J59" s="27">
        <f t="shared" si="1"/>
        <v>0</v>
      </c>
      <c r="K59" s="27">
        <f t="shared" si="0"/>
        <v>0</v>
      </c>
      <c r="L59" s="62">
        <v>8711403486439</v>
      </c>
      <c r="N59" s="22">
        <f t="shared" si="2"/>
        <v>25.681645</v>
      </c>
      <c r="O59" s="22">
        <f t="shared" si="3"/>
        <v>33.945091949999998</v>
      </c>
    </row>
    <row r="60" spans="1:15" ht="15" customHeight="1" x14ac:dyDescent="0.2">
      <c r="A60" s="4">
        <v>49</v>
      </c>
      <c r="B60" s="24" t="s">
        <v>129</v>
      </c>
      <c r="C60" s="51"/>
      <c r="D60" s="50"/>
      <c r="E60" s="25">
        <v>1</v>
      </c>
      <c r="F60" s="25">
        <v>25</v>
      </c>
      <c r="G60" s="26">
        <v>1.8553799999999998</v>
      </c>
      <c r="H60" s="49"/>
      <c r="I60" s="19">
        <v>2.4523758</v>
      </c>
      <c r="J60" s="27">
        <f t="shared" si="1"/>
        <v>0</v>
      </c>
      <c r="K60" s="27">
        <f t="shared" si="0"/>
        <v>0</v>
      </c>
      <c r="L60" s="60" t="s">
        <v>300</v>
      </c>
      <c r="N60" s="22">
        <f t="shared" si="2"/>
        <v>56.125244999999993</v>
      </c>
      <c r="O60" s="22">
        <f t="shared" si="3"/>
        <v>74.184367949999995</v>
      </c>
    </row>
    <row r="61" spans="1:15" s="21" customFormat="1" ht="15" customHeight="1" x14ac:dyDescent="0.25">
      <c r="A61" s="4">
        <v>50</v>
      </c>
      <c r="B61" s="24" t="s">
        <v>177</v>
      </c>
      <c r="C61" s="51"/>
      <c r="D61" s="50"/>
      <c r="E61" s="25">
        <v>1</v>
      </c>
      <c r="F61" s="25">
        <v>2</v>
      </c>
      <c r="G61" s="26">
        <v>8.7125000000000004</v>
      </c>
      <c r="H61" s="49"/>
      <c r="I61" s="19">
        <v>11.515875000000001</v>
      </c>
      <c r="J61" s="27">
        <f t="shared" si="1"/>
        <v>0</v>
      </c>
      <c r="K61" s="27">
        <f t="shared" si="0"/>
        <v>0</v>
      </c>
      <c r="L61" s="60" t="s">
        <v>299</v>
      </c>
      <c r="M61" s="57"/>
      <c r="N61" s="22">
        <f t="shared" si="2"/>
        <v>21.084250000000001</v>
      </c>
      <c r="O61" s="22">
        <f t="shared" si="3"/>
        <v>27.868417500000003</v>
      </c>
    </row>
    <row r="62" spans="1:15" ht="15" customHeight="1" x14ac:dyDescent="0.2">
      <c r="A62" s="4">
        <v>51</v>
      </c>
      <c r="B62" s="24" t="s">
        <v>172</v>
      </c>
      <c r="C62" s="51"/>
      <c r="D62" s="50"/>
      <c r="E62" s="25">
        <v>1</v>
      </c>
      <c r="F62" s="25">
        <v>5</v>
      </c>
      <c r="G62" s="26">
        <v>56.354999999999997</v>
      </c>
      <c r="H62" s="49"/>
      <c r="I62" s="19">
        <v>74.488050000000001</v>
      </c>
      <c r="J62" s="27">
        <f t="shared" si="1"/>
        <v>0</v>
      </c>
      <c r="K62" s="27">
        <f t="shared" si="0"/>
        <v>0</v>
      </c>
      <c r="L62" s="61" t="s">
        <v>298</v>
      </c>
      <c r="N62" s="22">
        <f t="shared" si="2"/>
        <v>340.94774999999998</v>
      </c>
      <c r="O62" s="22">
        <f t="shared" si="3"/>
        <v>450.65270249999998</v>
      </c>
    </row>
    <row r="63" spans="1:15" s="21" customFormat="1" ht="15" customHeight="1" x14ac:dyDescent="0.25">
      <c r="A63" s="4">
        <v>52</v>
      </c>
      <c r="B63" s="24" t="s">
        <v>171</v>
      </c>
      <c r="C63" s="51"/>
      <c r="D63" s="50"/>
      <c r="E63" s="25">
        <v>1</v>
      </c>
      <c r="F63" s="25">
        <v>5</v>
      </c>
      <c r="G63" s="26">
        <v>45.024500000000003</v>
      </c>
      <c r="H63" s="49"/>
      <c r="I63" s="19">
        <v>59.511795000000014</v>
      </c>
      <c r="J63" s="27">
        <f t="shared" si="1"/>
        <v>0</v>
      </c>
      <c r="K63" s="27">
        <f t="shared" si="0"/>
        <v>0</v>
      </c>
      <c r="L63" s="60" t="s">
        <v>297</v>
      </c>
      <c r="M63" s="57"/>
      <c r="N63" s="22">
        <f t="shared" si="2"/>
        <v>272.39822499999997</v>
      </c>
      <c r="O63" s="22">
        <f t="shared" si="3"/>
        <v>360.04635975000008</v>
      </c>
    </row>
    <row r="64" spans="1:15" s="21" customFormat="1" ht="15" customHeight="1" x14ac:dyDescent="0.25">
      <c r="A64" s="4">
        <v>53</v>
      </c>
      <c r="B64" s="24" t="s">
        <v>144</v>
      </c>
      <c r="C64" s="51"/>
      <c r="D64" s="50"/>
      <c r="E64" s="25">
        <v>1</v>
      </c>
      <c r="F64" s="25">
        <v>157</v>
      </c>
      <c r="G64" s="26">
        <v>15</v>
      </c>
      <c r="H64" s="49"/>
      <c r="I64" s="19">
        <v>26.25</v>
      </c>
      <c r="J64" s="27">
        <f t="shared" si="1"/>
        <v>0</v>
      </c>
      <c r="K64" s="27">
        <f t="shared" si="0"/>
        <v>0</v>
      </c>
      <c r="L64" s="60" t="s">
        <v>296</v>
      </c>
      <c r="M64" s="57"/>
      <c r="N64" s="22">
        <f t="shared" si="2"/>
        <v>2849.5499999999997</v>
      </c>
      <c r="O64" s="22">
        <f t="shared" si="3"/>
        <v>4986.7124999999996</v>
      </c>
    </row>
    <row r="65" spans="1:15" s="21" customFormat="1" ht="15" customHeight="1" x14ac:dyDescent="0.25">
      <c r="A65" s="4">
        <v>54</v>
      </c>
      <c r="B65" s="24" t="s">
        <v>156</v>
      </c>
      <c r="C65" s="51"/>
      <c r="D65" s="50"/>
      <c r="E65" s="25">
        <v>1</v>
      </c>
      <c r="F65" s="25">
        <v>10</v>
      </c>
      <c r="G65" s="26">
        <v>2.0485000000000002</v>
      </c>
      <c r="H65" s="49"/>
      <c r="I65" s="19">
        <v>2.7076350000000007</v>
      </c>
      <c r="J65" s="27">
        <f t="shared" si="1"/>
        <v>0</v>
      </c>
      <c r="K65" s="27">
        <f t="shared" si="0"/>
        <v>0</v>
      </c>
      <c r="L65" s="60" t="s">
        <v>295</v>
      </c>
      <c r="M65" s="57"/>
      <c r="N65" s="22">
        <f t="shared" si="2"/>
        <v>24.786850000000001</v>
      </c>
      <c r="O65" s="22">
        <f t="shared" si="3"/>
        <v>32.762383500000006</v>
      </c>
    </row>
    <row r="66" spans="1:15" ht="15" customHeight="1" x14ac:dyDescent="0.2">
      <c r="A66" s="4">
        <v>55</v>
      </c>
      <c r="B66" s="24" t="s">
        <v>21</v>
      </c>
      <c r="C66" s="51"/>
      <c r="D66" s="50"/>
      <c r="E66" s="25">
        <v>1</v>
      </c>
      <c r="F66" s="25">
        <v>96</v>
      </c>
      <c r="G66" s="26">
        <v>16.652473958333331</v>
      </c>
      <c r="H66" s="49"/>
      <c r="I66" s="19">
        <v>22.010652343750003</v>
      </c>
      <c r="J66" s="27">
        <f t="shared" si="1"/>
        <v>0</v>
      </c>
      <c r="K66" s="27">
        <f t="shared" si="0"/>
        <v>0</v>
      </c>
      <c r="L66" s="61" t="s">
        <v>294</v>
      </c>
      <c r="N66" s="22">
        <f t="shared" si="2"/>
        <v>1934.3513749999997</v>
      </c>
      <c r="O66" s="22">
        <f t="shared" si="3"/>
        <v>2556.7573762500006</v>
      </c>
    </row>
    <row r="67" spans="1:15" s="21" customFormat="1" ht="15" customHeight="1" x14ac:dyDescent="0.25">
      <c r="A67" s="4">
        <v>56</v>
      </c>
      <c r="B67" s="24" t="s">
        <v>15</v>
      </c>
      <c r="C67" s="51"/>
      <c r="D67" s="50"/>
      <c r="E67" s="25">
        <v>1</v>
      </c>
      <c r="F67" s="25">
        <v>9</v>
      </c>
      <c r="G67" s="26">
        <v>3.7107222222222229</v>
      </c>
      <c r="H67" s="49"/>
      <c r="I67" s="19">
        <v>4.9047016666666678</v>
      </c>
      <c r="J67" s="27">
        <f t="shared" si="1"/>
        <v>0</v>
      </c>
      <c r="K67" s="27">
        <f t="shared" si="0"/>
        <v>0</v>
      </c>
      <c r="L67" s="60" t="s">
        <v>293</v>
      </c>
      <c r="M67" s="57"/>
      <c r="N67" s="22">
        <f t="shared" si="2"/>
        <v>40.409765</v>
      </c>
      <c r="O67" s="22">
        <f t="shared" si="3"/>
        <v>53.412201150000008</v>
      </c>
    </row>
    <row r="68" spans="1:15" ht="15" customHeight="1" x14ac:dyDescent="0.2">
      <c r="A68" s="4">
        <v>57</v>
      </c>
      <c r="B68" s="24" t="s">
        <v>88</v>
      </c>
      <c r="C68" s="51"/>
      <c r="D68" s="50"/>
      <c r="E68" s="25">
        <v>1</v>
      </c>
      <c r="F68" s="25">
        <v>2</v>
      </c>
      <c r="G68" s="26">
        <v>14.772999999999998</v>
      </c>
      <c r="H68" s="49"/>
      <c r="I68" s="19">
        <v>19.526429999999998</v>
      </c>
      <c r="J68" s="27">
        <f t="shared" si="1"/>
        <v>0</v>
      </c>
      <c r="K68" s="27">
        <f t="shared" si="0"/>
        <v>0</v>
      </c>
      <c r="L68" s="60" t="s">
        <v>292</v>
      </c>
      <c r="N68" s="22">
        <f t="shared" si="2"/>
        <v>35.750659999999996</v>
      </c>
      <c r="O68" s="22">
        <f t="shared" si="3"/>
        <v>47.253960599999992</v>
      </c>
    </row>
    <row r="69" spans="1:15" s="21" customFormat="1" ht="15" customHeight="1" x14ac:dyDescent="0.25">
      <c r="A69" s="4">
        <v>58</v>
      </c>
      <c r="B69" s="24" t="s">
        <v>149</v>
      </c>
      <c r="C69" s="51"/>
      <c r="D69" s="50"/>
      <c r="E69" s="25">
        <v>1</v>
      </c>
      <c r="F69" s="25">
        <v>19</v>
      </c>
      <c r="G69" s="26">
        <v>10</v>
      </c>
      <c r="H69" s="49"/>
      <c r="I69" s="19">
        <v>18.375</v>
      </c>
      <c r="J69" s="27">
        <f t="shared" si="1"/>
        <v>0</v>
      </c>
      <c r="K69" s="27">
        <f t="shared" si="0"/>
        <v>0</v>
      </c>
      <c r="L69" s="61" t="s">
        <v>371</v>
      </c>
      <c r="M69" s="57"/>
      <c r="N69" s="22">
        <f t="shared" si="2"/>
        <v>229.9</v>
      </c>
      <c r="O69" s="22">
        <f t="shared" si="3"/>
        <v>422.44124999999997</v>
      </c>
    </row>
    <row r="70" spans="1:15" s="21" customFormat="1" ht="15" customHeight="1" x14ac:dyDescent="0.25">
      <c r="A70" s="4">
        <v>59</v>
      </c>
      <c r="B70" s="24" t="s">
        <v>57</v>
      </c>
      <c r="C70" s="51"/>
      <c r="D70" s="50"/>
      <c r="E70" s="25">
        <v>1</v>
      </c>
      <c r="F70" s="25">
        <v>60</v>
      </c>
      <c r="G70" s="26">
        <v>42.262</v>
      </c>
      <c r="H70" s="49"/>
      <c r="I70" s="19">
        <v>55.860420000000005</v>
      </c>
      <c r="J70" s="27">
        <f t="shared" si="1"/>
        <v>0</v>
      </c>
      <c r="K70" s="27">
        <f t="shared" si="0"/>
        <v>0</v>
      </c>
      <c r="L70" s="60" t="s">
        <v>291</v>
      </c>
      <c r="M70" s="57"/>
      <c r="N70" s="22">
        <f t="shared" si="2"/>
        <v>3068.2212000000004</v>
      </c>
      <c r="O70" s="22">
        <f t="shared" si="3"/>
        <v>4055.4664920000005</v>
      </c>
    </row>
    <row r="71" spans="1:15" s="21" customFormat="1" ht="15" customHeight="1" x14ac:dyDescent="0.25">
      <c r="A71" s="4">
        <v>60</v>
      </c>
      <c r="B71" s="24" t="s">
        <v>168</v>
      </c>
      <c r="C71" s="51"/>
      <c r="D71" s="50"/>
      <c r="E71" s="25">
        <v>1</v>
      </c>
      <c r="F71" s="25">
        <v>1</v>
      </c>
      <c r="G71" s="26">
        <v>32</v>
      </c>
      <c r="H71" s="49"/>
      <c r="I71" s="19">
        <v>44.1</v>
      </c>
      <c r="J71" s="27">
        <f t="shared" si="1"/>
        <v>0</v>
      </c>
      <c r="K71" s="27">
        <f t="shared" si="0"/>
        <v>0</v>
      </c>
      <c r="L71" s="61" t="s">
        <v>370</v>
      </c>
      <c r="M71" s="57"/>
      <c r="N71" s="22">
        <f t="shared" si="2"/>
        <v>38.72</v>
      </c>
      <c r="O71" s="22">
        <f t="shared" si="3"/>
        <v>53.360999999999997</v>
      </c>
    </row>
    <row r="72" spans="1:15" ht="15" customHeight="1" x14ac:dyDescent="0.2">
      <c r="A72" s="4">
        <v>61</v>
      </c>
      <c r="B72" s="24" t="s">
        <v>324</v>
      </c>
      <c r="C72" s="51"/>
      <c r="D72" s="50"/>
      <c r="E72" s="25">
        <v>1</v>
      </c>
      <c r="F72" s="25">
        <v>37</v>
      </c>
      <c r="G72" s="26">
        <v>2.0167972972972974</v>
      </c>
      <c r="H72" s="49"/>
      <c r="I72" s="19">
        <v>2.6657314864864872</v>
      </c>
      <c r="J72" s="27">
        <f t="shared" si="1"/>
        <v>0</v>
      </c>
      <c r="K72" s="27">
        <f t="shared" si="0"/>
        <v>0</v>
      </c>
      <c r="L72" s="60"/>
      <c r="N72" s="22">
        <f t="shared" si="2"/>
        <v>90.292014999999992</v>
      </c>
      <c r="O72" s="22">
        <f t="shared" si="3"/>
        <v>119.34479865000003</v>
      </c>
    </row>
    <row r="73" spans="1:15" ht="15" customHeight="1" x14ac:dyDescent="0.2">
      <c r="A73" s="4">
        <v>62</v>
      </c>
      <c r="B73" s="24" t="s">
        <v>167</v>
      </c>
      <c r="C73" s="51"/>
      <c r="D73" s="50"/>
      <c r="E73" s="25">
        <v>1</v>
      </c>
      <c r="F73" s="25">
        <v>185</v>
      </c>
      <c r="G73" s="26">
        <v>2.3965405405405407</v>
      </c>
      <c r="H73" s="49"/>
      <c r="I73" s="19">
        <v>3.1676627027027031</v>
      </c>
      <c r="J73" s="27">
        <f t="shared" si="1"/>
        <v>0</v>
      </c>
      <c r="K73" s="27">
        <f t="shared" si="0"/>
        <v>0</v>
      </c>
      <c r="L73" s="60" t="s">
        <v>290</v>
      </c>
      <c r="N73" s="22">
        <f t="shared" si="2"/>
        <v>536.46559999999999</v>
      </c>
      <c r="O73" s="22">
        <f t="shared" si="3"/>
        <v>709.08129600000018</v>
      </c>
    </row>
    <row r="74" spans="1:15" ht="15" customHeight="1" x14ac:dyDescent="0.2">
      <c r="A74" s="4">
        <v>63</v>
      </c>
      <c r="B74" s="24" t="s">
        <v>146</v>
      </c>
      <c r="C74" s="51"/>
      <c r="D74" s="50"/>
      <c r="E74" s="25">
        <v>1</v>
      </c>
      <c r="F74" s="25">
        <v>25</v>
      </c>
      <c r="G74" s="26">
        <v>393.02809999999994</v>
      </c>
      <c r="H74" s="49"/>
      <c r="I74" s="19">
        <v>519.49067100000002</v>
      </c>
      <c r="J74" s="27">
        <f t="shared" si="1"/>
        <v>0</v>
      </c>
      <c r="K74" s="27">
        <f t="shared" si="0"/>
        <v>0</v>
      </c>
      <c r="L74" s="60" t="s">
        <v>289</v>
      </c>
      <c r="N74" s="22">
        <f t="shared" si="2"/>
        <v>11889.100024999996</v>
      </c>
      <c r="O74" s="22">
        <f t="shared" si="3"/>
        <v>15714.59279775</v>
      </c>
    </row>
    <row r="75" spans="1:15" ht="15" customHeight="1" x14ac:dyDescent="0.2">
      <c r="A75" s="4">
        <v>64</v>
      </c>
      <c r="B75" s="24" t="s">
        <v>119</v>
      </c>
      <c r="C75" s="51"/>
      <c r="D75" s="50"/>
      <c r="E75" s="25">
        <v>1</v>
      </c>
      <c r="F75" s="25">
        <v>27</v>
      </c>
      <c r="G75" s="26">
        <v>2.9916851851851844</v>
      </c>
      <c r="H75" s="49"/>
      <c r="I75" s="19">
        <v>3.9543038888888886</v>
      </c>
      <c r="J75" s="27">
        <f t="shared" si="1"/>
        <v>0</v>
      </c>
      <c r="K75" s="27">
        <f t="shared" si="0"/>
        <v>0</v>
      </c>
      <c r="L75" s="62">
        <v>8711646205057</v>
      </c>
      <c r="N75" s="22">
        <f t="shared" si="2"/>
        <v>97.73835499999997</v>
      </c>
      <c r="O75" s="22">
        <f t="shared" si="3"/>
        <v>129.18710805000001</v>
      </c>
    </row>
    <row r="76" spans="1:15" ht="15" customHeight="1" x14ac:dyDescent="0.2">
      <c r="A76" s="4">
        <v>65</v>
      </c>
      <c r="B76" s="24" t="s">
        <v>373</v>
      </c>
      <c r="C76" s="51"/>
      <c r="D76" s="50"/>
      <c r="E76" s="25">
        <v>1</v>
      </c>
      <c r="F76" s="25">
        <v>13</v>
      </c>
      <c r="G76" s="26">
        <v>21.25</v>
      </c>
      <c r="H76" s="49"/>
      <c r="I76" s="19">
        <v>28.087500000000002</v>
      </c>
      <c r="J76" s="27">
        <f t="shared" si="1"/>
        <v>0</v>
      </c>
      <c r="K76" s="27">
        <f t="shared" ref="K76:K139" si="4">+J76*F76</f>
        <v>0</v>
      </c>
      <c r="L76" s="61" t="s">
        <v>288</v>
      </c>
      <c r="N76" s="22">
        <f t="shared" si="2"/>
        <v>334.26249999999999</v>
      </c>
      <c r="O76" s="22">
        <f t="shared" si="3"/>
        <v>441.81637500000005</v>
      </c>
    </row>
    <row r="77" spans="1:15" ht="15" customHeight="1" x14ac:dyDescent="0.2">
      <c r="A77" s="4">
        <v>66</v>
      </c>
      <c r="B77" s="24" t="s">
        <v>147</v>
      </c>
      <c r="C77" s="51"/>
      <c r="D77" s="50"/>
      <c r="E77" s="25">
        <v>1</v>
      </c>
      <c r="F77" s="25">
        <v>22</v>
      </c>
      <c r="G77" s="26">
        <v>76.190522727272736</v>
      </c>
      <c r="H77" s="49"/>
      <c r="I77" s="19">
        <v>100.70594386363638</v>
      </c>
      <c r="J77" s="27">
        <f t="shared" ref="J77:J140" si="5">+H77*1.21</f>
        <v>0</v>
      </c>
      <c r="K77" s="27">
        <f t="shared" si="4"/>
        <v>0</v>
      </c>
      <c r="L77" s="60" t="s">
        <v>287</v>
      </c>
      <c r="N77" s="22">
        <f t="shared" ref="N77:N140" si="6">+(G77*F77)*1.21</f>
        <v>2028.1917150000002</v>
      </c>
      <c r="O77" s="22">
        <f t="shared" ref="O77:O140" si="7">+(I77*F77)*1.21</f>
        <v>2680.7922256500005</v>
      </c>
    </row>
    <row r="78" spans="1:15" ht="15" customHeight="1" x14ac:dyDescent="0.2">
      <c r="A78" s="4">
        <v>67</v>
      </c>
      <c r="B78" s="24" t="s">
        <v>114</v>
      </c>
      <c r="C78" s="51"/>
      <c r="D78" s="50"/>
      <c r="E78" s="25">
        <v>1</v>
      </c>
      <c r="F78" s="25">
        <v>5</v>
      </c>
      <c r="G78" s="26">
        <v>64.85499999999999</v>
      </c>
      <c r="H78" s="49"/>
      <c r="I78" s="19">
        <v>85.723050000000015</v>
      </c>
      <c r="J78" s="27">
        <f t="shared" si="5"/>
        <v>0</v>
      </c>
      <c r="K78" s="27">
        <f t="shared" si="4"/>
        <v>0</v>
      </c>
      <c r="L78" s="61" t="s">
        <v>286</v>
      </c>
      <c r="N78" s="22">
        <f t="shared" si="6"/>
        <v>392.37274999999994</v>
      </c>
      <c r="O78" s="22">
        <f t="shared" si="7"/>
        <v>518.62445250000007</v>
      </c>
    </row>
    <row r="79" spans="1:15" ht="15" customHeight="1" x14ac:dyDescent="0.2">
      <c r="A79" s="4">
        <v>68</v>
      </c>
      <c r="B79" s="24" t="s">
        <v>113</v>
      </c>
      <c r="C79" s="51"/>
      <c r="D79" s="50"/>
      <c r="E79" s="25">
        <v>1</v>
      </c>
      <c r="F79" s="25">
        <v>24</v>
      </c>
      <c r="G79" s="26">
        <v>82.5</v>
      </c>
      <c r="H79" s="49"/>
      <c r="I79" s="19">
        <v>136.5</v>
      </c>
      <c r="J79" s="27">
        <f t="shared" si="5"/>
        <v>0</v>
      </c>
      <c r="K79" s="27">
        <f t="shared" si="4"/>
        <v>0</v>
      </c>
      <c r="L79" s="61" t="s">
        <v>369</v>
      </c>
      <c r="N79" s="22">
        <f t="shared" si="6"/>
        <v>2395.7999999999997</v>
      </c>
      <c r="O79" s="22">
        <f t="shared" si="7"/>
        <v>3963.96</v>
      </c>
    </row>
    <row r="80" spans="1:15" s="21" customFormat="1" ht="15" customHeight="1" x14ac:dyDescent="0.25">
      <c r="A80" s="4">
        <v>69</v>
      </c>
      <c r="B80" s="24" t="s">
        <v>96</v>
      </c>
      <c r="C80" s="51"/>
      <c r="D80" s="50"/>
      <c r="E80" s="25">
        <v>1</v>
      </c>
      <c r="F80" s="25">
        <v>55</v>
      </c>
      <c r="G80" s="26">
        <v>0.17757272727272727</v>
      </c>
      <c r="H80" s="49"/>
      <c r="I80" s="19">
        <v>0.23470936363636363</v>
      </c>
      <c r="J80" s="27">
        <f t="shared" si="5"/>
        <v>0</v>
      </c>
      <c r="K80" s="27">
        <f t="shared" si="4"/>
        <v>0</v>
      </c>
      <c r="L80" s="61" t="s">
        <v>325</v>
      </c>
      <c r="N80" s="22">
        <f t="shared" si="6"/>
        <v>11.817465</v>
      </c>
      <c r="O80" s="22">
        <f t="shared" si="7"/>
        <v>15.619908150000001</v>
      </c>
    </row>
    <row r="81" spans="1:15" ht="15" customHeight="1" x14ac:dyDescent="0.2">
      <c r="A81" s="4">
        <v>70</v>
      </c>
      <c r="B81" s="24" t="s">
        <v>110</v>
      </c>
      <c r="C81" s="51"/>
      <c r="D81" s="50"/>
      <c r="E81" s="25">
        <v>1</v>
      </c>
      <c r="F81" s="25">
        <v>10</v>
      </c>
      <c r="G81" s="26">
        <v>4.59</v>
      </c>
      <c r="H81" s="49"/>
      <c r="I81" s="19">
        <v>6.0669000000000004</v>
      </c>
      <c r="J81" s="27">
        <f t="shared" si="5"/>
        <v>0</v>
      </c>
      <c r="K81" s="27">
        <f t="shared" si="4"/>
        <v>0</v>
      </c>
      <c r="L81" s="61" t="s">
        <v>353</v>
      </c>
      <c r="N81" s="22">
        <f t="shared" si="6"/>
        <v>55.538999999999994</v>
      </c>
      <c r="O81" s="22">
        <f t="shared" si="7"/>
        <v>73.409490000000005</v>
      </c>
    </row>
    <row r="82" spans="1:15" s="21" customFormat="1" ht="15" customHeight="1" x14ac:dyDescent="0.25">
      <c r="A82" s="4">
        <v>71</v>
      </c>
      <c r="B82" s="24" t="s">
        <v>32</v>
      </c>
      <c r="C82" s="51"/>
      <c r="D82" s="50"/>
      <c r="E82" s="25">
        <v>1</v>
      </c>
      <c r="F82" s="25">
        <v>19</v>
      </c>
      <c r="G82" s="26">
        <v>10.420999999999999</v>
      </c>
      <c r="H82" s="49"/>
      <c r="I82" s="19">
        <v>13.77411</v>
      </c>
      <c r="J82" s="27">
        <f t="shared" si="5"/>
        <v>0</v>
      </c>
      <c r="K82" s="27">
        <f t="shared" si="4"/>
        <v>0</v>
      </c>
      <c r="L82" s="60" t="s">
        <v>285</v>
      </c>
      <c r="M82" s="57"/>
      <c r="N82" s="22">
        <f t="shared" si="6"/>
        <v>239.57879</v>
      </c>
      <c r="O82" s="22">
        <f t="shared" si="7"/>
        <v>316.66678890000003</v>
      </c>
    </row>
    <row r="83" spans="1:15" s="21" customFormat="1" ht="15" customHeight="1" x14ac:dyDescent="0.25">
      <c r="A83" s="4">
        <v>72</v>
      </c>
      <c r="B83" s="24" t="s">
        <v>33</v>
      </c>
      <c r="C83" s="51"/>
      <c r="D83" s="50"/>
      <c r="E83" s="25">
        <v>25</v>
      </c>
      <c r="F83" s="25">
        <v>12</v>
      </c>
      <c r="G83" s="26">
        <v>0.25159999999999999</v>
      </c>
      <c r="H83" s="49"/>
      <c r="I83" s="19">
        <v>0.33255600000000002</v>
      </c>
      <c r="J83" s="27">
        <f t="shared" si="5"/>
        <v>0</v>
      </c>
      <c r="K83" s="27">
        <f t="shared" si="4"/>
        <v>0</v>
      </c>
      <c r="L83" s="60" t="s">
        <v>284</v>
      </c>
      <c r="M83" s="57"/>
      <c r="N83" s="22">
        <f t="shared" si="6"/>
        <v>3.6532319999999996</v>
      </c>
      <c r="O83" s="22">
        <f t="shared" si="7"/>
        <v>4.8287131199999997</v>
      </c>
    </row>
    <row r="84" spans="1:15" ht="15" customHeight="1" x14ac:dyDescent="0.2">
      <c r="A84" s="4">
        <v>73</v>
      </c>
      <c r="B84" s="24" t="s">
        <v>5</v>
      </c>
      <c r="C84" s="51"/>
      <c r="D84" s="50"/>
      <c r="E84" s="25">
        <v>1</v>
      </c>
      <c r="F84" s="25">
        <v>14</v>
      </c>
      <c r="G84" s="26">
        <v>25</v>
      </c>
      <c r="H84" s="49"/>
      <c r="I84" s="19">
        <v>52.5</v>
      </c>
      <c r="J84" s="27">
        <f t="shared" si="5"/>
        <v>0</v>
      </c>
      <c r="K84" s="27">
        <f t="shared" si="4"/>
        <v>0</v>
      </c>
      <c r="L84" s="61" t="s">
        <v>354</v>
      </c>
      <c r="N84" s="22">
        <f t="shared" si="6"/>
        <v>423.5</v>
      </c>
      <c r="O84" s="22">
        <f t="shared" si="7"/>
        <v>889.35</v>
      </c>
    </row>
    <row r="85" spans="1:15" s="21" customFormat="1" ht="15" customHeight="1" x14ac:dyDescent="0.25">
      <c r="A85" s="4">
        <v>74</v>
      </c>
      <c r="B85" s="24" t="s">
        <v>145</v>
      </c>
      <c r="C85" s="51"/>
      <c r="D85" s="50"/>
      <c r="E85" s="25">
        <v>1</v>
      </c>
      <c r="F85" s="25">
        <v>266</v>
      </c>
      <c r="G85" s="26">
        <v>5.7141729323308299</v>
      </c>
      <c r="H85" s="49"/>
      <c r="I85" s="19">
        <v>7.5527921052631619</v>
      </c>
      <c r="J85" s="27">
        <f t="shared" si="5"/>
        <v>0</v>
      </c>
      <c r="K85" s="27">
        <f t="shared" si="4"/>
        <v>0</v>
      </c>
      <c r="L85" s="61" t="s">
        <v>283</v>
      </c>
      <c r="M85" s="57"/>
      <c r="N85" s="22">
        <f t="shared" si="6"/>
        <v>1839.1637000000007</v>
      </c>
      <c r="O85" s="22">
        <f t="shared" si="7"/>
        <v>2430.9416670000014</v>
      </c>
    </row>
    <row r="86" spans="1:15" ht="15" customHeight="1" x14ac:dyDescent="0.2">
      <c r="A86" s="4">
        <v>75</v>
      </c>
      <c r="B86" s="24" t="s">
        <v>103</v>
      </c>
      <c r="C86" s="51"/>
      <c r="D86" s="50"/>
      <c r="E86" s="25">
        <v>1</v>
      </c>
      <c r="F86" s="25">
        <v>440</v>
      </c>
      <c r="G86" s="26">
        <v>2.4136136363636367</v>
      </c>
      <c r="H86" s="49"/>
      <c r="I86" s="19">
        <v>3.1902293181818191</v>
      </c>
      <c r="J86" s="27">
        <f t="shared" si="5"/>
        <v>0</v>
      </c>
      <c r="K86" s="27">
        <f t="shared" si="4"/>
        <v>0</v>
      </c>
      <c r="L86" s="61" t="s">
        <v>368</v>
      </c>
      <c r="N86" s="22">
        <f t="shared" si="6"/>
        <v>1285.0079000000003</v>
      </c>
      <c r="O86" s="22">
        <f t="shared" si="7"/>
        <v>1698.4780890000006</v>
      </c>
    </row>
    <row r="87" spans="1:15" ht="15" customHeight="1" x14ac:dyDescent="0.2">
      <c r="A87" s="4">
        <v>76</v>
      </c>
      <c r="B87" s="24" t="s">
        <v>10</v>
      </c>
      <c r="C87" s="51"/>
      <c r="D87" s="50"/>
      <c r="E87" s="25">
        <v>1</v>
      </c>
      <c r="F87" s="25">
        <v>132</v>
      </c>
      <c r="G87" s="26">
        <v>6.3977954545454541</v>
      </c>
      <c r="H87" s="49"/>
      <c r="I87" s="19">
        <v>8.456380227272728</v>
      </c>
      <c r="J87" s="27">
        <f t="shared" si="5"/>
        <v>0</v>
      </c>
      <c r="K87" s="27">
        <f t="shared" si="4"/>
        <v>0</v>
      </c>
      <c r="L87" s="61" t="s">
        <v>367</v>
      </c>
      <c r="N87" s="22">
        <f t="shared" si="6"/>
        <v>1021.8558899999998</v>
      </c>
      <c r="O87" s="22">
        <f t="shared" si="7"/>
        <v>1350.6530499000003</v>
      </c>
    </row>
    <row r="88" spans="1:15" s="21" customFormat="1" ht="15" customHeight="1" x14ac:dyDescent="0.25">
      <c r="A88" s="4">
        <v>77</v>
      </c>
      <c r="B88" s="24" t="s">
        <v>154</v>
      </c>
      <c r="C88" s="51"/>
      <c r="D88" s="50"/>
      <c r="E88" s="25">
        <v>1</v>
      </c>
      <c r="F88" s="25">
        <v>18</v>
      </c>
      <c r="G88" s="26">
        <v>3.4264444444444448</v>
      </c>
      <c r="H88" s="49"/>
      <c r="I88" s="19">
        <v>4.5289533333333347</v>
      </c>
      <c r="J88" s="27">
        <f t="shared" si="5"/>
        <v>0</v>
      </c>
      <c r="K88" s="27">
        <f t="shared" si="4"/>
        <v>0</v>
      </c>
      <c r="L88" s="60" t="s">
        <v>282</v>
      </c>
      <c r="M88" s="57"/>
      <c r="N88" s="22">
        <f t="shared" si="6"/>
        <v>74.627960000000016</v>
      </c>
      <c r="O88" s="22">
        <f t="shared" si="7"/>
        <v>98.64060360000002</v>
      </c>
    </row>
    <row r="89" spans="1:15" ht="15" customHeight="1" x14ac:dyDescent="0.2">
      <c r="A89" s="4">
        <v>78</v>
      </c>
      <c r="B89" s="24" t="s">
        <v>3</v>
      </c>
      <c r="C89" s="51"/>
      <c r="D89" s="50"/>
      <c r="E89" s="25">
        <v>1</v>
      </c>
      <c r="F89" s="25">
        <v>4</v>
      </c>
      <c r="G89" s="26">
        <v>28.236999999999998</v>
      </c>
      <c r="H89" s="49"/>
      <c r="I89" s="19">
        <v>37.322670000000002</v>
      </c>
      <c r="J89" s="27">
        <f t="shared" si="5"/>
        <v>0</v>
      </c>
      <c r="K89" s="27">
        <f t="shared" si="4"/>
        <v>0</v>
      </c>
      <c r="L89" s="61" t="s">
        <v>366</v>
      </c>
      <c r="N89" s="22">
        <f t="shared" si="6"/>
        <v>136.66708</v>
      </c>
      <c r="O89" s="22">
        <f t="shared" si="7"/>
        <v>180.6417228</v>
      </c>
    </row>
    <row r="90" spans="1:15" ht="15" customHeight="1" x14ac:dyDescent="0.2">
      <c r="A90" s="4">
        <v>79</v>
      </c>
      <c r="B90" s="24" t="s">
        <v>29</v>
      </c>
      <c r="C90" s="51"/>
      <c r="D90" s="50"/>
      <c r="E90" s="25">
        <v>1</v>
      </c>
      <c r="F90" s="25">
        <v>33</v>
      </c>
      <c r="G90" s="26">
        <v>27.315909090909088</v>
      </c>
      <c r="H90" s="49"/>
      <c r="I90" s="19">
        <v>36.105204545454541</v>
      </c>
      <c r="J90" s="27">
        <f t="shared" si="5"/>
        <v>0</v>
      </c>
      <c r="K90" s="27">
        <f t="shared" si="4"/>
        <v>0</v>
      </c>
      <c r="L90" s="62">
        <v>7433644278260</v>
      </c>
      <c r="N90" s="22">
        <f t="shared" si="6"/>
        <v>1090.72425</v>
      </c>
      <c r="O90" s="22">
        <f t="shared" si="7"/>
        <v>1441.6808174999999</v>
      </c>
    </row>
    <row r="91" spans="1:15" ht="15" customHeight="1" x14ac:dyDescent="0.2">
      <c r="A91" s="4">
        <v>80</v>
      </c>
      <c r="B91" s="24" t="s">
        <v>25</v>
      </c>
      <c r="C91" s="51"/>
      <c r="D91" s="50"/>
      <c r="E91" s="25">
        <v>1</v>
      </c>
      <c r="F91" s="25">
        <v>1</v>
      </c>
      <c r="G91" s="26">
        <v>9.8684999999999992</v>
      </c>
      <c r="H91" s="49"/>
      <c r="I91" s="19">
        <v>13.043835000000001</v>
      </c>
      <c r="J91" s="27">
        <f t="shared" si="5"/>
        <v>0</v>
      </c>
      <c r="K91" s="27">
        <f t="shared" si="4"/>
        <v>0</v>
      </c>
      <c r="L91" s="60" t="s">
        <v>281</v>
      </c>
      <c r="N91" s="22">
        <f t="shared" si="6"/>
        <v>11.940884999999998</v>
      </c>
      <c r="O91" s="22">
        <f t="shared" si="7"/>
        <v>15.783040350000002</v>
      </c>
    </row>
    <row r="92" spans="1:15" s="21" customFormat="1" ht="15" customHeight="1" x14ac:dyDescent="0.25">
      <c r="A92" s="4">
        <v>81</v>
      </c>
      <c r="B92" s="24" t="s">
        <v>95</v>
      </c>
      <c r="C92" s="51"/>
      <c r="D92" s="50"/>
      <c r="E92" s="25">
        <v>1</v>
      </c>
      <c r="F92" s="25">
        <v>9</v>
      </c>
      <c r="G92" s="26">
        <v>25.647333333333332</v>
      </c>
      <c r="H92" s="49"/>
      <c r="I92" s="19">
        <v>33.899740000000001</v>
      </c>
      <c r="J92" s="27">
        <f t="shared" si="5"/>
        <v>0</v>
      </c>
      <c r="K92" s="27">
        <f t="shared" si="4"/>
        <v>0</v>
      </c>
      <c r="L92" s="60" t="s">
        <v>280</v>
      </c>
      <c r="M92" s="57"/>
      <c r="N92" s="22">
        <f t="shared" si="6"/>
        <v>279.29946000000001</v>
      </c>
      <c r="O92" s="22">
        <f t="shared" si="7"/>
        <v>369.1681686</v>
      </c>
    </row>
    <row r="93" spans="1:15" s="21" customFormat="1" ht="15" customHeight="1" x14ac:dyDescent="0.25">
      <c r="A93" s="4">
        <v>82</v>
      </c>
      <c r="B93" s="24" t="s">
        <v>128</v>
      </c>
      <c r="C93" s="51"/>
      <c r="D93" s="50"/>
      <c r="E93" s="25">
        <v>1</v>
      </c>
      <c r="F93" s="25">
        <v>33</v>
      </c>
      <c r="G93" s="26">
        <v>6.1493636363636357</v>
      </c>
      <c r="H93" s="49"/>
      <c r="I93" s="19">
        <v>8.1280118181818182</v>
      </c>
      <c r="J93" s="27">
        <f t="shared" si="5"/>
        <v>0</v>
      </c>
      <c r="K93" s="27">
        <f t="shared" si="4"/>
        <v>0</v>
      </c>
      <c r="L93" s="60" t="s">
        <v>279</v>
      </c>
      <c r="M93" s="57"/>
      <c r="N93" s="22">
        <f t="shared" si="6"/>
        <v>245.54408999999995</v>
      </c>
      <c r="O93" s="22">
        <f t="shared" si="7"/>
        <v>324.55151189999998</v>
      </c>
    </row>
    <row r="94" spans="1:15" ht="15" customHeight="1" x14ac:dyDescent="0.2">
      <c r="A94" s="4">
        <v>83</v>
      </c>
      <c r="B94" s="24" t="s">
        <v>179</v>
      </c>
      <c r="C94" s="51"/>
      <c r="D94" s="50"/>
      <c r="E94" s="25">
        <v>1</v>
      </c>
      <c r="F94" s="25">
        <v>3</v>
      </c>
      <c r="G94" s="26">
        <v>523.923</v>
      </c>
      <c r="H94" s="49"/>
      <c r="I94" s="19">
        <v>735</v>
      </c>
      <c r="J94" s="27">
        <f t="shared" si="5"/>
        <v>0</v>
      </c>
      <c r="K94" s="27">
        <f t="shared" si="4"/>
        <v>0</v>
      </c>
      <c r="L94" s="60"/>
      <c r="N94" s="22">
        <f t="shared" si="6"/>
        <v>1901.84049</v>
      </c>
      <c r="O94" s="22">
        <f t="shared" si="7"/>
        <v>2668.0499999999997</v>
      </c>
    </row>
    <row r="95" spans="1:15" ht="15" customHeight="1" x14ac:dyDescent="0.2">
      <c r="A95" s="4">
        <v>84</v>
      </c>
      <c r="B95" s="24" t="s">
        <v>106</v>
      </c>
      <c r="C95" s="51"/>
      <c r="D95" s="50"/>
      <c r="E95" s="25">
        <v>1</v>
      </c>
      <c r="F95" s="25">
        <v>184</v>
      </c>
      <c r="G95" s="26">
        <v>6.9299021739130424</v>
      </c>
      <c r="H95" s="49"/>
      <c r="I95" s="19">
        <v>12.862500000000001</v>
      </c>
      <c r="J95" s="27">
        <f t="shared" si="5"/>
        <v>0</v>
      </c>
      <c r="K95" s="27">
        <f t="shared" si="4"/>
        <v>0</v>
      </c>
      <c r="L95" s="61" t="s">
        <v>365</v>
      </c>
      <c r="N95" s="22">
        <f t="shared" si="6"/>
        <v>1542.8734199999999</v>
      </c>
      <c r="O95" s="22">
        <f t="shared" si="7"/>
        <v>2863.7070000000003</v>
      </c>
    </row>
    <row r="96" spans="1:15" s="21" customFormat="1" ht="15" customHeight="1" x14ac:dyDescent="0.25">
      <c r="A96" s="4">
        <v>85</v>
      </c>
      <c r="B96" s="24" t="s">
        <v>152</v>
      </c>
      <c r="C96" s="51"/>
      <c r="D96" s="50"/>
      <c r="E96" s="25">
        <v>1</v>
      </c>
      <c r="F96" s="25">
        <v>5</v>
      </c>
      <c r="G96" s="26">
        <v>1.224</v>
      </c>
      <c r="H96" s="49"/>
      <c r="I96" s="19">
        <v>1.6178399999999999</v>
      </c>
      <c r="J96" s="27">
        <f t="shared" si="5"/>
        <v>0</v>
      </c>
      <c r="K96" s="27">
        <f t="shared" si="4"/>
        <v>0</v>
      </c>
      <c r="L96" s="61" t="s">
        <v>334</v>
      </c>
      <c r="M96" s="57"/>
      <c r="N96" s="22">
        <f t="shared" si="6"/>
        <v>7.4051999999999998</v>
      </c>
      <c r="O96" s="22">
        <f t="shared" si="7"/>
        <v>9.7879319999999996</v>
      </c>
    </row>
    <row r="97" spans="1:15" s="21" customFormat="1" ht="15" customHeight="1" x14ac:dyDescent="0.25">
      <c r="A97" s="4">
        <v>86</v>
      </c>
      <c r="B97" s="24" t="s">
        <v>75</v>
      </c>
      <c r="C97" s="51"/>
      <c r="D97" s="50"/>
      <c r="E97" s="25">
        <v>1</v>
      </c>
      <c r="F97" s="25">
        <v>883</v>
      </c>
      <c r="G97" s="26">
        <v>10.470584937712344</v>
      </c>
      <c r="H97" s="49"/>
      <c r="I97" s="19">
        <v>13.839649620611555</v>
      </c>
      <c r="J97" s="27">
        <f t="shared" si="5"/>
        <v>0</v>
      </c>
      <c r="K97" s="27">
        <f t="shared" si="4"/>
        <v>0</v>
      </c>
      <c r="L97" s="61" t="s">
        <v>278</v>
      </c>
      <c r="M97" s="57"/>
      <c r="N97" s="22">
        <f t="shared" si="6"/>
        <v>11187.087065</v>
      </c>
      <c r="O97" s="22">
        <f t="shared" si="7"/>
        <v>14786.696844150003</v>
      </c>
    </row>
    <row r="98" spans="1:15" ht="15" customHeight="1" x14ac:dyDescent="0.2">
      <c r="A98" s="4">
        <v>87</v>
      </c>
      <c r="B98" s="24" t="s">
        <v>66</v>
      </c>
      <c r="C98" s="51"/>
      <c r="D98" s="50"/>
      <c r="E98" s="25">
        <v>1</v>
      </c>
      <c r="F98" s="25">
        <v>56</v>
      </c>
      <c r="G98" s="26">
        <v>3.0228124999999997</v>
      </c>
      <c r="H98" s="49"/>
      <c r="I98" s="19">
        <v>3.9954468750000003</v>
      </c>
      <c r="J98" s="27">
        <f t="shared" si="5"/>
        <v>0</v>
      </c>
      <c r="K98" s="27">
        <f t="shared" si="4"/>
        <v>0</v>
      </c>
      <c r="L98" s="60" t="s">
        <v>277</v>
      </c>
      <c r="N98" s="22">
        <f t="shared" si="6"/>
        <v>204.82577499999996</v>
      </c>
      <c r="O98" s="22">
        <f t="shared" si="7"/>
        <v>270.73148025</v>
      </c>
    </row>
    <row r="99" spans="1:15" ht="15" customHeight="1" x14ac:dyDescent="0.2">
      <c r="A99" s="4">
        <v>88</v>
      </c>
      <c r="B99" s="24" t="s">
        <v>108</v>
      </c>
      <c r="C99" s="51"/>
      <c r="D99" s="50"/>
      <c r="E99" s="25">
        <v>1</v>
      </c>
      <c r="F99" s="25">
        <v>19</v>
      </c>
      <c r="G99" s="26">
        <v>46.977263157894733</v>
      </c>
      <c r="H99" s="49"/>
      <c r="I99" s="19">
        <v>62.092888421052642</v>
      </c>
      <c r="J99" s="27">
        <f t="shared" si="5"/>
        <v>0</v>
      </c>
      <c r="K99" s="27">
        <f t="shared" si="4"/>
        <v>0</v>
      </c>
      <c r="L99" s="60" t="s">
        <v>276</v>
      </c>
      <c r="N99" s="22">
        <f t="shared" si="6"/>
        <v>1080.0072799999998</v>
      </c>
      <c r="O99" s="22">
        <f t="shared" si="7"/>
        <v>1427.5155048000001</v>
      </c>
    </row>
    <row r="100" spans="1:15" ht="15" customHeight="1" x14ac:dyDescent="0.2">
      <c r="A100" s="4">
        <v>89</v>
      </c>
      <c r="B100" s="24" t="s">
        <v>73</v>
      </c>
      <c r="C100" s="51"/>
      <c r="D100" s="50"/>
      <c r="E100" s="25">
        <v>1</v>
      </c>
      <c r="F100" s="25">
        <v>2</v>
      </c>
      <c r="G100" s="26">
        <v>4.0715000000000003</v>
      </c>
      <c r="H100" s="49"/>
      <c r="I100" s="19">
        <v>5.3815650000000002</v>
      </c>
      <c r="J100" s="27">
        <f t="shared" si="5"/>
        <v>0</v>
      </c>
      <c r="K100" s="27">
        <f t="shared" si="4"/>
        <v>0</v>
      </c>
      <c r="L100" s="60" t="s">
        <v>275</v>
      </c>
      <c r="N100" s="22">
        <f t="shared" si="6"/>
        <v>9.8530300000000004</v>
      </c>
      <c r="O100" s="22">
        <f t="shared" si="7"/>
        <v>13.0233873</v>
      </c>
    </row>
    <row r="101" spans="1:15" s="21" customFormat="1" ht="15" customHeight="1" x14ac:dyDescent="0.25">
      <c r="A101" s="4">
        <v>90</v>
      </c>
      <c r="B101" s="24" t="s">
        <v>173</v>
      </c>
      <c r="C101" s="51"/>
      <c r="D101" s="50"/>
      <c r="E101" s="25">
        <v>1</v>
      </c>
      <c r="F101" s="25">
        <v>22</v>
      </c>
      <c r="G101" s="26">
        <v>28.279499999999995</v>
      </c>
      <c r="H101" s="49"/>
      <c r="I101" s="19">
        <v>37.378845000000005</v>
      </c>
      <c r="J101" s="27">
        <f t="shared" si="5"/>
        <v>0</v>
      </c>
      <c r="K101" s="27">
        <f t="shared" si="4"/>
        <v>0</v>
      </c>
      <c r="L101" s="60" t="s">
        <v>274</v>
      </c>
      <c r="M101" s="57"/>
      <c r="N101" s="22">
        <f t="shared" si="6"/>
        <v>752.80028999999979</v>
      </c>
      <c r="O101" s="22">
        <f t="shared" si="7"/>
        <v>995.02485390000015</v>
      </c>
    </row>
    <row r="102" spans="1:15" s="21" customFormat="1" ht="15" customHeight="1" x14ac:dyDescent="0.25">
      <c r="A102" s="4">
        <v>91</v>
      </c>
      <c r="B102" s="24" t="s">
        <v>48</v>
      </c>
      <c r="C102" s="51"/>
      <c r="D102" s="50"/>
      <c r="E102" s="25">
        <v>1</v>
      </c>
      <c r="F102" s="25">
        <v>38</v>
      </c>
      <c r="G102" s="26">
        <v>12.146500000000001</v>
      </c>
      <c r="H102" s="49"/>
      <c r="I102" s="19">
        <v>16.054815000000005</v>
      </c>
      <c r="J102" s="27">
        <f t="shared" si="5"/>
        <v>0</v>
      </c>
      <c r="K102" s="27">
        <f t="shared" si="4"/>
        <v>0</v>
      </c>
      <c r="L102" s="60" t="s">
        <v>273</v>
      </c>
      <c r="M102" s="57"/>
      <c r="N102" s="22">
        <f t="shared" si="6"/>
        <v>558.49607000000003</v>
      </c>
      <c r="O102" s="22">
        <f t="shared" si="7"/>
        <v>738.20039370000018</v>
      </c>
    </row>
    <row r="103" spans="1:15" s="21" customFormat="1" ht="15" customHeight="1" x14ac:dyDescent="0.25">
      <c r="A103" s="4">
        <v>92</v>
      </c>
      <c r="B103" s="24" t="s">
        <v>51</v>
      </c>
      <c r="C103" s="51"/>
      <c r="D103" s="50"/>
      <c r="E103" s="25">
        <v>1</v>
      </c>
      <c r="F103" s="25">
        <v>86</v>
      </c>
      <c r="G103" s="26">
        <v>18.378779069767443</v>
      </c>
      <c r="H103" s="49"/>
      <c r="I103" s="19">
        <v>24.292421511627911</v>
      </c>
      <c r="J103" s="27">
        <f t="shared" si="5"/>
        <v>0</v>
      </c>
      <c r="K103" s="27">
        <f t="shared" si="4"/>
        <v>0</v>
      </c>
      <c r="L103" s="60" t="s">
        <v>272</v>
      </c>
      <c r="M103" s="57"/>
      <c r="N103" s="22">
        <f t="shared" si="6"/>
        <v>1912.49575</v>
      </c>
      <c r="O103" s="22">
        <f t="shared" si="7"/>
        <v>2527.8693825</v>
      </c>
    </row>
    <row r="104" spans="1:15" s="21" customFormat="1" ht="15" customHeight="1" x14ac:dyDescent="0.25">
      <c r="A104" s="4">
        <v>93</v>
      </c>
      <c r="B104" s="24" t="s">
        <v>36</v>
      </c>
      <c r="C104" s="51"/>
      <c r="D104" s="50"/>
      <c r="E104" s="25">
        <v>1</v>
      </c>
      <c r="F104" s="25">
        <v>22</v>
      </c>
      <c r="G104" s="26">
        <v>6.3456363636363635</v>
      </c>
      <c r="H104" s="49"/>
      <c r="I104" s="19">
        <v>8.3874381818181831</v>
      </c>
      <c r="J104" s="27">
        <f t="shared" si="5"/>
        <v>0</v>
      </c>
      <c r="K104" s="27">
        <f t="shared" si="4"/>
        <v>0</v>
      </c>
      <c r="L104" s="60" t="s">
        <v>271</v>
      </c>
      <c r="M104" s="57"/>
      <c r="N104" s="22">
        <f t="shared" si="6"/>
        <v>168.92083999999997</v>
      </c>
      <c r="O104" s="22">
        <f t="shared" si="7"/>
        <v>223.27360440000004</v>
      </c>
    </row>
    <row r="105" spans="1:15" s="21" customFormat="1" ht="15" customHeight="1" x14ac:dyDescent="0.25">
      <c r="A105" s="4">
        <v>94</v>
      </c>
      <c r="B105" s="24" t="s">
        <v>155</v>
      </c>
      <c r="C105" s="51"/>
      <c r="D105" s="50"/>
      <c r="E105" s="25">
        <v>1</v>
      </c>
      <c r="F105" s="25">
        <v>2</v>
      </c>
      <c r="G105" s="26">
        <v>2.5415000000000001</v>
      </c>
      <c r="H105" s="49"/>
      <c r="I105" s="19">
        <v>3.3592650000000006</v>
      </c>
      <c r="J105" s="27">
        <f t="shared" si="5"/>
        <v>0</v>
      </c>
      <c r="K105" s="27">
        <f t="shared" si="4"/>
        <v>0</v>
      </c>
      <c r="L105" s="60" t="s">
        <v>270</v>
      </c>
      <c r="M105" s="57"/>
      <c r="N105" s="22">
        <f t="shared" si="6"/>
        <v>6.1504300000000001</v>
      </c>
      <c r="O105" s="22">
        <f t="shared" si="7"/>
        <v>8.1294213000000006</v>
      </c>
    </row>
    <row r="106" spans="1:15" ht="15" customHeight="1" x14ac:dyDescent="0.2">
      <c r="A106" s="4">
        <v>95</v>
      </c>
      <c r="B106" s="24" t="s">
        <v>130</v>
      </c>
      <c r="C106" s="51"/>
      <c r="D106" s="50"/>
      <c r="E106" s="25">
        <v>1</v>
      </c>
      <c r="F106" s="25">
        <v>10</v>
      </c>
      <c r="G106" s="26">
        <v>19.230400000000003</v>
      </c>
      <c r="H106" s="49"/>
      <c r="I106" s="19">
        <v>25.418064000000005</v>
      </c>
      <c r="J106" s="27">
        <f t="shared" si="5"/>
        <v>0</v>
      </c>
      <c r="K106" s="27">
        <f t="shared" si="4"/>
        <v>0</v>
      </c>
      <c r="L106" s="60" t="s">
        <v>269</v>
      </c>
      <c r="N106" s="22">
        <f t="shared" si="6"/>
        <v>232.68784000000002</v>
      </c>
      <c r="O106" s="22">
        <f t="shared" si="7"/>
        <v>307.55857440000005</v>
      </c>
    </row>
    <row r="107" spans="1:15" ht="15" customHeight="1" x14ac:dyDescent="0.2">
      <c r="A107" s="4">
        <v>96</v>
      </c>
      <c r="B107" s="24" t="s">
        <v>137</v>
      </c>
      <c r="C107" s="51"/>
      <c r="D107" s="50"/>
      <c r="E107" s="25">
        <v>1</v>
      </c>
      <c r="F107" s="25">
        <v>36</v>
      </c>
      <c r="G107" s="26">
        <v>42.317013888888887</v>
      </c>
      <c r="H107" s="49"/>
      <c r="I107" s="19">
        <v>55.933135416666673</v>
      </c>
      <c r="J107" s="27">
        <f t="shared" si="5"/>
        <v>0</v>
      </c>
      <c r="K107" s="27">
        <f t="shared" si="4"/>
        <v>0</v>
      </c>
      <c r="L107" s="60" t="s">
        <v>268</v>
      </c>
      <c r="N107" s="22">
        <f t="shared" si="6"/>
        <v>1843.3291249999997</v>
      </c>
      <c r="O107" s="22">
        <f t="shared" si="7"/>
        <v>2436.4473787500001</v>
      </c>
    </row>
    <row r="108" spans="1:15" s="21" customFormat="1" ht="15" customHeight="1" x14ac:dyDescent="0.25">
      <c r="A108" s="4">
        <v>97</v>
      </c>
      <c r="B108" s="24" t="s">
        <v>65</v>
      </c>
      <c r="C108" s="51"/>
      <c r="D108" s="50"/>
      <c r="E108" s="25">
        <v>1</v>
      </c>
      <c r="F108" s="25">
        <v>95</v>
      </c>
      <c r="G108" s="26">
        <v>6.2817684210526323</v>
      </c>
      <c r="H108" s="49"/>
      <c r="I108" s="19">
        <v>8.3030197894736872</v>
      </c>
      <c r="J108" s="27">
        <f t="shared" si="5"/>
        <v>0</v>
      </c>
      <c r="K108" s="27">
        <f t="shared" si="4"/>
        <v>0</v>
      </c>
      <c r="L108" s="60" t="s">
        <v>267</v>
      </c>
      <c r="M108" s="57"/>
      <c r="N108" s="22">
        <f t="shared" si="6"/>
        <v>722.08928000000003</v>
      </c>
      <c r="O108" s="22">
        <f t="shared" si="7"/>
        <v>954.43212480000034</v>
      </c>
    </row>
    <row r="109" spans="1:15" s="21" customFormat="1" ht="15" customHeight="1" x14ac:dyDescent="0.25">
      <c r="A109" s="4">
        <v>98</v>
      </c>
      <c r="B109" s="24" t="s">
        <v>135</v>
      </c>
      <c r="C109" s="51"/>
      <c r="D109" s="50"/>
      <c r="E109" s="25">
        <v>1</v>
      </c>
      <c r="F109" s="25">
        <v>116</v>
      </c>
      <c r="G109" s="26">
        <v>12.623379310344827</v>
      </c>
      <c r="H109" s="49"/>
      <c r="I109" s="19">
        <v>16.685137241379312</v>
      </c>
      <c r="J109" s="27">
        <f t="shared" si="5"/>
        <v>0</v>
      </c>
      <c r="K109" s="27">
        <f t="shared" si="4"/>
        <v>0</v>
      </c>
      <c r="L109" s="60" t="s">
        <v>266</v>
      </c>
      <c r="M109" s="57"/>
      <c r="N109" s="22">
        <f t="shared" si="6"/>
        <v>1771.8175199999998</v>
      </c>
      <c r="O109" s="22">
        <f t="shared" si="7"/>
        <v>2341.9258632000001</v>
      </c>
    </row>
    <row r="110" spans="1:15" s="21" customFormat="1" ht="15" customHeight="1" x14ac:dyDescent="0.25">
      <c r="A110" s="4">
        <v>99</v>
      </c>
      <c r="B110" s="24" t="s">
        <v>151</v>
      </c>
      <c r="C110" s="51"/>
      <c r="D110" s="50"/>
      <c r="E110" s="25">
        <v>1</v>
      </c>
      <c r="F110" s="25">
        <v>52</v>
      </c>
      <c r="G110" s="26">
        <v>4.7854999999999999</v>
      </c>
      <c r="H110" s="49"/>
      <c r="I110" s="19">
        <v>6.3253050000000011</v>
      </c>
      <c r="J110" s="27">
        <f t="shared" si="5"/>
        <v>0</v>
      </c>
      <c r="K110" s="27">
        <f t="shared" si="4"/>
        <v>0</v>
      </c>
      <c r="L110" s="60" t="s">
        <v>265</v>
      </c>
      <c r="M110" s="57"/>
      <c r="N110" s="22">
        <f t="shared" si="6"/>
        <v>301.10365999999999</v>
      </c>
      <c r="O110" s="22">
        <f t="shared" si="7"/>
        <v>397.98819060000005</v>
      </c>
    </row>
    <row r="111" spans="1:15" ht="15" customHeight="1" x14ac:dyDescent="0.2">
      <c r="A111" s="4">
        <v>100</v>
      </c>
      <c r="B111" s="24" t="s">
        <v>58</v>
      </c>
      <c r="C111" s="51"/>
      <c r="D111" s="50"/>
      <c r="E111" s="25">
        <v>100</v>
      </c>
      <c r="F111" s="25">
        <v>92</v>
      </c>
      <c r="G111" s="26">
        <v>0.79391847826086959</v>
      </c>
      <c r="H111" s="49"/>
      <c r="I111" s="19">
        <v>1.0493734239130437</v>
      </c>
      <c r="J111" s="27">
        <f t="shared" si="5"/>
        <v>0</v>
      </c>
      <c r="K111" s="27">
        <f t="shared" si="4"/>
        <v>0</v>
      </c>
      <c r="L111" s="60" t="s">
        <v>264</v>
      </c>
      <c r="N111" s="22">
        <f t="shared" si="6"/>
        <v>88.379005000000006</v>
      </c>
      <c r="O111" s="22">
        <f t="shared" si="7"/>
        <v>116.81624955000001</v>
      </c>
    </row>
    <row r="112" spans="1:15" ht="15" customHeight="1" x14ac:dyDescent="0.2">
      <c r="A112" s="4">
        <v>101</v>
      </c>
      <c r="B112" s="24" t="s">
        <v>59</v>
      </c>
      <c r="C112" s="51"/>
      <c r="D112" s="50"/>
      <c r="E112" s="25">
        <v>100</v>
      </c>
      <c r="F112" s="25">
        <v>88</v>
      </c>
      <c r="G112" s="26">
        <v>3.0924545454545456</v>
      </c>
      <c r="H112" s="49"/>
      <c r="I112" s="19">
        <v>4.0874972727272736</v>
      </c>
      <c r="J112" s="27">
        <f t="shared" si="5"/>
        <v>0</v>
      </c>
      <c r="K112" s="27">
        <f t="shared" si="4"/>
        <v>0</v>
      </c>
      <c r="L112" s="60" t="s">
        <v>263</v>
      </c>
      <c r="N112" s="22">
        <f t="shared" si="6"/>
        <v>329.28456</v>
      </c>
      <c r="O112" s="22">
        <f t="shared" si="7"/>
        <v>435.2367096000001</v>
      </c>
    </row>
    <row r="113" spans="1:15" ht="15" customHeight="1" x14ac:dyDescent="0.2">
      <c r="A113" s="4">
        <v>102</v>
      </c>
      <c r="B113" s="24" t="s">
        <v>37</v>
      </c>
      <c r="C113" s="51"/>
      <c r="D113" s="50"/>
      <c r="E113" s="25">
        <v>1</v>
      </c>
      <c r="F113" s="25">
        <v>20</v>
      </c>
      <c r="G113" s="26">
        <v>1.5703750000000001</v>
      </c>
      <c r="H113" s="49"/>
      <c r="I113" s="19">
        <v>2.0756662500000003</v>
      </c>
      <c r="J113" s="27">
        <f t="shared" si="5"/>
        <v>0</v>
      </c>
      <c r="K113" s="27">
        <f t="shared" si="4"/>
        <v>0</v>
      </c>
      <c r="L113" s="60" t="s">
        <v>262</v>
      </c>
      <c r="N113" s="22">
        <f t="shared" si="6"/>
        <v>38.003075000000003</v>
      </c>
      <c r="O113" s="22">
        <f t="shared" si="7"/>
        <v>50.23112325000001</v>
      </c>
    </row>
    <row r="114" spans="1:15" s="21" customFormat="1" ht="15" customHeight="1" x14ac:dyDescent="0.25">
      <c r="A114" s="4">
        <v>103</v>
      </c>
      <c r="B114" s="24" t="s">
        <v>24</v>
      </c>
      <c r="C114" s="51"/>
      <c r="D114" s="50"/>
      <c r="E114" s="25">
        <v>1</v>
      </c>
      <c r="F114" s="25">
        <v>1</v>
      </c>
      <c r="G114" s="26">
        <v>47.106999999999999</v>
      </c>
      <c r="H114" s="49"/>
      <c r="I114" s="19">
        <v>62.264370000000007</v>
      </c>
      <c r="J114" s="27">
        <f t="shared" si="5"/>
        <v>0</v>
      </c>
      <c r="K114" s="27">
        <f t="shared" si="4"/>
        <v>0</v>
      </c>
      <c r="L114" s="62">
        <v>8711401180612</v>
      </c>
      <c r="M114" s="57"/>
      <c r="N114" s="22">
        <f t="shared" si="6"/>
        <v>56.999469999999995</v>
      </c>
      <c r="O114" s="22">
        <f t="shared" si="7"/>
        <v>75.339887700000006</v>
      </c>
    </row>
    <row r="115" spans="1:15" s="21" customFormat="1" ht="15" customHeight="1" x14ac:dyDescent="0.25">
      <c r="A115" s="4">
        <v>104</v>
      </c>
      <c r="B115" s="24" t="s">
        <v>43</v>
      </c>
      <c r="C115" s="51"/>
      <c r="D115" s="50"/>
      <c r="E115" s="25">
        <v>1</v>
      </c>
      <c r="F115" s="25">
        <v>8</v>
      </c>
      <c r="G115" s="26">
        <v>20.760187499999997</v>
      </c>
      <c r="H115" s="49"/>
      <c r="I115" s="19">
        <v>27.440083125000001</v>
      </c>
      <c r="J115" s="27">
        <f t="shared" si="5"/>
        <v>0</v>
      </c>
      <c r="K115" s="27">
        <f t="shared" si="4"/>
        <v>0</v>
      </c>
      <c r="L115" s="60" t="s">
        <v>261</v>
      </c>
      <c r="M115" s="57"/>
      <c r="N115" s="22">
        <f t="shared" si="6"/>
        <v>200.95861499999998</v>
      </c>
      <c r="O115" s="22">
        <f t="shared" si="7"/>
        <v>265.62000465</v>
      </c>
    </row>
    <row r="116" spans="1:15" ht="15" customHeight="1" x14ac:dyDescent="0.2">
      <c r="A116" s="4">
        <v>105</v>
      </c>
      <c r="B116" s="24" t="s">
        <v>74</v>
      </c>
      <c r="C116" s="51"/>
      <c r="D116" s="50"/>
      <c r="E116" s="25">
        <v>1</v>
      </c>
      <c r="F116" s="25">
        <v>62</v>
      </c>
      <c r="G116" s="26">
        <v>76.627225806451605</v>
      </c>
      <c r="H116" s="49"/>
      <c r="I116" s="19">
        <v>101.28316258064515</v>
      </c>
      <c r="J116" s="27">
        <f t="shared" si="5"/>
        <v>0</v>
      </c>
      <c r="K116" s="27">
        <f t="shared" si="4"/>
        <v>0</v>
      </c>
      <c r="L116" s="60" t="s">
        <v>260</v>
      </c>
      <c r="N116" s="22">
        <f t="shared" si="6"/>
        <v>5748.5744799999993</v>
      </c>
      <c r="O116" s="22">
        <f t="shared" si="7"/>
        <v>7598.2628567999991</v>
      </c>
    </row>
    <row r="117" spans="1:15" ht="15" customHeight="1" x14ac:dyDescent="0.2">
      <c r="A117" s="4">
        <v>106</v>
      </c>
      <c r="B117" s="24" t="s">
        <v>27</v>
      </c>
      <c r="C117" s="51"/>
      <c r="D117" s="50"/>
      <c r="E117" s="25">
        <v>1</v>
      </c>
      <c r="F117" s="25">
        <v>4</v>
      </c>
      <c r="G117" s="26">
        <v>79.494124999999997</v>
      </c>
      <c r="H117" s="49"/>
      <c r="I117" s="19">
        <v>105.07252875</v>
      </c>
      <c r="J117" s="27">
        <f t="shared" si="5"/>
        <v>0</v>
      </c>
      <c r="K117" s="27">
        <f t="shared" si="4"/>
        <v>0</v>
      </c>
      <c r="L117" s="60" t="s">
        <v>259</v>
      </c>
      <c r="N117" s="22">
        <f t="shared" si="6"/>
        <v>384.75156499999997</v>
      </c>
      <c r="O117" s="22">
        <f t="shared" si="7"/>
        <v>508.55103915000001</v>
      </c>
    </row>
    <row r="118" spans="1:15" s="21" customFormat="1" ht="15" customHeight="1" x14ac:dyDescent="0.25">
      <c r="A118" s="4">
        <v>107</v>
      </c>
      <c r="B118" s="24" t="s">
        <v>47</v>
      </c>
      <c r="C118" s="51"/>
      <c r="D118" s="50"/>
      <c r="E118" s="25">
        <v>1</v>
      </c>
      <c r="F118" s="25">
        <v>48</v>
      </c>
      <c r="G118" s="26">
        <v>4.1952812499999999</v>
      </c>
      <c r="H118" s="49"/>
      <c r="I118" s="19">
        <v>5.5451746875000003</v>
      </c>
      <c r="J118" s="27">
        <f t="shared" si="5"/>
        <v>0</v>
      </c>
      <c r="K118" s="27">
        <f t="shared" si="4"/>
        <v>0</v>
      </c>
      <c r="L118" s="60" t="s">
        <v>258</v>
      </c>
      <c r="M118" s="57"/>
      <c r="N118" s="22">
        <f t="shared" si="6"/>
        <v>243.66193499999997</v>
      </c>
      <c r="O118" s="22">
        <f t="shared" si="7"/>
        <v>322.06374584999998</v>
      </c>
    </row>
    <row r="119" spans="1:15" s="21" customFormat="1" ht="15" customHeight="1" x14ac:dyDescent="0.25">
      <c r="A119" s="4">
        <v>108</v>
      </c>
      <c r="B119" s="24" t="s">
        <v>31</v>
      </c>
      <c r="C119" s="51"/>
      <c r="D119" s="50"/>
      <c r="E119" s="25">
        <v>50</v>
      </c>
      <c r="F119" s="25">
        <v>8</v>
      </c>
      <c r="G119" s="26">
        <v>0.25604124999999994</v>
      </c>
      <c r="H119" s="49"/>
      <c r="I119" s="19">
        <v>0.33842628749999998</v>
      </c>
      <c r="J119" s="27">
        <f t="shared" si="5"/>
        <v>0</v>
      </c>
      <c r="K119" s="27">
        <f t="shared" si="4"/>
        <v>0</v>
      </c>
      <c r="L119" s="60" t="s">
        <v>257</v>
      </c>
      <c r="M119" s="57"/>
      <c r="N119" s="22">
        <f t="shared" si="6"/>
        <v>2.4784792999999992</v>
      </c>
      <c r="O119" s="22">
        <f t="shared" si="7"/>
        <v>3.2759664629999996</v>
      </c>
    </row>
    <row r="120" spans="1:15" s="21" customFormat="1" ht="15" customHeight="1" x14ac:dyDescent="0.25">
      <c r="A120" s="4">
        <v>109</v>
      </c>
      <c r="B120" s="24" t="s">
        <v>35</v>
      </c>
      <c r="C120" s="51"/>
      <c r="D120" s="50"/>
      <c r="E120" s="25">
        <v>1</v>
      </c>
      <c r="F120" s="25">
        <v>9</v>
      </c>
      <c r="G120" s="26">
        <v>43.023222222222223</v>
      </c>
      <c r="H120" s="49"/>
      <c r="I120" s="19">
        <v>56.866576666666681</v>
      </c>
      <c r="J120" s="27">
        <f t="shared" si="5"/>
        <v>0</v>
      </c>
      <c r="K120" s="27">
        <f t="shared" si="4"/>
        <v>0</v>
      </c>
      <c r="L120" s="61" t="s">
        <v>326</v>
      </c>
      <c r="N120" s="22">
        <f t="shared" si="6"/>
        <v>468.52289000000002</v>
      </c>
      <c r="O120" s="22">
        <f t="shared" si="7"/>
        <v>619.27701990000014</v>
      </c>
    </row>
    <row r="121" spans="1:15" ht="15" customHeight="1" x14ac:dyDescent="0.2">
      <c r="A121" s="4">
        <v>110</v>
      </c>
      <c r="B121" s="24" t="s">
        <v>4</v>
      </c>
      <c r="C121" s="51"/>
      <c r="D121" s="50"/>
      <c r="E121" s="25">
        <v>1</v>
      </c>
      <c r="F121" s="25">
        <v>8</v>
      </c>
      <c r="G121" s="26">
        <v>25</v>
      </c>
      <c r="H121" s="49"/>
      <c r="I121" s="19">
        <v>36.75</v>
      </c>
      <c r="J121" s="27">
        <f t="shared" si="5"/>
        <v>0</v>
      </c>
      <c r="K121" s="27">
        <f t="shared" si="4"/>
        <v>0</v>
      </c>
      <c r="L121" s="60" t="s">
        <v>256</v>
      </c>
      <c r="N121" s="22">
        <f t="shared" si="6"/>
        <v>242</v>
      </c>
      <c r="O121" s="22">
        <f t="shared" si="7"/>
        <v>355.74</v>
      </c>
    </row>
    <row r="122" spans="1:15" ht="15" customHeight="1" x14ac:dyDescent="0.2">
      <c r="A122" s="4">
        <v>111</v>
      </c>
      <c r="B122" s="24" t="s">
        <v>111</v>
      </c>
      <c r="C122" s="51"/>
      <c r="D122" s="50"/>
      <c r="E122" s="25">
        <v>1</v>
      </c>
      <c r="F122" s="25">
        <v>6</v>
      </c>
      <c r="G122" s="26">
        <v>45</v>
      </c>
      <c r="H122" s="49"/>
      <c r="I122" s="19">
        <v>73.5</v>
      </c>
      <c r="J122" s="27">
        <f t="shared" si="5"/>
        <v>0</v>
      </c>
      <c r="K122" s="27">
        <f t="shared" si="4"/>
        <v>0</v>
      </c>
      <c r="L122" s="61" t="s">
        <v>333</v>
      </c>
      <c r="N122" s="22">
        <f t="shared" si="6"/>
        <v>326.7</v>
      </c>
      <c r="O122" s="22">
        <f t="shared" si="7"/>
        <v>533.61</v>
      </c>
    </row>
    <row r="123" spans="1:15" ht="15" customHeight="1" x14ac:dyDescent="0.2">
      <c r="A123" s="4">
        <v>112</v>
      </c>
      <c r="B123" s="24" t="s">
        <v>23</v>
      </c>
      <c r="C123" s="51"/>
      <c r="D123" s="50"/>
      <c r="E123" s="25">
        <v>1</v>
      </c>
      <c r="F123" s="25">
        <v>9</v>
      </c>
      <c r="G123" s="26">
        <v>11.237944444444443</v>
      </c>
      <c r="H123" s="49"/>
      <c r="I123" s="19">
        <v>14.853918333333334</v>
      </c>
      <c r="J123" s="27">
        <f t="shared" si="5"/>
        <v>0</v>
      </c>
      <c r="K123" s="27">
        <f t="shared" si="4"/>
        <v>0</v>
      </c>
      <c r="L123" s="61" t="s">
        <v>255</v>
      </c>
      <c r="N123" s="22">
        <f t="shared" si="6"/>
        <v>122.38121499999997</v>
      </c>
      <c r="O123" s="22">
        <f t="shared" si="7"/>
        <v>161.75917065000002</v>
      </c>
    </row>
    <row r="124" spans="1:15" s="21" customFormat="1" ht="15" customHeight="1" x14ac:dyDescent="0.25">
      <c r="A124" s="4">
        <v>113</v>
      </c>
      <c r="B124" s="24" t="s">
        <v>49</v>
      </c>
      <c r="C124" s="51"/>
      <c r="D124" s="50"/>
      <c r="E124" s="25">
        <v>1</v>
      </c>
      <c r="F124" s="25">
        <v>7</v>
      </c>
      <c r="G124" s="26">
        <v>37.918500000000002</v>
      </c>
      <c r="H124" s="49"/>
      <c r="I124" s="19">
        <v>50.119335000000007</v>
      </c>
      <c r="J124" s="27">
        <f t="shared" si="5"/>
        <v>0</v>
      </c>
      <c r="K124" s="27">
        <f t="shared" si="4"/>
        <v>0</v>
      </c>
      <c r="L124" s="61" t="s">
        <v>254</v>
      </c>
      <c r="M124" s="57"/>
      <c r="N124" s="22">
        <f t="shared" si="6"/>
        <v>321.16969499999999</v>
      </c>
      <c r="O124" s="22">
        <f t="shared" si="7"/>
        <v>424.51076745000006</v>
      </c>
    </row>
    <row r="125" spans="1:15" ht="15" customHeight="1" x14ac:dyDescent="0.2">
      <c r="A125" s="4">
        <v>114</v>
      </c>
      <c r="B125" s="24" t="s">
        <v>52</v>
      </c>
      <c r="C125" s="51"/>
      <c r="D125" s="50"/>
      <c r="E125" s="25">
        <v>1</v>
      </c>
      <c r="F125" s="25">
        <v>336</v>
      </c>
      <c r="G125" s="26">
        <v>9.8697142857142861</v>
      </c>
      <c r="H125" s="49"/>
      <c r="I125" s="19">
        <v>13.045440000000003</v>
      </c>
      <c r="J125" s="27">
        <f t="shared" si="5"/>
        <v>0</v>
      </c>
      <c r="K125" s="27">
        <f t="shared" si="4"/>
        <v>0</v>
      </c>
      <c r="L125" s="60" t="s">
        <v>253</v>
      </c>
      <c r="N125" s="22">
        <f t="shared" si="6"/>
        <v>4012.6310400000002</v>
      </c>
      <c r="O125" s="22">
        <f t="shared" si="7"/>
        <v>5303.7540864000011</v>
      </c>
    </row>
    <row r="126" spans="1:15" ht="15" customHeight="1" x14ac:dyDescent="0.2">
      <c r="A126" s="4">
        <v>115</v>
      </c>
      <c r="B126" s="24" t="s">
        <v>107</v>
      </c>
      <c r="C126" s="51"/>
      <c r="D126" s="50"/>
      <c r="E126" s="25">
        <v>1</v>
      </c>
      <c r="F126" s="25">
        <v>27</v>
      </c>
      <c r="G126" s="26">
        <v>5</v>
      </c>
      <c r="H126" s="49"/>
      <c r="I126" s="19">
        <v>10.5</v>
      </c>
      <c r="J126" s="27">
        <f t="shared" si="5"/>
        <v>0</v>
      </c>
      <c r="K126" s="27">
        <f t="shared" si="4"/>
        <v>0</v>
      </c>
      <c r="L126" s="61" t="s">
        <v>332</v>
      </c>
      <c r="N126" s="22">
        <f t="shared" si="6"/>
        <v>163.35</v>
      </c>
      <c r="O126" s="22">
        <f t="shared" si="7"/>
        <v>343.03499999999997</v>
      </c>
    </row>
    <row r="127" spans="1:15" ht="15" customHeight="1" x14ac:dyDescent="0.2">
      <c r="A127" s="4">
        <v>116</v>
      </c>
      <c r="B127" s="24" t="s">
        <v>85</v>
      </c>
      <c r="C127" s="51"/>
      <c r="D127" s="50"/>
      <c r="E127" s="25">
        <v>1</v>
      </c>
      <c r="F127" s="25">
        <v>4</v>
      </c>
      <c r="G127" s="26">
        <v>16.043749999999999</v>
      </c>
      <c r="H127" s="49"/>
      <c r="I127" s="19">
        <v>21.206062500000005</v>
      </c>
      <c r="J127" s="27">
        <f t="shared" si="5"/>
        <v>0</v>
      </c>
      <c r="K127" s="27">
        <f t="shared" si="4"/>
        <v>0</v>
      </c>
      <c r="L127" s="61" t="s">
        <v>252</v>
      </c>
      <c r="N127" s="22">
        <f t="shared" si="6"/>
        <v>77.651749999999993</v>
      </c>
      <c r="O127" s="22">
        <f t="shared" si="7"/>
        <v>102.63734250000002</v>
      </c>
    </row>
    <row r="128" spans="1:15" ht="15" customHeight="1" x14ac:dyDescent="0.2">
      <c r="A128" s="4">
        <v>117</v>
      </c>
      <c r="B128" s="24" t="s">
        <v>163</v>
      </c>
      <c r="C128" s="51"/>
      <c r="D128" s="50"/>
      <c r="E128" s="25">
        <v>1</v>
      </c>
      <c r="F128" s="25">
        <v>3</v>
      </c>
      <c r="G128" s="26">
        <v>9.942166666666667</v>
      </c>
      <c r="H128" s="49"/>
      <c r="I128" s="19">
        <v>13.141205000000001</v>
      </c>
      <c r="J128" s="27">
        <f t="shared" si="5"/>
        <v>0</v>
      </c>
      <c r="K128" s="27">
        <f t="shared" si="4"/>
        <v>0</v>
      </c>
      <c r="L128" s="60" t="s">
        <v>251</v>
      </c>
      <c r="N128" s="22">
        <f t="shared" si="6"/>
        <v>36.090065000000003</v>
      </c>
      <c r="O128" s="22">
        <f t="shared" si="7"/>
        <v>47.702574150000004</v>
      </c>
    </row>
    <row r="129" spans="1:15" ht="15" customHeight="1" x14ac:dyDescent="0.2">
      <c r="A129" s="4">
        <v>118</v>
      </c>
      <c r="B129" s="24" t="s">
        <v>122</v>
      </c>
      <c r="C129" s="51"/>
      <c r="D129" s="50"/>
      <c r="E129" s="25">
        <v>1</v>
      </c>
      <c r="F129" s="25">
        <v>2</v>
      </c>
      <c r="G129" s="26">
        <v>5</v>
      </c>
      <c r="H129" s="49"/>
      <c r="I129" s="19">
        <v>8.4</v>
      </c>
      <c r="J129" s="27">
        <f t="shared" si="5"/>
        <v>0</v>
      </c>
      <c r="K129" s="27">
        <f t="shared" si="4"/>
        <v>0</v>
      </c>
      <c r="L129" s="61" t="s">
        <v>359</v>
      </c>
      <c r="N129" s="22">
        <f t="shared" si="6"/>
        <v>12.1</v>
      </c>
      <c r="O129" s="22">
        <f t="shared" si="7"/>
        <v>20.327999999999999</v>
      </c>
    </row>
    <row r="130" spans="1:15" ht="15" customHeight="1" x14ac:dyDescent="0.2">
      <c r="A130" s="4">
        <v>119</v>
      </c>
      <c r="B130" s="24" t="s">
        <v>71</v>
      </c>
      <c r="C130" s="51"/>
      <c r="D130" s="50"/>
      <c r="E130" s="25">
        <v>1</v>
      </c>
      <c r="F130" s="25">
        <v>92</v>
      </c>
      <c r="G130" s="26">
        <v>192.73990217391301</v>
      </c>
      <c r="H130" s="49"/>
      <c r="I130" s="19">
        <v>254.75680010869567</v>
      </c>
      <c r="J130" s="27">
        <f t="shared" si="5"/>
        <v>0</v>
      </c>
      <c r="K130" s="27">
        <f t="shared" si="4"/>
        <v>0</v>
      </c>
      <c r="L130" s="60" t="s">
        <v>250</v>
      </c>
      <c r="N130" s="22">
        <f t="shared" si="6"/>
        <v>21455.805909999995</v>
      </c>
      <c r="O130" s="22">
        <f t="shared" si="7"/>
        <v>28359.526988100002</v>
      </c>
    </row>
    <row r="131" spans="1:15" ht="15" customHeight="1" x14ac:dyDescent="0.2">
      <c r="A131" s="4">
        <v>120</v>
      </c>
      <c r="B131" s="24" t="s">
        <v>20</v>
      </c>
      <c r="C131" s="51"/>
      <c r="D131" s="50"/>
      <c r="E131" s="25">
        <v>1</v>
      </c>
      <c r="F131" s="25">
        <v>13</v>
      </c>
      <c r="G131" s="26">
        <v>10.308538461538461</v>
      </c>
      <c r="H131" s="49"/>
      <c r="I131" s="19">
        <v>13.62546230769231</v>
      </c>
      <c r="J131" s="27">
        <f t="shared" si="5"/>
        <v>0</v>
      </c>
      <c r="K131" s="27">
        <f t="shared" si="4"/>
        <v>0</v>
      </c>
      <c r="L131" s="62">
        <v>7434045010046</v>
      </c>
      <c r="N131" s="22">
        <f t="shared" si="6"/>
        <v>162.15330999999998</v>
      </c>
      <c r="O131" s="22">
        <f t="shared" si="7"/>
        <v>214.32852210000004</v>
      </c>
    </row>
    <row r="132" spans="1:15" s="21" customFormat="1" ht="15" customHeight="1" x14ac:dyDescent="0.25">
      <c r="A132" s="4">
        <v>121</v>
      </c>
      <c r="B132" s="24" t="s">
        <v>92</v>
      </c>
      <c r="C132" s="51"/>
      <c r="D132" s="50"/>
      <c r="E132" s="25">
        <v>20</v>
      </c>
      <c r="F132" s="25">
        <v>42.5</v>
      </c>
      <c r="G132" s="26">
        <v>2.5754999999999999</v>
      </c>
      <c r="H132" s="49"/>
      <c r="I132" s="19">
        <v>4.4625000000000004</v>
      </c>
      <c r="J132" s="27">
        <f t="shared" si="5"/>
        <v>0</v>
      </c>
      <c r="K132" s="27">
        <f t="shared" si="4"/>
        <v>0</v>
      </c>
      <c r="L132" s="62">
        <v>4019444000428</v>
      </c>
      <c r="N132" s="22">
        <f t="shared" si="6"/>
        <v>132.4450875</v>
      </c>
      <c r="O132" s="22">
        <f t="shared" si="7"/>
        <v>229.48406250000002</v>
      </c>
    </row>
    <row r="133" spans="1:15" s="21" customFormat="1" ht="15" customHeight="1" x14ac:dyDescent="0.25">
      <c r="A133" s="4">
        <v>122</v>
      </c>
      <c r="B133" s="24" t="s">
        <v>116</v>
      </c>
      <c r="C133" s="51"/>
      <c r="D133" s="50"/>
      <c r="E133" s="25">
        <v>1</v>
      </c>
      <c r="F133" s="25">
        <v>221</v>
      </c>
      <c r="G133" s="26">
        <v>8.516461538461531</v>
      </c>
      <c r="H133" s="49"/>
      <c r="I133" s="19">
        <v>26.25</v>
      </c>
      <c r="J133" s="27">
        <f t="shared" si="5"/>
        <v>0</v>
      </c>
      <c r="K133" s="27">
        <f t="shared" si="4"/>
        <v>0</v>
      </c>
      <c r="L133" s="62">
        <v>8716812511932</v>
      </c>
      <c r="N133" s="22">
        <f t="shared" si="6"/>
        <v>2277.3869799999979</v>
      </c>
      <c r="O133" s="22">
        <f t="shared" si="7"/>
        <v>7019.5124999999998</v>
      </c>
    </row>
    <row r="134" spans="1:15" s="21" customFormat="1" ht="15" customHeight="1" x14ac:dyDescent="0.25">
      <c r="A134" s="4">
        <v>123</v>
      </c>
      <c r="B134" s="24" t="s">
        <v>121</v>
      </c>
      <c r="C134" s="51"/>
      <c r="D134" s="50"/>
      <c r="E134" s="25">
        <v>1</v>
      </c>
      <c r="F134" s="25">
        <v>72</v>
      </c>
      <c r="G134" s="26">
        <v>13.674611111111123</v>
      </c>
      <c r="H134" s="49"/>
      <c r="I134" s="19">
        <v>18.074618333333351</v>
      </c>
      <c r="J134" s="27">
        <f t="shared" si="5"/>
        <v>0</v>
      </c>
      <c r="K134" s="27">
        <f t="shared" si="4"/>
        <v>0</v>
      </c>
      <c r="L134" s="62">
        <v>8711293444717</v>
      </c>
      <c r="N134" s="22">
        <f t="shared" si="6"/>
        <v>1191.3321200000009</v>
      </c>
      <c r="O134" s="22">
        <f t="shared" si="7"/>
        <v>1574.6607492000014</v>
      </c>
    </row>
    <row r="135" spans="1:15" s="21" customFormat="1" ht="15" customHeight="1" x14ac:dyDescent="0.25">
      <c r="A135" s="4">
        <v>124</v>
      </c>
      <c r="B135" s="24" t="s">
        <v>170</v>
      </c>
      <c r="C135" s="51"/>
      <c r="D135" s="50"/>
      <c r="E135" s="25">
        <v>1</v>
      </c>
      <c r="F135" s="25">
        <v>31</v>
      </c>
      <c r="G135" s="26">
        <v>8.4794354838709687</v>
      </c>
      <c r="H135" s="49"/>
      <c r="I135" s="19">
        <v>11.207818548387099</v>
      </c>
      <c r="J135" s="27">
        <f t="shared" si="5"/>
        <v>0</v>
      </c>
      <c r="K135" s="27">
        <f t="shared" si="4"/>
        <v>0</v>
      </c>
      <c r="L135" s="62">
        <v>887539023034</v>
      </c>
      <c r="N135" s="22">
        <f t="shared" si="6"/>
        <v>318.063625</v>
      </c>
      <c r="O135" s="22">
        <f t="shared" si="7"/>
        <v>420.40527375000011</v>
      </c>
    </row>
    <row r="136" spans="1:15" s="21" customFormat="1" ht="15" customHeight="1" x14ac:dyDescent="0.25">
      <c r="A136" s="4">
        <v>125</v>
      </c>
      <c r="B136" s="24" t="s">
        <v>93</v>
      </c>
      <c r="C136" s="51"/>
      <c r="D136" s="50"/>
      <c r="E136" s="25">
        <v>1</v>
      </c>
      <c r="F136" s="25">
        <v>554</v>
      </c>
      <c r="G136" s="26">
        <v>4.4261371841155235</v>
      </c>
      <c r="H136" s="49"/>
      <c r="I136" s="19">
        <v>5.8503119133574017</v>
      </c>
      <c r="J136" s="27">
        <f t="shared" si="5"/>
        <v>0</v>
      </c>
      <c r="K136" s="27">
        <f t="shared" si="4"/>
        <v>0</v>
      </c>
      <c r="L136" s="60" t="s">
        <v>249</v>
      </c>
      <c r="M136" s="57"/>
      <c r="N136" s="22">
        <f t="shared" si="6"/>
        <v>2967.0167999999999</v>
      </c>
      <c r="O136" s="22">
        <f t="shared" si="7"/>
        <v>3921.6980880000006</v>
      </c>
    </row>
    <row r="137" spans="1:15" s="21" customFormat="1" ht="15" customHeight="1" x14ac:dyDescent="0.25">
      <c r="A137" s="4">
        <v>126</v>
      </c>
      <c r="B137" s="24" t="s">
        <v>38</v>
      </c>
      <c r="C137" s="51"/>
      <c r="D137" s="50"/>
      <c r="E137" s="25">
        <v>1</v>
      </c>
      <c r="F137" s="25">
        <v>4</v>
      </c>
      <c r="G137" s="26">
        <v>3.5615000000000001</v>
      </c>
      <c r="H137" s="49"/>
      <c r="I137" s="19">
        <v>4.7074650000000009</v>
      </c>
      <c r="J137" s="27">
        <f t="shared" si="5"/>
        <v>0</v>
      </c>
      <c r="K137" s="27">
        <f t="shared" si="4"/>
        <v>0</v>
      </c>
      <c r="L137" s="60" t="s">
        <v>248</v>
      </c>
      <c r="M137" s="57"/>
      <c r="N137" s="22">
        <f t="shared" si="6"/>
        <v>17.237660000000002</v>
      </c>
      <c r="O137" s="22">
        <f t="shared" si="7"/>
        <v>22.784130600000005</v>
      </c>
    </row>
    <row r="138" spans="1:15" s="21" customFormat="1" ht="15" customHeight="1" x14ac:dyDescent="0.25">
      <c r="A138" s="4">
        <v>127</v>
      </c>
      <c r="B138" s="24" t="s">
        <v>112</v>
      </c>
      <c r="C138" s="51"/>
      <c r="D138" s="50"/>
      <c r="E138" s="25">
        <v>1</v>
      </c>
      <c r="F138" s="25">
        <v>33</v>
      </c>
      <c r="G138" s="26">
        <v>2.4611363636363635</v>
      </c>
      <c r="H138" s="49"/>
      <c r="I138" s="19">
        <v>3.2530431818181818</v>
      </c>
      <c r="J138" s="27">
        <f t="shared" si="5"/>
        <v>0</v>
      </c>
      <c r="K138" s="27">
        <f t="shared" si="4"/>
        <v>0</v>
      </c>
      <c r="L138" s="60" t="s">
        <v>247</v>
      </c>
      <c r="M138" s="57"/>
      <c r="N138" s="22">
        <f t="shared" si="6"/>
        <v>98.273174999999995</v>
      </c>
      <c r="O138" s="22">
        <f t="shared" si="7"/>
        <v>129.89401425</v>
      </c>
    </row>
    <row r="139" spans="1:15" s="21" customFormat="1" ht="15" customHeight="1" x14ac:dyDescent="0.25">
      <c r="A139" s="4">
        <v>128</v>
      </c>
      <c r="B139" s="24" t="s">
        <v>2</v>
      </c>
      <c r="C139" s="51"/>
      <c r="D139" s="50"/>
      <c r="E139" s="25">
        <v>1</v>
      </c>
      <c r="F139" s="25">
        <v>16</v>
      </c>
      <c r="G139" s="26">
        <v>101.560125</v>
      </c>
      <c r="H139" s="49"/>
      <c r="I139" s="19">
        <v>134.23858875000002</v>
      </c>
      <c r="J139" s="27">
        <f t="shared" si="5"/>
        <v>0</v>
      </c>
      <c r="K139" s="27">
        <f t="shared" si="4"/>
        <v>0</v>
      </c>
      <c r="L139" s="62">
        <v>5415174000179</v>
      </c>
      <c r="M139" s="57"/>
      <c r="N139" s="22">
        <f t="shared" si="6"/>
        <v>1966.2040199999999</v>
      </c>
      <c r="O139" s="22">
        <f t="shared" si="7"/>
        <v>2598.8590782000001</v>
      </c>
    </row>
    <row r="140" spans="1:15" s="21" customFormat="1" ht="15" customHeight="1" x14ac:dyDescent="0.25">
      <c r="A140" s="4">
        <v>129</v>
      </c>
      <c r="B140" s="24" t="s">
        <v>61</v>
      </c>
      <c r="C140" s="51"/>
      <c r="D140" s="50"/>
      <c r="E140" s="25">
        <v>1</v>
      </c>
      <c r="F140" s="25">
        <v>1</v>
      </c>
      <c r="G140" s="26">
        <v>18.36</v>
      </c>
      <c r="H140" s="49"/>
      <c r="I140" s="19">
        <v>24.267600000000002</v>
      </c>
      <c r="J140" s="27">
        <f t="shared" si="5"/>
        <v>0</v>
      </c>
      <c r="K140" s="27">
        <f t="shared" ref="K140:K201" si="8">+J140*F140</f>
        <v>0</v>
      </c>
      <c r="L140" s="61" t="s">
        <v>246</v>
      </c>
      <c r="M140" s="57"/>
      <c r="N140" s="22">
        <f t="shared" si="6"/>
        <v>22.215599999999998</v>
      </c>
      <c r="O140" s="22">
        <f t="shared" si="7"/>
        <v>29.363796000000001</v>
      </c>
    </row>
    <row r="141" spans="1:15" s="21" customFormat="1" ht="15" customHeight="1" x14ac:dyDescent="0.25">
      <c r="A141" s="4">
        <v>130</v>
      </c>
      <c r="B141" s="24" t="s">
        <v>102</v>
      </c>
      <c r="C141" s="51"/>
      <c r="D141" s="50"/>
      <c r="E141" s="25">
        <v>1</v>
      </c>
      <c r="F141" s="25">
        <v>648</v>
      </c>
      <c r="G141" s="26">
        <v>7.9144182098765423</v>
      </c>
      <c r="H141" s="49"/>
      <c r="I141" s="19">
        <v>10.460998657407407</v>
      </c>
      <c r="J141" s="27">
        <f t="shared" ref="J141:J201" si="9">+H141*1.21</f>
        <v>0</v>
      </c>
      <c r="K141" s="27">
        <f t="shared" si="8"/>
        <v>0</v>
      </c>
      <c r="L141" s="61" t="s">
        <v>331</v>
      </c>
      <c r="M141" s="57"/>
      <c r="N141" s="22">
        <f t="shared" ref="N141:N201" si="10">+(G141*F141)*1.21</f>
        <v>6205.5370299999995</v>
      </c>
      <c r="O141" s="22">
        <f t="shared" ref="O141:O201" si="11">+(I141*F141)*1.21</f>
        <v>8202.2598272999985</v>
      </c>
    </row>
    <row r="142" spans="1:15" s="21" customFormat="1" ht="15" customHeight="1" x14ac:dyDescent="0.25">
      <c r="A142" s="4">
        <v>131</v>
      </c>
      <c r="B142" s="24" t="s">
        <v>50</v>
      </c>
      <c r="C142" s="51"/>
      <c r="D142" s="50"/>
      <c r="E142" s="25">
        <v>1</v>
      </c>
      <c r="F142" s="25">
        <v>28</v>
      </c>
      <c r="G142" s="26">
        <v>127.58074999999999</v>
      </c>
      <c r="H142" s="49"/>
      <c r="I142" s="19">
        <v>168.63173250000003</v>
      </c>
      <c r="J142" s="27">
        <f t="shared" si="9"/>
        <v>0</v>
      </c>
      <c r="K142" s="27">
        <f t="shared" si="8"/>
        <v>0</v>
      </c>
      <c r="L142" s="60" t="s">
        <v>245</v>
      </c>
      <c r="M142" s="57"/>
      <c r="N142" s="22">
        <f t="shared" si="10"/>
        <v>4322.4358099999999</v>
      </c>
      <c r="O142" s="22">
        <f t="shared" si="11"/>
        <v>5713.2430971000013</v>
      </c>
    </row>
    <row r="143" spans="1:15" s="21" customFormat="1" ht="15" customHeight="1" x14ac:dyDescent="0.25">
      <c r="A143" s="4">
        <v>132</v>
      </c>
      <c r="B143" s="24" t="s">
        <v>169</v>
      </c>
      <c r="C143" s="51"/>
      <c r="D143" s="50"/>
      <c r="E143" s="25">
        <v>1</v>
      </c>
      <c r="F143" s="25">
        <v>9</v>
      </c>
      <c r="G143" s="26">
        <v>105.70222222222222</v>
      </c>
      <c r="H143" s="49"/>
      <c r="I143" s="19">
        <v>139.71346666666668</v>
      </c>
      <c r="J143" s="27">
        <f t="shared" si="9"/>
        <v>0</v>
      </c>
      <c r="K143" s="27">
        <f t="shared" si="8"/>
        <v>0</v>
      </c>
      <c r="L143" s="60" t="s">
        <v>244</v>
      </c>
      <c r="M143" s="57"/>
      <c r="N143" s="22">
        <f t="shared" si="10"/>
        <v>1151.0971999999999</v>
      </c>
      <c r="O143" s="22">
        <f t="shared" si="11"/>
        <v>1521.479652</v>
      </c>
    </row>
    <row r="144" spans="1:15" s="21" customFormat="1" ht="15" customHeight="1" x14ac:dyDescent="0.25">
      <c r="A144" s="4">
        <v>133</v>
      </c>
      <c r="B144" s="24" t="s">
        <v>44</v>
      </c>
      <c r="C144" s="51"/>
      <c r="D144" s="50"/>
      <c r="E144" s="25">
        <v>1</v>
      </c>
      <c r="F144" s="25">
        <v>10</v>
      </c>
      <c r="G144" s="26">
        <v>25.426899999999996</v>
      </c>
      <c r="H144" s="49"/>
      <c r="I144" s="19">
        <v>33.608378999999999</v>
      </c>
      <c r="J144" s="27">
        <f t="shared" si="9"/>
        <v>0</v>
      </c>
      <c r="K144" s="27">
        <f t="shared" si="8"/>
        <v>0</v>
      </c>
      <c r="L144" s="61" t="s">
        <v>243</v>
      </c>
      <c r="M144" s="57"/>
      <c r="N144" s="22">
        <f t="shared" si="10"/>
        <v>307.66548999999992</v>
      </c>
      <c r="O144" s="22">
        <f t="shared" si="11"/>
        <v>406.66138590000003</v>
      </c>
    </row>
    <row r="145" spans="1:15" s="21" customFormat="1" ht="15" customHeight="1" x14ac:dyDescent="0.25">
      <c r="A145" s="4">
        <v>134</v>
      </c>
      <c r="B145" s="24" t="s">
        <v>98</v>
      </c>
      <c r="C145" s="51"/>
      <c r="D145" s="50"/>
      <c r="E145" s="25">
        <v>1</v>
      </c>
      <c r="F145" s="25">
        <v>100</v>
      </c>
      <c r="G145" s="26">
        <v>3.1789999999999999E-2</v>
      </c>
      <c r="H145" s="49"/>
      <c r="I145" s="19">
        <v>8.4000000000000005E-2</v>
      </c>
      <c r="J145" s="27">
        <f t="shared" si="9"/>
        <v>0</v>
      </c>
      <c r="K145" s="27">
        <f t="shared" si="8"/>
        <v>0</v>
      </c>
      <c r="L145" s="61" t="s">
        <v>355</v>
      </c>
      <c r="M145" s="57"/>
      <c r="N145" s="22">
        <f t="shared" si="10"/>
        <v>3.8465899999999995</v>
      </c>
      <c r="O145" s="22">
        <f t="shared" si="11"/>
        <v>10.164</v>
      </c>
    </row>
    <row r="146" spans="1:15" s="21" customFormat="1" ht="15" customHeight="1" x14ac:dyDescent="0.25">
      <c r="A146" s="4">
        <v>135</v>
      </c>
      <c r="B146" s="24" t="s">
        <v>153</v>
      </c>
      <c r="C146" s="51"/>
      <c r="D146" s="50"/>
      <c r="E146" s="25">
        <v>1</v>
      </c>
      <c r="F146" s="25">
        <v>3</v>
      </c>
      <c r="G146" s="26">
        <v>1.0880000000000001</v>
      </c>
      <c r="H146" s="49"/>
      <c r="I146" s="19">
        <v>3.4649999999999999</v>
      </c>
      <c r="J146" s="27">
        <f t="shared" si="9"/>
        <v>0</v>
      </c>
      <c r="K146" s="27">
        <f t="shared" si="8"/>
        <v>0</v>
      </c>
      <c r="L146" s="61" t="s">
        <v>356</v>
      </c>
      <c r="M146" s="57"/>
      <c r="N146" s="22">
        <f t="shared" si="10"/>
        <v>3.9494400000000001</v>
      </c>
      <c r="O146" s="22">
        <f t="shared" si="11"/>
        <v>12.57795</v>
      </c>
    </row>
    <row r="147" spans="1:15" s="21" customFormat="1" ht="15" customHeight="1" x14ac:dyDescent="0.25">
      <c r="A147" s="4">
        <v>136</v>
      </c>
      <c r="B147" s="24" t="s">
        <v>12</v>
      </c>
      <c r="C147" s="51"/>
      <c r="D147" s="50"/>
      <c r="E147" s="25">
        <v>1</v>
      </c>
      <c r="F147" s="25">
        <v>13</v>
      </c>
      <c r="G147" s="26">
        <v>4.7456153846153857</v>
      </c>
      <c r="H147" s="49"/>
      <c r="I147" s="19">
        <v>6.2725869230769247</v>
      </c>
      <c r="J147" s="27">
        <f t="shared" si="9"/>
        <v>0</v>
      </c>
      <c r="K147" s="27">
        <f t="shared" si="8"/>
        <v>0</v>
      </c>
      <c r="L147" s="61" t="s">
        <v>364</v>
      </c>
      <c r="M147" s="57"/>
      <c r="N147" s="22">
        <f t="shared" si="10"/>
        <v>74.648530000000008</v>
      </c>
      <c r="O147" s="22">
        <f t="shared" si="11"/>
        <v>98.667792300000016</v>
      </c>
    </row>
    <row r="148" spans="1:15" s="21" customFormat="1" ht="15" customHeight="1" x14ac:dyDescent="0.25">
      <c r="A148" s="4">
        <v>137</v>
      </c>
      <c r="B148" s="24" t="s">
        <v>64</v>
      </c>
      <c r="C148" s="51"/>
      <c r="D148" s="50"/>
      <c r="E148" s="25">
        <v>1</v>
      </c>
      <c r="F148" s="25">
        <v>1</v>
      </c>
      <c r="G148" s="26">
        <v>6.7064999999999992</v>
      </c>
      <c r="H148" s="49"/>
      <c r="I148" s="19">
        <v>8.8644149999999993</v>
      </c>
      <c r="J148" s="27">
        <f t="shared" si="9"/>
        <v>0</v>
      </c>
      <c r="K148" s="27">
        <f t="shared" si="8"/>
        <v>0</v>
      </c>
      <c r="L148" s="60" t="s">
        <v>242</v>
      </c>
      <c r="M148" s="57"/>
      <c r="N148" s="22">
        <f t="shared" si="10"/>
        <v>8.1148649999999982</v>
      </c>
      <c r="O148" s="22">
        <f t="shared" si="11"/>
        <v>10.725942149999998</v>
      </c>
    </row>
    <row r="149" spans="1:15" s="21" customFormat="1" ht="15" customHeight="1" x14ac:dyDescent="0.25">
      <c r="A149" s="4">
        <v>138</v>
      </c>
      <c r="B149" s="24" t="s">
        <v>1</v>
      </c>
      <c r="C149" s="51"/>
      <c r="D149" s="50"/>
      <c r="E149" s="25">
        <v>1</v>
      </c>
      <c r="F149" s="25">
        <v>19</v>
      </c>
      <c r="G149" s="26">
        <v>85.60842105263157</v>
      </c>
      <c r="H149" s="49"/>
      <c r="I149" s="19">
        <v>113.15418947368423</v>
      </c>
      <c r="J149" s="27">
        <f t="shared" si="9"/>
        <v>0</v>
      </c>
      <c r="K149" s="27">
        <f t="shared" si="8"/>
        <v>0</v>
      </c>
      <c r="L149" s="60" t="s">
        <v>241</v>
      </c>
      <c r="M149" s="57"/>
      <c r="N149" s="22">
        <f t="shared" si="10"/>
        <v>1968.1375999999998</v>
      </c>
      <c r="O149" s="22">
        <f t="shared" si="11"/>
        <v>2601.4148160000004</v>
      </c>
    </row>
    <row r="150" spans="1:15" s="21" customFormat="1" ht="15" customHeight="1" x14ac:dyDescent="0.25">
      <c r="A150" s="4">
        <v>139</v>
      </c>
      <c r="B150" s="24" t="s">
        <v>22</v>
      </c>
      <c r="C150" s="51"/>
      <c r="D150" s="50"/>
      <c r="E150" s="25">
        <v>1</v>
      </c>
      <c r="F150" s="25">
        <v>6</v>
      </c>
      <c r="G150" s="26">
        <v>5.1382500000000002</v>
      </c>
      <c r="H150" s="49"/>
      <c r="I150" s="19">
        <v>6.7915575000000015</v>
      </c>
      <c r="J150" s="27">
        <f t="shared" si="9"/>
        <v>0</v>
      </c>
      <c r="K150" s="27">
        <f t="shared" si="8"/>
        <v>0</v>
      </c>
      <c r="L150" s="60" t="s">
        <v>240</v>
      </c>
      <c r="M150" s="57"/>
      <c r="N150" s="22">
        <f t="shared" si="10"/>
        <v>37.303695000000005</v>
      </c>
      <c r="O150" s="22">
        <f t="shared" si="11"/>
        <v>49.306707450000005</v>
      </c>
    </row>
    <row r="151" spans="1:15" ht="15" customHeight="1" x14ac:dyDescent="0.2">
      <c r="A151" s="4">
        <v>140</v>
      </c>
      <c r="B151" s="24" t="s">
        <v>101</v>
      </c>
      <c r="C151" s="51"/>
      <c r="D151" s="50"/>
      <c r="E151" s="25">
        <v>1</v>
      </c>
      <c r="F151" s="25">
        <v>9</v>
      </c>
      <c r="G151" s="26">
        <v>59.117499999999993</v>
      </c>
      <c r="H151" s="49"/>
      <c r="I151" s="19">
        <v>78.139425000000003</v>
      </c>
      <c r="J151" s="27">
        <f t="shared" si="9"/>
        <v>0</v>
      </c>
      <c r="K151" s="27">
        <f t="shared" si="8"/>
        <v>0</v>
      </c>
      <c r="L151" s="60" t="s">
        <v>239</v>
      </c>
      <c r="N151" s="22">
        <f t="shared" si="10"/>
        <v>643.7895749999999</v>
      </c>
      <c r="O151" s="22">
        <f t="shared" si="11"/>
        <v>850.9383382499999</v>
      </c>
    </row>
    <row r="152" spans="1:15" ht="15" customHeight="1" x14ac:dyDescent="0.2">
      <c r="A152" s="4">
        <v>141</v>
      </c>
      <c r="B152" s="24" t="s">
        <v>97</v>
      </c>
      <c r="C152" s="51"/>
      <c r="D152" s="50"/>
      <c r="E152" s="25">
        <v>1</v>
      </c>
      <c r="F152" s="25">
        <v>45</v>
      </c>
      <c r="G152" s="26">
        <v>24.882333333333332</v>
      </c>
      <c r="H152" s="49"/>
      <c r="I152" s="19">
        <v>47.25</v>
      </c>
      <c r="J152" s="27">
        <f t="shared" si="9"/>
        <v>0</v>
      </c>
      <c r="K152" s="27">
        <f t="shared" si="8"/>
        <v>0</v>
      </c>
      <c r="L152" s="61" t="s">
        <v>357</v>
      </c>
      <c r="N152" s="22">
        <f t="shared" si="10"/>
        <v>1354.8430499999999</v>
      </c>
      <c r="O152" s="22">
        <f t="shared" si="11"/>
        <v>2572.7624999999998</v>
      </c>
    </row>
    <row r="153" spans="1:15" s="21" customFormat="1" ht="15" customHeight="1" x14ac:dyDescent="0.25">
      <c r="A153" s="4">
        <v>142</v>
      </c>
      <c r="B153" s="24" t="s">
        <v>39</v>
      </c>
      <c r="C153" s="51"/>
      <c r="D153" s="50"/>
      <c r="E153" s="25">
        <v>1</v>
      </c>
      <c r="F153" s="25">
        <v>228</v>
      </c>
      <c r="G153" s="26">
        <v>27.961532894736823</v>
      </c>
      <c r="H153" s="49"/>
      <c r="I153" s="19">
        <v>36.958567302631558</v>
      </c>
      <c r="J153" s="27">
        <f t="shared" si="9"/>
        <v>0</v>
      </c>
      <c r="K153" s="27">
        <f t="shared" si="8"/>
        <v>0</v>
      </c>
      <c r="L153" s="61" t="s">
        <v>238</v>
      </c>
      <c r="M153" s="57"/>
      <c r="N153" s="22">
        <f t="shared" si="10"/>
        <v>7714.0276949999943</v>
      </c>
      <c r="O153" s="22">
        <f t="shared" si="11"/>
        <v>10196.129547449993</v>
      </c>
    </row>
    <row r="154" spans="1:15" s="21" customFormat="1" ht="15" customHeight="1" x14ac:dyDescent="0.25">
      <c r="A154" s="4">
        <v>143</v>
      </c>
      <c r="B154" s="24" t="s">
        <v>159</v>
      </c>
      <c r="C154" s="51"/>
      <c r="D154" s="50"/>
      <c r="E154" s="25">
        <v>1</v>
      </c>
      <c r="F154" s="25">
        <v>36</v>
      </c>
      <c r="G154" s="26">
        <v>4.1064444444444437</v>
      </c>
      <c r="H154" s="49"/>
      <c r="I154" s="19">
        <v>5.4277533333333334</v>
      </c>
      <c r="J154" s="27">
        <f t="shared" si="9"/>
        <v>0</v>
      </c>
      <c r="K154" s="27">
        <f t="shared" si="8"/>
        <v>0</v>
      </c>
      <c r="L154" s="60" t="s">
        <v>237</v>
      </c>
      <c r="M154" s="57"/>
      <c r="N154" s="22">
        <f t="shared" si="10"/>
        <v>178.87671999999995</v>
      </c>
      <c r="O154" s="22">
        <f t="shared" si="11"/>
        <v>236.4329352</v>
      </c>
    </row>
    <row r="155" spans="1:15" ht="15" customHeight="1" x14ac:dyDescent="0.2">
      <c r="A155" s="4">
        <v>144</v>
      </c>
      <c r="B155" s="24" t="s">
        <v>148</v>
      </c>
      <c r="C155" s="51"/>
      <c r="D155" s="50"/>
      <c r="E155" s="25">
        <v>1</v>
      </c>
      <c r="F155" s="25">
        <v>161</v>
      </c>
      <c r="G155" s="26">
        <v>0.9302484472049688</v>
      </c>
      <c r="H155" s="49"/>
      <c r="I155" s="19">
        <v>1.2295695652173912</v>
      </c>
      <c r="J155" s="27">
        <f t="shared" si="9"/>
        <v>0</v>
      </c>
      <c r="K155" s="27">
        <f t="shared" si="8"/>
        <v>0</v>
      </c>
      <c r="L155" s="60" t="s">
        <v>236</v>
      </c>
      <c r="N155" s="22">
        <f t="shared" si="10"/>
        <v>181.22169999999997</v>
      </c>
      <c r="O155" s="22">
        <f t="shared" si="11"/>
        <v>239.53244699999999</v>
      </c>
    </row>
    <row r="156" spans="1:15" ht="15" customHeight="1" x14ac:dyDescent="0.2">
      <c r="A156" s="4">
        <v>145</v>
      </c>
      <c r="B156" s="24" t="s">
        <v>124</v>
      </c>
      <c r="C156" s="51"/>
      <c r="D156" s="50"/>
      <c r="E156" s="25">
        <v>1</v>
      </c>
      <c r="F156" s="25">
        <v>16</v>
      </c>
      <c r="G156" s="26">
        <v>5.4145000000000003</v>
      </c>
      <c r="H156" s="49"/>
      <c r="I156" s="19">
        <v>7.156695</v>
      </c>
      <c r="J156" s="27">
        <f t="shared" si="9"/>
        <v>0</v>
      </c>
      <c r="K156" s="27">
        <f t="shared" si="8"/>
        <v>0</v>
      </c>
      <c r="L156" s="60" t="s">
        <v>235</v>
      </c>
      <c r="M156" s="59"/>
      <c r="N156" s="22">
        <f t="shared" si="10"/>
        <v>104.82472</v>
      </c>
      <c r="O156" s="22">
        <f t="shared" si="11"/>
        <v>138.5536152</v>
      </c>
    </row>
    <row r="157" spans="1:15" s="21" customFormat="1" ht="15" customHeight="1" x14ac:dyDescent="0.25">
      <c r="A157" s="4">
        <v>146</v>
      </c>
      <c r="B157" s="24" t="s">
        <v>142</v>
      </c>
      <c r="C157" s="51"/>
      <c r="D157" s="50"/>
      <c r="E157" s="25">
        <v>1</v>
      </c>
      <c r="F157" s="25">
        <v>12</v>
      </c>
      <c r="G157" s="26">
        <v>16.795999999999999</v>
      </c>
      <c r="H157" s="49"/>
      <c r="I157" s="19">
        <v>22.200360000000003</v>
      </c>
      <c r="J157" s="27">
        <f t="shared" si="9"/>
        <v>0</v>
      </c>
      <c r="K157" s="27">
        <f t="shared" si="8"/>
        <v>0</v>
      </c>
      <c r="L157" s="60" t="s">
        <v>234</v>
      </c>
      <c r="M157" s="57"/>
      <c r="N157" s="22">
        <f t="shared" si="10"/>
        <v>243.87791999999999</v>
      </c>
      <c r="O157" s="22">
        <f t="shared" si="11"/>
        <v>322.34922720000003</v>
      </c>
    </row>
    <row r="158" spans="1:15" s="21" customFormat="1" ht="15" customHeight="1" x14ac:dyDescent="0.25">
      <c r="A158" s="4">
        <v>147</v>
      </c>
      <c r="B158" s="24" t="s">
        <v>46</v>
      </c>
      <c r="C158" s="51"/>
      <c r="D158" s="50"/>
      <c r="E158" s="25">
        <v>1</v>
      </c>
      <c r="F158" s="25">
        <v>167</v>
      </c>
      <c r="G158" s="26">
        <v>7.6392095808383234</v>
      </c>
      <c r="H158" s="49"/>
      <c r="I158" s="19">
        <v>10.09723760479042</v>
      </c>
      <c r="J158" s="27">
        <f t="shared" si="9"/>
        <v>0</v>
      </c>
      <c r="K158" s="27">
        <f t="shared" si="8"/>
        <v>0</v>
      </c>
      <c r="L158" s="60" t="s">
        <v>233</v>
      </c>
      <c r="M158" s="57"/>
      <c r="N158" s="22">
        <f t="shared" si="10"/>
        <v>1543.65508</v>
      </c>
      <c r="O158" s="22">
        <f t="shared" si="11"/>
        <v>2040.3488028000002</v>
      </c>
    </row>
    <row r="159" spans="1:15" s="21" customFormat="1" ht="15" customHeight="1" x14ac:dyDescent="0.25">
      <c r="A159" s="4">
        <v>148</v>
      </c>
      <c r="B159" s="24" t="s">
        <v>8</v>
      </c>
      <c r="C159" s="51"/>
      <c r="D159" s="50"/>
      <c r="E159" s="25">
        <v>10</v>
      </c>
      <c r="F159" s="25">
        <v>13</v>
      </c>
      <c r="G159" s="26">
        <v>31.509499999999999</v>
      </c>
      <c r="H159" s="49"/>
      <c r="I159" s="19">
        <v>41.648145000000007</v>
      </c>
      <c r="J159" s="27">
        <f t="shared" si="9"/>
        <v>0</v>
      </c>
      <c r="K159" s="27">
        <f t="shared" si="8"/>
        <v>0</v>
      </c>
      <c r="L159" s="60"/>
      <c r="M159" s="57"/>
      <c r="N159" s="22">
        <f t="shared" si="10"/>
        <v>495.64443499999999</v>
      </c>
      <c r="O159" s="22">
        <f t="shared" si="11"/>
        <v>655.12532085000009</v>
      </c>
    </row>
    <row r="160" spans="1:15" ht="15" customHeight="1" x14ac:dyDescent="0.2">
      <c r="A160" s="4">
        <v>149</v>
      </c>
      <c r="B160" s="24" t="s">
        <v>165</v>
      </c>
      <c r="C160" s="51"/>
      <c r="D160" s="50"/>
      <c r="E160" s="25">
        <v>1</v>
      </c>
      <c r="F160" s="25">
        <v>1</v>
      </c>
      <c r="G160" s="26">
        <v>202.27449999999999</v>
      </c>
      <c r="H160" s="49"/>
      <c r="I160" s="19">
        <v>267.35929500000003</v>
      </c>
      <c r="J160" s="27">
        <f t="shared" si="9"/>
        <v>0</v>
      </c>
      <c r="K160" s="27">
        <f t="shared" si="8"/>
        <v>0</v>
      </c>
      <c r="L160" s="60" t="s">
        <v>232</v>
      </c>
      <c r="N160" s="22">
        <f t="shared" si="10"/>
        <v>244.75214499999998</v>
      </c>
      <c r="O160" s="22">
        <f t="shared" si="11"/>
        <v>323.50474695000003</v>
      </c>
    </row>
    <row r="161" spans="1:15" s="21" customFormat="1" ht="15" customHeight="1" x14ac:dyDescent="0.25">
      <c r="A161" s="4">
        <v>150</v>
      </c>
      <c r="B161" s="24" t="s">
        <v>63</v>
      </c>
      <c r="C161" s="51"/>
      <c r="D161" s="50"/>
      <c r="E161" s="25">
        <v>1</v>
      </c>
      <c r="F161" s="25">
        <v>15</v>
      </c>
      <c r="G161" s="26">
        <v>69.774799999999999</v>
      </c>
      <c r="H161" s="49"/>
      <c r="I161" s="19">
        <v>92.225868000000006</v>
      </c>
      <c r="J161" s="27">
        <f t="shared" si="9"/>
        <v>0</v>
      </c>
      <c r="K161" s="27">
        <f t="shared" si="8"/>
        <v>0</v>
      </c>
      <c r="L161" s="60" t="s">
        <v>231</v>
      </c>
      <c r="M161" s="57"/>
      <c r="N161" s="22">
        <f t="shared" si="10"/>
        <v>1266.4126200000001</v>
      </c>
      <c r="O161" s="22">
        <f t="shared" si="11"/>
        <v>1673.8995042000001</v>
      </c>
    </row>
    <row r="162" spans="1:15" ht="15" customHeight="1" x14ac:dyDescent="0.2">
      <c r="A162" s="4">
        <v>151</v>
      </c>
      <c r="B162" s="24" t="s">
        <v>42</v>
      </c>
      <c r="C162" s="51"/>
      <c r="D162" s="50"/>
      <c r="E162" s="25">
        <v>1</v>
      </c>
      <c r="F162" s="25">
        <v>81</v>
      </c>
      <c r="G162" s="26">
        <v>68.358888888888885</v>
      </c>
      <c r="H162" s="49"/>
      <c r="I162" s="19">
        <v>90.354366666666664</v>
      </c>
      <c r="J162" s="27">
        <f t="shared" si="9"/>
        <v>0</v>
      </c>
      <c r="K162" s="27">
        <f t="shared" si="8"/>
        <v>0</v>
      </c>
      <c r="L162" s="60" t="s">
        <v>230</v>
      </c>
      <c r="N162" s="22">
        <f t="shared" si="10"/>
        <v>6699.8546999999999</v>
      </c>
      <c r="O162" s="22">
        <f t="shared" si="11"/>
        <v>8855.631476999999</v>
      </c>
    </row>
    <row r="163" spans="1:15" s="21" customFormat="1" ht="15" customHeight="1" x14ac:dyDescent="0.25">
      <c r="A163" s="4">
        <v>152</v>
      </c>
      <c r="B163" s="24" t="s">
        <v>69</v>
      </c>
      <c r="C163" s="51"/>
      <c r="D163" s="50"/>
      <c r="E163" s="25">
        <v>1</v>
      </c>
      <c r="F163" s="25">
        <v>29</v>
      </c>
      <c r="G163" s="26">
        <v>21.564206896551724</v>
      </c>
      <c r="H163" s="49"/>
      <c r="I163" s="19">
        <v>28.502807586206902</v>
      </c>
      <c r="J163" s="27">
        <f t="shared" si="9"/>
        <v>0</v>
      </c>
      <c r="K163" s="27">
        <f t="shared" si="8"/>
        <v>0</v>
      </c>
      <c r="L163" s="60" t="s">
        <v>229</v>
      </c>
      <c r="M163" s="57"/>
      <c r="N163" s="22">
        <f t="shared" si="10"/>
        <v>756.68801999999994</v>
      </c>
      <c r="O163" s="22">
        <f t="shared" si="11"/>
        <v>1000.1635182000002</v>
      </c>
    </row>
    <row r="164" spans="1:15" s="21" customFormat="1" ht="15" customHeight="1" x14ac:dyDescent="0.25">
      <c r="A164" s="4">
        <v>153</v>
      </c>
      <c r="B164" s="24" t="s">
        <v>13</v>
      </c>
      <c r="C164" s="51"/>
      <c r="D164" s="50"/>
      <c r="E164" s="25">
        <v>1</v>
      </c>
      <c r="F164" s="25">
        <v>25</v>
      </c>
      <c r="G164" s="26">
        <v>2.0012399999999997</v>
      </c>
      <c r="H164" s="49"/>
      <c r="I164" s="19">
        <v>2.6451684000000002</v>
      </c>
      <c r="J164" s="27">
        <f t="shared" si="9"/>
        <v>0</v>
      </c>
      <c r="K164" s="27">
        <f t="shared" si="8"/>
        <v>0</v>
      </c>
      <c r="L164" s="62">
        <v>8717233007134</v>
      </c>
      <c r="M164" s="57"/>
      <c r="N164" s="22">
        <f t="shared" si="10"/>
        <v>60.53750999999999</v>
      </c>
      <c r="O164" s="22">
        <f t="shared" si="11"/>
        <v>80.016344099999998</v>
      </c>
    </row>
    <row r="165" spans="1:15" s="21" customFormat="1" ht="15" customHeight="1" x14ac:dyDescent="0.25">
      <c r="A165" s="4">
        <v>154</v>
      </c>
      <c r="B165" s="24" t="s">
        <v>11</v>
      </c>
      <c r="C165" s="51"/>
      <c r="D165" s="50"/>
      <c r="E165" s="25">
        <v>1</v>
      </c>
      <c r="F165" s="25">
        <v>9</v>
      </c>
      <c r="G165" s="26">
        <v>206.44894444444444</v>
      </c>
      <c r="H165" s="49"/>
      <c r="I165" s="19">
        <v>272.87692833333335</v>
      </c>
      <c r="J165" s="27">
        <f t="shared" si="9"/>
        <v>0</v>
      </c>
      <c r="K165" s="27">
        <f t="shared" si="8"/>
        <v>0</v>
      </c>
      <c r="L165" s="61" t="s">
        <v>228</v>
      </c>
      <c r="M165" s="57"/>
      <c r="N165" s="22">
        <f t="shared" si="10"/>
        <v>2248.2290049999997</v>
      </c>
      <c r="O165" s="22">
        <f t="shared" si="11"/>
        <v>2971.6297495499998</v>
      </c>
    </row>
    <row r="166" spans="1:15" s="21" customFormat="1" ht="15" customHeight="1" x14ac:dyDescent="0.25">
      <c r="A166" s="4">
        <v>155</v>
      </c>
      <c r="B166" s="24" t="s">
        <v>45</v>
      </c>
      <c r="C166" s="51"/>
      <c r="D166" s="50"/>
      <c r="E166" s="25">
        <v>1</v>
      </c>
      <c r="F166" s="25">
        <v>4</v>
      </c>
      <c r="G166" s="26">
        <v>57.591749999999998</v>
      </c>
      <c r="H166" s="49"/>
      <c r="I166" s="19">
        <v>76.122742500000001</v>
      </c>
      <c r="J166" s="27">
        <f t="shared" si="9"/>
        <v>0</v>
      </c>
      <c r="K166" s="27">
        <f t="shared" si="8"/>
        <v>0</v>
      </c>
      <c r="L166" s="60" t="s">
        <v>227</v>
      </c>
      <c r="M166" s="57"/>
      <c r="N166" s="22">
        <f t="shared" si="10"/>
        <v>278.74406999999997</v>
      </c>
      <c r="O166" s="22">
        <f t="shared" si="11"/>
        <v>368.4340737</v>
      </c>
    </row>
    <row r="167" spans="1:15" s="21" customFormat="1" ht="15" customHeight="1" x14ac:dyDescent="0.25">
      <c r="A167" s="4">
        <v>156</v>
      </c>
      <c r="B167" s="24" t="s">
        <v>87</v>
      </c>
      <c r="C167" s="51"/>
      <c r="D167" s="50"/>
      <c r="E167" s="25">
        <v>1</v>
      </c>
      <c r="F167" s="25">
        <v>39</v>
      </c>
      <c r="G167" s="26">
        <v>43.162346153846151</v>
      </c>
      <c r="H167" s="49"/>
      <c r="I167" s="19">
        <v>57.050465769230776</v>
      </c>
      <c r="J167" s="27">
        <f t="shared" si="9"/>
        <v>0</v>
      </c>
      <c r="K167" s="27">
        <f t="shared" si="8"/>
        <v>0</v>
      </c>
      <c r="L167" s="60" t="s">
        <v>226</v>
      </c>
      <c r="M167" s="57"/>
      <c r="N167" s="22">
        <f t="shared" si="10"/>
        <v>2036.831115</v>
      </c>
      <c r="O167" s="22">
        <f t="shared" si="11"/>
        <v>2692.21147965</v>
      </c>
    </row>
    <row r="168" spans="1:15" ht="15" customHeight="1" x14ac:dyDescent="0.2">
      <c r="A168" s="4">
        <v>157</v>
      </c>
      <c r="B168" s="24" t="s">
        <v>72</v>
      </c>
      <c r="C168" s="51"/>
      <c r="D168" s="50"/>
      <c r="E168" s="25">
        <v>1</v>
      </c>
      <c r="F168" s="25">
        <v>22</v>
      </c>
      <c r="G168" s="26">
        <v>30.565999999999995</v>
      </c>
      <c r="H168" s="49"/>
      <c r="I168" s="19">
        <v>40.401060000000001</v>
      </c>
      <c r="J168" s="27">
        <f t="shared" si="9"/>
        <v>0</v>
      </c>
      <c r="K168" s="27">
        <f t="shared" si="8"/>
        <v>0</v>
      </c>
      <c r="L168" s="60" t="s">
        <v>225</v>
      </c>
      <c r="N168" s="22">
        <f t="shared" si="10"/>
        <v>813.66691999999989</v>
      </c>
      <c r="O168" s="22">
        <f t="shared" si="11"/>
        <v>1075.4762171999998</v>
      </c>
    </row>
    <row r="169" spans="1:15" s="21" customFormat="1" ht="15" customHeight="1" x14ac:dyDescent="0.25">
      <c r="A169" s="4">
        <v>158</v>
      </c>
      <c r="B169" s="24" t="s">
        <v>40</v>
      </c>
      <c r="C169" s="51"/>
      <c r="D169" s="50"/>
      <c r="E169" s="25">
        <v>1</v>
      </c>
      <c r="F169" s="25">
        <v>7</v>
      </c>
      <c r="G169" s="26">
        <v>2.4297857142857144</v>
      </c>
      <c r="H169" s="49"/>
      <c r="I169" s="19">
        <v>3.2116050000000009</v>
      </c>
      <c r="J169" s="27">
        <f t="shared" si="9"/>
        <v>0</v>
      </c>
      <c r="K169" s="27">
        <f t="shared" si="8"/>
        <v>0</v>
      </c>
      <c r="L169" s="61" t="s">
        <v>224</v>
      </c>
      <c r="M169" s="57"/>
      <c r="N169" s="22">
        <f t="shared" si="10"/>
        <v>20.580285</v>
      </c>
      <c r="O169" s="22">
        <f t="shared" si="11"/>
        <v>27.202294350000006</v>
      </c>
    </row>
    <row r="170" spans="1:15" s="21" customFormat="1" ht="15" customHeight="1" x14ac:dyDescent="0.25">
      <c r="A170" s="4">
        <v>159</v>
      </c>
      <c r="B170" s="24" t="s">
        <v>117</v>
      </c>
      <c r="C170" s="51"/>
      <c r="D170" s="50"/>
      <c r="E170" s="25">
        <v>1</v>
      </c>
      <c r="F170" s="25">
        <v>859</v>
      </c>
      <c r="G170" s="26">
        <v>2.0056833527357392</v>
      </c>
      <c r="H170" s="49"/>
      <c r="I170" s="19">
        <v>4.7250000000000005</v>
      </c>
      <c r="J170" s="27">
        <f t="shared" si="9"/>
        <v>0</v>
      </c>
      <c r="K170" s="27">
        <f t="shared" si="8"/>
        <v>0</v>
      </c>
      <c r="L170" s="62">
        <v>8711646205255</v>
      </c>
      <c r="M170" s="57"/>
      <c r="N170" s="22">
        <f t="shared" si="10"/>
        <v>2084.6872199999998</v>
      </c>
      <c r="O170" s="22">
        <f t="shared" si="11"/>
        <v>4911.1177500000003</v>
      </c>
    </row>
    <row r="171" spans="1:15" s="21" customFormat="1" ht="15" customHeight="1" x14ac:dyDescent="0.25">
      <c r="A171" s="4">
        <v>160</v>
      </c>
      <c r="B171" s="24" t="s">
        <v>118</v>
      </c>
      <c r="C171" s="51"/>
      <c r="D171" s="50"/>
      <c r="E171" s="25">
        <v>1</v>
      </c>
      <c r="F171" s="25">
        <v>558</v>
      </c>
      <c r="G171" s="26">
        <v>4.5</v>
      </c>
      <c r="H171" s="49"/>
      <c r="I171" s="19">
        <v>8.9250000000000007</v>
      </c>
      <c r="J171" s="27">
        <f t="shared" si="9"/>
        <v>0</v>
      </c>
      <c r="K171" s="27">
        <f t="shared" si="8"/>
        <v>0</v>
      </c>
      <c r="L171" s="62">
        <v>4026495098502</v>
      </c>
      <c r="M171" s="57"/>
      <c r="N171" s="22">
        <f t="shared" si="10"/>
        <v>3038.31</v>
      </c>
      <c r="O171" s="22">
        <f t="shared" si="11"/>
        <v>6025.9815000000008</v>
      </c>
    </row>
    <row r="172" spans="1:15" s="21" customFormat="1" ht="15" customHeight="1" x14ac:dyDescent="0.25">
      <c r="A172" s="4">
        <v>161</v>
      </c>
      <c r="B172" s="24" t="s">
        <v>30</v>
      </c>
      <c r="C172" s="51"/>
      <c r="D172" s="50"/>
      <c r="E172" s="25">
        <v>1</v>
      </c>
      <c r="F172" s="25">
        <v>10</v>
      </c>
      <c r="G172" s="26">
        <v>2.1454</v>
      </c>
      <c r="H172" s="49"/>
      <c r="I172" s="19">
        <v>2.8357140000000003</v>
      </c>
      <c r="J172" s="27">
        <f t="shared" si="9"/>
        <v>0</v>
      </c>
      <c r="K172" s="27">
        <f t="shared" si="8"/>
        <v>0</v>
      </c>
      <c r="L172" s="61" t="s">
        <v>223</v>
      </c>
      <c r="M172" s="57"/>
      <c r="N172" s="22">
        <f t="shared" si="10"/>
        <v>25.959340000000001</v>
      </c>
      <c r="O172" s="22">
        <f t="shared" si="11"/>
        <v>34.3121394</v>
      </c>
    </row>
    <row r="173" spans="1:15" s="21" customFormat="1" ht="15" customHeight="1" x14ac:dyDescent="0.25">
      <c r="A173" s="4">
        <v>162</v>
      </c>
      <c r="B173" s="24" t="s">
        <v>9</v>
      </c>
      <c r="C173" s="51"/>
      <c r="D173" s="50"/>
      <c r="E173" s="25">
        <v>1</v>
      </c>
      <c r="F173" s="25">
        <v>7</v>
      </c>
      <c r="G173" s="26">
        <v>12.784000000000001</v>
      </c>
      <c r="H173" s="49"/>
      <c r="I173" s="19">
        <v>16.89744</v>
      </c>
      <c r="J173" s="27">
        <f t="shared" si="9"/>
        <v>0</v>
      </c>
      <c r="K173" s="27">
        <f t="shared" si="8"/>
        <v>0</v>
      </c>
      <c r="L173" s="60" t="s">
        <v>222</v>
      </c>
      <c r="M173" s="57"/>
      <c r="N173" s="22">
        <f t="shared" si="10"/>
        <v>108.28048</v>
      </c>
      <c r="O173" s="22">
        <f t="shared" si="11"/>
        <v>143.12131679999999</v>
      </c>
    </row>
    <row r="174" spans="1:15" s="21" customFormat="1" ht="15" customHeight="1" x14ac:dyDescent="0.25">
      <c r="A174" s="4">
        <v>163</v>
      </c>
      <c r="B174" s="24" t="s">
        <v>138</v>
      </c>
      <c r="C174" s="51"/>
      <c r="D174" s="50"/>
      <c r="E174" s="25">
        <v>1</v>
      </c>
      <c r="F174" s="25">
        <v>12</v>
      </c>
      <c r="G174" s="26">
        <v>15.852500000000001</v>
      </c>
      <c r="H174" s="49"/>
      <c r="I174" s="19">
        <v>44.625</v>
      </c>
      <c r="J174" s="27">
        <f t="shared" si="9"/>
        <v>0</v>
      </c>
      <c r="K174" s="27">
        <f t="shared" si="8"/>
        <v>0</v>
      </c>
      <c r="L174" s="61" t="s">
        <v>330</v>
      </c>
      <c r="M174" s="57"/>
      <c r="N174" s="22">
        <f t="shared" si="10"/>
        <v>230.17830000000001</v>
      </c>
      <c r="O174" s="22">
        <f t="shared" si="11"/>
        <v>647.95499999999993</v>
      </c>
    </row>
    <row r="175" spans="1:15" s="21" customFormat="1" ht="15" customHeight="1" x14ac:dyDescent="0.25">
      <c r="A175" s="4">
        <v>164</v>
      </c>
      <c r="B175" s="24" t="s">
        <v>143</v>
      </c>
      <c r="C175" s="51"/>
      <c r="D175" s="50"/>
      <c r="E175" s="25">
        <v>1</v>
      </c>
      <c r="F175" s="25">
        <v>8</v>
      </c>
      <c r="G175" s="26">
        <v>39.949999999999996</v>
      </c>
      <c r="H175" s="49"/>
      <c r="I175" s="19">
        <v>52.804500000000012</v>
      </c>
      <c r="J175" s="27">
        <f t="shared" si="9"/>
        <v>0</v>
      </c>
      <c r="K175" s="27">
        <f t="shared" si="8"/>
        <v>0</v>
      </c>
      <c r="L175" s="61" t="s">
        <v>221</v>
      </c>
      <c r="M175" s="57"/>
      <c r="N175" s="22">
        <f t="shared" si="10"/>
        <v>386.71599999999995</v>
      </c>
      <c r="O175" s="22">
        <f t="shared" si="11"/>
        <v>511.14756000000011</v>
      </c>
    </row>
    <row r="176" spans="1:15" s="21" customFormat="1" ht="15" customHeight="1" x14ac:dyDescent="0.25">
      <c r="A176" s="4">
        <v>165</v>
      </c>
      <c r="B176" s="24" t="s">
        <v>99</v>
      </c>
      <c r="C176" s="51"/>
      <c r="D176" s="50"/>
      <c r="E176" s="25">
        <v>10</v>
      </c>
      <c r="F176" s="25">
        <v>54</v>
      </c>
      <c r="G176" s="26">
        <v>10.10933333333333</v>
      </c>
      <c r="H176" s="49"/>
      <c r="I176" s="19">
        <v>13.362159999999999</v>
      </c>
      <c r="J176" s="27">
        <f t="shared" si="9"/>
        <v>0</v>
      </c>
      <c r="K176" s="27">
        <f t="shared" si="8"/>
        <v>0</v>
      </c>
      <c r="L176" s="61" t="s">
        <v>329</v>
      </c>
      <c r="M176" s="57"/>
      <c r="N176" s="22">
        <f t="shared" si="10"/>
        <v>660.54383999999982</v>
      </c>
      <c r="O176" s="22">
        <f t="shared" si="11"/>
        <v>873.08353439999996</v>
      </c>
    </row>
    <row r="177" spans="1:15" ht="15" customHeight="1" x14ac:dyDescent="0.2">
      <c r="A177" s="4">
        <v>166</v>
      </c>
      <c r="B177" s="24" t="s">
        <v>100</v>
      </c>
      <c r="C177" s="51"/>
      <c r="D177" s="50"/>
      <c r="E177" s="25">
        <v>10</v>
      </c>
      <c r="F177" s="25">
        <v>47</v>
      </c>
      <c r="G177" s="26">
        <v>9.9999787234042525</v>
      </c>
      <c r="H177" s="49"/>
      <c r="I177" s="19">
        <v>13.21761893617021</v>
      </c>
      <c r="J177" s="27">
        <f t="shared" si="9"/>
        <v>0</v>
      </c>
      <c r="K177" s="27">
        <f t="shared" si="8"/>
        <v>0</v>
      </c>
      <c r="L177" s="61" t="s">
        <v>328</v>
      </c>
      <c r="N177" s="22">
        <f t="shared" si="10"/>
        <v>568.6987899999998</v>
      </c>
      <c r="O177" s="22">
        <f t="shared" si="11"/>
        <v>751.68598889999976</v>
      </c>
    </row>
    <row r="178" spans="1:15" ht="15" customHeight="1" x14ac:dyDescent="0.2">
      <c r="A178" s="4">
        <v>167</v>
      </c>
      <c r="B178" s="24" t="s">
        <v>166</v>
      </c>
      <c r="C178" s="51"/>
      <c r="D178" s="50"/>
      <c r="E178" s="25">
        <v>10</v>
      </c>
      <c r="F178" s="25">
        <v>31</v>
      </c>
      <c r="G178" s="26">
        <v>7.0103064516129017</v>
      </c>
      <c r="H178" s="49"/>
      <c r="I178" s="19">
        <v>9.2659756451612907</v>
      </c>
      <c r="J178" s="27">
        <f t="shared" si="9"/>
        <v>0</v>
      </c>
      <c r="K178" s="27">
        <f t="shared" si="8"/>
        <v>0</v>
      </c>
      <c r="L178" s="61" t="s">
        <v>327</v>
      </c>
      <c r="N178" s="22">
        <f t="shared" si="10"/>
        <v>262.95659499999994</v>
      </c>
      <c r="O178" s="22">
        <f t="shared" si="11"/>
        <v>347.56674644999998</v>
      </c>
    </row>
    <row r="179" spans="1:15" s="21" customFormat="1" ht="15" customHeight="1" x14ac:dyDescent="0.25">
      <c r="A179" s="4">
        <v>168</v>
      </c>
      <c r="B179" s="24" t="s">
        <v>89</v>
      </c>
      <c r="C179" s="51"/>
      <c r="D179" s="50"/>
      <c r="E179" s="25">
        <v>1</v>
      </c>
      <c r="F179" s="25">
        <v>32</v>
      </c>
      <c r="G179" s="26">
        <v>14.916703125000002</v>
      </c>
      <c r="H179" s="49"/>
      <c r="I179" s="19">
        <v>19.716371718750004</v>
      </c>
      <c r="J179" s="27">
        <f t="shared" si="9"/>
        <v>0</v>
      </c>
      <c r="K179" s="27">
        <f t="shared" si="8"/>
        <v>0</v>
      </c>
      <c r="L179" s="60" t="s">
        <v>220</v>
      </c>
      <c r="M179" s="57"/>
      <c r="N179" s="22">
        <f t="shared" si="10"/>
        <v>577.57474500000001</v>
      </c>
      <c r="O179" s="22">
        <f t="shared" si="11"/>
        <v>763.41791295000019</v>
      </c>
    </row>
    <row r="180" spans="1:15" s="21" customFormat="1" ht="15" customHeight="1" x14ac:dyDescent="0.25">
      <c r="A180" s="4">
        <v>169</v>
      </c>
      <c r="B180" s="24" t="s">
        <v>158</v>
      </c>
      <c r="C180" s="51"/>
      <c r="D180" s="50"/>
      <c r="E180" s="25">
        <v>1</v>
      </c>
      <c r="F180" s="25">
        <v>12</v>
      </c>
      <c r="G180" s="26">
        <v>7.1230000000000002</v>
      </c>
      <c r="H180" s="49"/>
      <c r="I180" s="19">
        <v>9.4149300000000018</v>
      </c>
      <c r="J180" s="27">
        <f t="shared" si="9"/>
        <v>0</v>
      </c>
      <c r="K180" s="27">
        <f t="shared" si="8"/>
        <v>0</v>
      </c>
      <c r="L180" s="60" t="s">
        <v>219</v>
      </c>
      <c r="M180" s="57"/>
      <c r="N180" s="22">
        <f t="shared" si="10"/>
        <v>103.42595999999999</v>
      </c>
      <c r="O180" s="22">
        <f t="shared" si="11"/>
        <v>136.70478360000001</v>
      </c>
    </row>
    <row r="181" spans="1:15" s="21" customFormat="1" ht="15" customHeight="1" x14ac:dyDescent="0.25">
      <c r="A181" s="4">
        <v>170</v>
      </c>
      <c r="B181" s="24" t="s">
        <v>160</v>
      </c>
      <c r="C181" s="51"/>
      <c r="D181" s="50"/>
      <c r="E181" s="25">
        <v>1</v>
      </c>
      <c r="F181" s="25">
        <v>7</v>
      </c>
      <c r="G181" s="26">
        <v>205.27985714285714</v>
      </c>
      <c r="H181" s="49"/>
      <c r="I181" s="19">
        <v>271.33167000000003</v>
      </c>
      <c r="J181" s="27">
        <f t="shared" si="9"/>
        <v>0</v>
      </c>
      <c r="K181" s="27">
        <f t="shared" si="8"/>
        <v>0</v>
      </c>
      <c r="L181" s="60" t="s">
        <v>218</v>
      </c>
      <c r="M181" s="57"/>
      <c r="N181" s="22">
        <f t="shared" si="10"/>
        <v>1738.72039</v>
      </c>
      <c r="O181" s="22">
        <f t="shared" si="11"/>
        <v>2298.1792449000004</v>
      </c>
    </row>
    <row r="182" spans="1:15" s="21" customFormat="1" ht="15" customHeight="1" x14ac:dyDescent="0.25">
      <c r="A182" s="4">
        <v>171</v>
      </c>
      <c r="B182" s="24" t="s">
        <v>94</v>
      </c>
      <c r="C182" s="51"/>
      <c r="D182" s="50"/>
      <c r="E182" s="25">
        <v>1</v>
      </c>
      <c r="F182" s="25">
        <v>4</v>
      </c>
      <c r="G182" s="26">
        <v>2.8729999999999998</v>
      </c>
      <c r="H182" s="49"/>
      <c r="I182" s="19">
        <v>5.25</v>
      </c>
      <c r="J182" s="27">
        <f t="shared" si="9"/>
        <v>0</v>
      </c>
      <c r="K182" s="27">
        <f t="shared" si="8"/>
        <v>0</v>
      </c>
      <c r="L182" s="61" t="s">
        <v>363</v>
      </c>
      <c r="M182" s="57"/>
      <c r="N182" s="22">
        <f t="shared" si="10"/>
        <v>13.905319999999998</v>
      </c>
      <c r="O182" s="22">
        <f t="shared" si="11"/>
        <v>25.41</v>
      </c>
    </row>
    <row r="183" spans="1:15" ht="15" customHeight="1" x14ac:dyDescent="0.2">
      <c r="A183" s="4">
        <v>172</v>
      </c>
      <c r="B183" s="24" t="s">
        <v>115</v>
      </c>
      <c r="C183" s="51"/>
      <c r="D183" s="50"/>
      <c r="E183" s="25">
        <v>1</v>
      </c>
      <c r="F183" s="25">
        <v>605</v>
      </c>
      <c r="G183" s="26">
        <v>2.3388347107438014</v>
      </c>
      <c r="H183" s="49"/>
      <c r="I183" s="19">
        <v>3.0913891735537193</v>
      </c>
      <c r="J183" s="27">
        <f t="shared" si="9"/>
        <v>0</v>
      </c>
      <c r="K183" s="27">
        <f t="shared" si="8"/>
        <v>0</v>
      </c>
      <c r="L183" s="60" t="s">
        <v>217</v>
      </c>
      <c r="N183" s="22">
        <f t="shared" si="10"/>
        <v>1712.1439499999999</v>
      </c>
      <c r="O183" s="22">
        <f t="shared" si="11"/>
        <v>2263.0514445000003</v>
      </c>
    </row>
    <row r="184" spans="1:15" s="21" customFormat="1" ht="15" customHeight="1" x14ac:dyDescent="0.25">
      <c r="A184" s="4">
        <v>173</v>
      </c>
      <c r="B184" s="24" t="s">
        <v>41</v>
      </c>
      <c r="C184" s="51"/>
      <c r="D184" s="50"/>
      <c r="E184" s="25">
        <v>1</v>
      </c>
      <c r="F184" s="25">
        <v>12</v>
      </c>
      <c r="G184" s="26">
        <v>15.823458333333331</v>
      </c>
      <c r="H184" s="49"/>
      <c r="I184" s="19">
        <v>20.914888749999999</v>
      </c>
      <c r="J184" s="27">
        <f t="shared" si="9"/>
        <v>0</v>
      </c>
      <c r="K184" s="27">
        <f t="shared" si="8"/>
        <v>0</v>
      </c>
      <c r="L184" s="61" t="s">
        <v>216</v>
      </c>
      <c r="M184" s="57"/>
      <c r="N184" s="22">
        <f t="shared" si="10"/>
        <v>229.75661499999995</v>
      </c>
      <c r="O184" s="22">
        <f t="shared" si="11"/>
        <v>303.68418464999996</v>
      </c>
    </row>
    <row r="185" spans="1:15" ht="15" customHeight="1" x14ac:dyDescent="0.2">
      <c r="A185" s="4">
        <v>174</v>
      </c>
      <c r="B185" s="24" t="s">
        <v>19</v>
      </c>
      <c r="C185" s="51"/>
      <c r="D185" s="50"/>
      <c r="E185" s="25">
        <v>1</v>
      </c>
      <c r="F185" s="25">
        <v>247</v>
      </c>
      <c r="G185" s="26">
        <v>13.266951417004044</v>
      </c>
      <c r="H185" s="49"/>
      <c r="I185" s="19">
        <v>17.535788137651821</v>
      </c>
      <c r="J185" s="27">
        <f t="shared" si="9"/>
        <v>0</v>
      </c>
      <c r="K185" s="27">
        <f t="shared" si="8"/>
        <v>0</v>
      </c>
      <c r="L185" s="60"/>
      <c r="N185" s="22">
        <f t="shared" si="10"/>
        <v>3965.0937699999986</v>
      </c>
      <c r="O185" s="22">
        <f t="shared" si="11"/>
        <v>5240.9210006999992</v>
      </c>
    </row>
    <row r="186" spans="1:15" s="21" customFormat="1" ht="15" customHeight="1" x14ac:dyDescent="0.25">
      <c r="A186" s="4">
        <v>175</v>
      </c>
      <c r="B186" s="24" t="s">
        <v>18</v>
      </c>
      <c r="C186" s="51"/>
      <c r="D186" s="50"/>
      <c r="E186" s="25">
        <v>1</v>
      </c>
      <c r="F186" s="25">
        <v>110</v>
      </c>
      <c r="G186" s="26">
        <v>13.966813636363636</v>
      </c>
      <c r="H186" s="49"/>
      <c r="I186" s="19">
        <v>18.460841318181821</v>
      </c>
      <c r="J186" s="27">
        <f t="shared" si="9"/>
        <v>0</v>
      </c>
      <c r="K186" s="27">
        <f t="shared" si="8"/>
        <v>0</v>
      </c>
      <c r="L186" s="60"/>
      <c r="M186" s="57"/>
      <c r="N186" s="22">
        <f t="shared" si="10"/>
        <v>1858.9828950000001</v>
      </c>
      <c r="O186" s="22">
        <f t="shared" si="11"/>
        <v>2457.1379794500003</v>
      </c>
    </row>
    <row r="187" spans="1:15" s="21" customFormat="1" ht="15" customHeight="1" x14ac:dyDescent="0.25">
      <c r="A187" s="4">
        <v>176</v>
      </c>
      <c r="B187" s="24" t="s">
        <v>174</v>
      </c>
      <c r="C187" s="51"/>
      <c r="D187" s="50"/>
      <c r="E187" s="25">
        <v>1</v>
      </c>
      <c r="F187" s="25">
        <v>16</v>
      </c>
      <c r="G187" s="26">
        <v>4.5559999999999992</v>
      </c>
      <c r="H187" s="49"/>
      <c r="I187" s="19">
        <v>6.02196</v>
      </c>
      <c r="J187" s="27">
        <f t="shared" si="9"/>
        <v>0</v>
      </c>
      <c r="K187" s="27">
        <f t="shared" si="8"/>
        <v>0</v>
      </c>
      <c r="L187" s="61" t="s">
        <v>358</v>
      </c>
      <c r="M187" s="57"/>
      <c r="N187" s="22">
        <f t="shared" si="10"/>
        <v>88.204159999999987</v>
      </c>
      <c r="O187" s="22">
        <f t="shared" si="11"/>
        <v>116.58514559999999</v>
      </c>
    </row>
    <row r="188" spans="1:15" s="21" customFormat="1" ht="15" customHeight="1" x14ac:dyDescent="0.25">
      <c r="A188" s="4">
        <v>177</v>
      </c>
      <c r="B188" s="24" t="s">
        <v>86</v>
      </c>
      <c r="C188" s="51"/>
      <c r="D188" s="50"/>
      <c r="E188" s="25">
        <v>1</v>
      </c>
      <c r="F188" s="25">
        <v>163</v>
      </c>
      <c r="G188" s="26">
        <v>22.570107361963188</v>
      </c>
      <c r="H188" s="49"/>
      <c r="I188" s="19">
        <v>29.832371319018407</v>
      </c>
      <c r="J188" s="27">
        <f t="shared" si="9"/>
        <v>0</v>
      </c>
      <c r="K188" s="27">
        <f t="shared" si="8"/>
        <v>0</v>
      </c>
      <c r="L188" s="60" t="s">
        <v>215</v>
      </c>
      <c r="M188" s="57"/>
      <c r="N188" s="22">
        <f t="shared" si="10"/>
        <v>4451.5022749999998</v>
      </c>
      <c r="O188" s="22">
        <f t="shared" si="11"/>
        <v>5883.8385952499993</v>
      </c>
    </row>
    <row r="189" spans="1:15" s="21" customFormat="1" ht="15" customHeight="1" x14ac:dyDescent="0.25">
      <c r="A189" s="4">
        <v>178</v>
      </c>
      <c r="B189" s="24" t="s">
        <v>136</v>
      </c>
      <c r="C189" s="51"/>
      <c r="D189" s="50"/>
      <c r="E189" s="25">
        <v>1</v>
      </c>
      <c r="F189" s="25">
        <v>13</v>
      </c>
      <c r="G189" s="26">
        <v>0.90100000000000002</v>
      </c>
      <c r="H189" s="49"/>
      <c r="I189" s="19">
        <v>1.1909100000000001</v>
      </c>
      <c r="J189" s="27">
        <f t="shared" si="9"/>
        <v>0</v>
      </c>
      <c r="K189" s="27">
        <f t="shared" si="8"/>
        <v>0</v>
      </c>
      <c r="L189" s="60" t="s">
        <v>214</v>
      </c>
      <c r="M189" s="57"/>
      <c r="N189" s="22">
        <f t="shared" si="10"/>
        <v>14.172730000000001</v>
      </c>
      <c r="O189" s="22">
        <f t="shared" si="11"/>
        <v>18.733014300000001</v>
      </c>
    </row>
    <row r="190" spans="1:15" ht="15" customHeight="1" x14ac:dyDescent="0.2">
      <c r="A190" s="4">
        <v>179</v>
      </c>
      <c r="B190" s="24" t="s">
        <v>164</v>
      </c>
      <c r="C190" s="51"/>
      <c r="D190" s="50"/>
      <c r="E190" s="25">
        <v>1</v>
      </c>
      <c r="F190" s="25">
        <v>1</v>
      </c>
      <c r="G190" s="26">
        <v>72.853499999999997</v>
      </c>
      <c r="H190" s="49"/>
      <c r="I190" s="19">
        <v>96.295185000000004</v>
      </c>
      <c r="J190" s="27">
        <f t="shared" si="9"/>
        <v>0</v>
      </c>
      <c r="K190" s="27">
        <f t="shared" si="8"/>
        <v>0</v>
      </c>
      <c r="L190" s="60" t="s">
        <v>213</v>
      </c>
      <c r="N190" s="22">
        <f t="shared" si="10"/>
        <v>88.152734999999993</v>
      </c>
      <c r="O190" s="22">
        <f t="shared" si="11"/>
        <v>116.51717385000001</v>
      </c>
    </row>
    <row r="191" spans="1:15" s="21" customFormat="1" ht="15" customHeight="1" x14ac:dyDescent="0.25">
      <c r="A191" s="4">
        <v>180</v>
      </c>
      <c r="B191" s="24" t="s">
        <v>91</v>
      </c>
      <c r="C191" s="51"/>
      <c r="D191" s="50"/>
      <c r="E191" s="25">
        <v>1</v>
      </c>
      <c r="F191" s="25">
        <v>12</v>
      </c>
      <c r="G191" s="26">
        <v>98.021999999999991</v>
      </c>
      <c r="H191" s="49"/>
      <c r="I191" s="19">
        <v>129.56201999999999</v>
      </c>
      <c r="J191" s="27">
        <f t="shared" si="9"/>
        <v>0</v>
      </c>
      <c r="K191" s="27">
        <f t="shared" si="8"/>
        <v>0</v>
      </c>
      <c r="L191" s="60" t="s">
        <v>212</v>
      </c>
      <c r="M191" s="57"/>
      <c r="N191" s="22">
        <f t="shared" si="10"/>
        <v>1423.2794399999998</v>
      </c>
      <c r="O191" s="22">
        <f t="shared" si="11"/>
        <v>1881.2405303999999</v>
      </c>
    </row>
    <row r="192" spans="1:15" s="21" customFormat="1" ht="15" customHeight="1" x14ac:dyDescent="0.25">
      <c r="A192" s="4">
        <v>181</v>
      </c>
      <c r="B192" s="28" t="s">
        <v>183</v>
      </c>
      <c r="C192" s="51"/>
      <c r="D192" s="50"/>
      <c r="E192" s="25">
        <v>1</v>
      </c>
      <c r="F192" s="25">
        <v>66</v>
      </c>
      <c r="G192" s="26">
        <v>148.81800000000001</v>
      </c>
      <c r="H192" s="49"/>
      <c r="I192" s="19">
        <v>196.70238000000003</v>
      </c>
      <c r="J192" s="27">
        <f t="shared" si="9"/>
        <v>0</v>
      </c>
      <c r="K192" s="27">
        <f t="shared" si="8"/>
        <v>0</v>
      </c>
      <c r="L192" s="62">
        <v>4966376400423</v>
      </c>
      <c r="M192" s="57"/>
      <c r="N192" s="22">
        <f t="shared" si="10"/>
        <v>11884.605480000002</v>
      </c>
      <c r="O192" s="22">
        <f t="shared" si="11"/>
        <v>15708.652066800001</v>
      </c>
    </row>
    <row r="193" spans="1:15" s="21" customFormat="1" ht="15" customHeight="1" x14ac:dyDescent="0.25">
      <c r="A193" s="4">
        <v>182</v>
      </c>
      <c r="B193" s="28" t="s">
        <v>184</v>
      </c>
      <c r="C193" s="51"/>
      <c r="D193" s="50"/>
      <c r="E193" s="25">
        <v>1</v>
      </c>
      <c r="F193" s="25">
        <v>53</v>
      </c>
      <c r="G193" s="26">
        <v>99.143999999999991</v>
      </c>
      <c r="H193" s="49"/>
      <c r="I193" s="19">
        <v>131.04504000000003</v>
      </c>
      <c r="J193" s="27">
        <f t="shared" si="9"/>
        <v>0</v>
      </c>
      <c r="K193" s="27">
        <f t="shared" si="8"/>
        <v>0</v>
      </c>
      <c r="L193" s="60" t="s">
        <v>320</v>
      </c>
      <c r="M193" s="57"/>
      <c r="N193" s="22">
        <f t="shared" si="10"/>
        <v>6358.1047199999994</v>
      </c>
      <c r="O193" s="22">
        <f t="shared" si="11"/>
        <v>8403.9184152000016</v>
      </c>
    </row>
    <row r="194" spans="1:15" ht="15" customHeight="1" x14ac:dyDescent="0.2">
      <c r="A194" s="4">
        <v>183</v>
      </c>
      <c r="B194" s="28" t="s">
        <v>181</v>
      </c>
      <c r="C194" s="51"/>
      <c r="D194" s="50"/>
      <c r="E194" s="25">
        <v>1</v>
      </c>
      <c r="F194" s="25">
        <v>25</v>
      </c>
      <c r="G194" s="26">
        <v>254.0395</v>
      </c>
      <c r="H194" s="49"/>
      <c r="I194" s="19">
        <v>335.78044500000004</v>
      </c>
      <c r="J194" s="27">
        <f t="shared" si="9"/>
        <v>0</v>
      </c>
      <c r="K194" s="27">
        <f t="shared" si="8"/>
        <v>0</v>
      </c>
      <c r="L194" s="62">
        <v>4250692957670</v>
      </c>
      <c r="N194" s="22">
        <f t="shared" si="10"/>
        <v>7684.6948750000001</v>
      </c>
      <c r="O194" s="22">
        <f t="shared" si="11"/>
        <v>10157.35846125</v>
      </c>
    </row>
    <row r="195" spans="1:15" s="21" customFormat="1" ht="15" customHeight="1" x14ac:dyDescent="0.25">
      <c r="A195" s="4">
        <v>184</v>
      </c>
      <c r="B195" s="28" t="s">
        <v>182</v>
      </c>
      <c r="C195" s="51"/>
      <c r="D195" s="50"/>
      <c r="E195" s="25">
        <v>1</v>
      </c>
      <c r="F195" s="25">
        <v>87</v>
      </c>
      <c r="G195" s="26">
        <v>200.55749999999998</v>
      </c>
      <c r="H195" s="49"/>
      <c r="I195" s="19">
        <v>265.08982500000002</v>
      </c>
      <c r="J195" s="27">
        <f t="shared" si="9"/>
        <v>0</v>
      </c>
      <c r="K195" s="27">
        <f t="shared" si="8"/>
        <v>0</v>
      </c>
      <c r="L195" s="62">
        <v>4250692957724</v>
      </c>
      <c r="M195" s="57"/>
      <c r="N195" s="22">
        <f t="shared" si="10"/>
        <v>21112.688024999999</v>
      </c>
      <c r="O195" s="22">
        <f t="shared" si="11"/>
        <v>27906.005877750002</v>
      </c>
    </row>
    <row r="196" spans="1:15" ht="15" customHeight="1" x14ac:dyDescent="0.2">
      <c r="A196" s="29">
        <v>185</v>
      </c>
      <c r="B196" s="30" t="s">
        <v>197</v>
      </c>
      <c r="C196" s="51"/>
      <c r="D196" s="50"/>
      <c r="E196" s="25">
        <v>1</v>
      </c>
      <c r="F196" s="25">
        <v>3</v>
      </c>
      <c r="G196" s="26">
        <v>800</v>
      </c>
      <c r="H196" s="49"/>
      <c r="I196" s="19">
        <v>1155</v>
      </c>
      <c r="J196" s="27">
        <f t="shared" si="9"/>
        <v>0</v>
      </c>
      <c r="K196" s="27">
        <f t="shared" si="8"/>
        <v>0</v>
      </c>
      <c r="L196" s="62">
        <v>4250448503892</v>
      </c>
      <c r="N196" s="22">
        <f t="shared" si="10"/>
        <v>2904</v>
      </c>
      <c r="O196" s="22">
        <f t="shared" si="11"/>
        <v>4192.6499999999996</v>
      </c>
    </row>
    <row r="197" spans="1:15" s="21" customFormat="1" ht="15" customHeight="1" x14ac:dyDescent="0.25">
      <c r="A197" s="29">
        <v>186</v>
      </c>
      <c r="B197" s="30" t="s">
        <v>196</v>
      </c>
      <c r="C197" s="51"/>
      <c r="D197" s="50"/>
      <c r="E197" s="25">
        <v>1</v>
      </c>
      <c r="F197" s="25">
        <v>2</v>
      </c>
      <c r="G197" s="26">
        <v>220</v>
      </c>
      <c r="H197" s="49"/>
      <c r="I197" s="19">
        <v>357</v>
      </c>
      <c r="J197" s="27">
        <f t="shared" si="9"/>
        <v>0</v>
      </c>
      <c r="K197" s="27">
        <f t="shared" si="8"/>
        <v>0</v>
      </c>
      <c r="L197" s="62">
        <v>4054278618265</v>
      </c>
      <c r="N197" s="22">
        <f t="shared" si="10"/>
        <v>532.4</v>
      </c>
      <c r="O197" s="22">
        <f t="shared" si="11"/>
        <v>863.93999999999994</v>
      </c>
    </row>
    <row r="198" spans="1:15" ht="15" customHeight="1" x14ac:dyDescent="0.2">
      <c r="A198" s="29">
        <v>187</v>
      </c>
      <c r="B198" s="28" t="s">
        <v>185</v>
      </c>
      <c r="C198" s="51"/>
      <c r="D198" s="50"/>
      <c r="E198" s="25">
        <v>1</v>
      </c>
      <c r="F198" s="25">
        <v>2</v>
      </c>
      <c r="G198" s="26">
        <v>120</v>
      </c>
      <c r="H198" s="49"/>
      <c r="I198" s="19">
        <v>157.5</v>
      </c>
      <c r="J198" s="27">
        <f t="shared" si="9"/>
        <v>0</v>
      </c>
      <c r="K198" s="27">
        <f t="shared" si="8"/>
        <v>0</v>
      </c>
      <c r="L198" s="62">
        <v>5011402155729</v>
      </c>
      <c r="N198" s="22">
        <f t="shared" si="10"/>
        <v>290.39999999999998</v>
      </c>
      <c r="O198" s="22">
        <f t="shared" si="11"/>
        <v>381.15</v>
      </c>
    </row>
    <row r="199" spans="1:15" ht="15" customHeight="1" x14ac:dyDescent="0.2">
      <c r="A199" s="29">
        <v>188</v>
      </c>
      <c r="B199" s="30" t="s">
        <v>198</v>
      </c>
      <c r="C199" s="51"/>
      <c r="D199" s="50"/>
      <c r="E199" s="25">
        <v>1</v>
      </c>
      <c r="F199" s="25">
        <v>138</v>
      </c>
      <c r="G199" s="26">
        <v>220.32</v>
      </c>
      <c r="H199" s="49"/>
      <c r="I199" s="19">
        <v>325.5</v>
      </c>
      <c r="J199" s="27">
        <f t="shared" si="9"/>
        <v>0</v>
      </c>
      <c r="K199" s="27">
        <f t="shared" si="8"/>
        <v>0</v>
      </c>
      <c r="L199" s="62">
        <v>8711563248779</v>
      </c>
      <c r="N199" s="22">
        <f t="shared" si="10"/>
        <v>36789.033599999995</v>
      </c>
      <c r="O199" s="22">
        <f t="shared" si="11"/>
        <v>54351.99</v>
      </c>
    </row>
    <row r="200" spans="1:15" ht="15" customHeight="1" x14ac:dyDescent="0.2">
      <c r="A200" s="29">
        <v>189</v>
      </c>
      <c r="B200" s="28" t="s">
        <v>186</v>
      </c>
      <c r="C200" s="51"/>
      <c r="D200" s="50"/>
      <c r="E200" s="25">
        <v>1</v>
      </c>
      <c r="F200" s="25">
        <v>15</v>
      </c>
      <c r="G200" s="26">
        <v>21.530499999999996</v>
      </c>
      <c r="H200" s="49"/>
      <c r="I200" s="19">
        <v>28.458255000000001</v>
      </c>
      <c r="J200" s="27">
        <f t="shared" si="9"/>
        <v>0</v>
      </c>
      <c r="K200" s="27">
        <f t="shared" si="8"/>
        <v>0</v>
      </c>
      <c r="L200" s="60" t="s">
        <v>320</v>
      </c>
      <c r="M200" s="57"/>
      <c r="N200" s="22">
        <f t="shared" si="10"/>
        <v>390.77857499999988</v>
      </c>
      <c r="O200" s="22">
        <f t="shared" si="11"/>
        <v>516.51732824999999</v>
      </c>
    </row>
    <row r="201" spans="1:15" ht="15" customHeight="1" thickBot="1" x14ac:dyDescent="0.25">
      <c r="A201" s="29">
        <v>190</v>
      </c>
      <c r="B201" s="30" t="s">
        <v>199</v>
      </c>
      <c r="C201" s="51"/>
      <c r="D201" s="50"/>
      <c r="E201" s="25">
        <v>1</v>
      </c>
      <c r="F201" s="25">
        <v>1</v>
      </c>
      <c r="G201" s="26">
        <v>350</v>
      </c>
      <c r="H201" s="49"/>
      <c r="I201" s="19">
        <v>577.5</v>
      </c>
      <c r="J201" s="27">
        <f t="shared" si="9"/>
        <v>0</v>
      </c>
      <c r="K201" s="31">
        <f t="shared" si="8"/>
        <v>0</v>
      </c>
      <c r="L201" s="62">
        <v>3662424009235</v>
      </c>
      <c r="M201" s="57"/>
      <c r="N201" s="22">
        <f t="shared" si="10"/>
        <v>423.5</v>
      </c>
      <c r="O201" s="22">
        <f t="shared" si="11"/>
        <v>698.77499999999998</v>
      </c>
    </row>
    <row r="202" spans="1:15" s="21" customFormat="1" ht="24.75" customHeight="1" thickBot="1" x14ac:dyDescent="0.3">
      <c r="A202" s="29"/>
      <c r="B202" s="4"/>
      <c r="C202" s="4"/>
      <c r="D202" s="4"/>
      <c r="E202" s="4"/>
      <c r="F202" s="4"/>
      <c r="G202" s="4"/>
      <c r="H202" s="32"/>
      <c r="I202" s="74" t="s">
        <v>211</v>
      </c>
      <c r="J202" s="75"/>
      <c r="K202" s="33">
        <f>SUM(K12:K201)</f>
        <v>0</v>
      </c>
      <c r="L202" s="34"/>
      <c r="M202" s="55"/>
      <c r="N202" s="35">
        <f>SUM(N12:N201)</f>
        <v>322744.74697144167</v>
      </c>
      <c r="O202" s="35">
        <f>SUM(O12:O201)</f>
        <v>452839.07362064521</v>
      </c>
    </row>
    <row r="203" spans="1:15" s="21" customFormat="1" ht="24.75" customHeight="1" thickBot="1" x14ac:dyDescent="0.3">
      <c r="A203" s="29"/>
      <c r="B203" s="4"/>
      <c r="C203" s="4"/>
      <c r="D203" s="4"/>
      <c r="E203" s="4"/>
      <c r="F203" s="4"/>
      <c r="G203" s="76"/>
      <c r="H203" s="77"/>
      <c r="I203" s="36" t="s">
        <v>208</v>
      </c>
      <c r="J203" s="37"/>
      <c r="K203" s="38">
        <f>IF(K202&lt;C204,D204,IF(K202&gt;C205,D205,((D205-D204)/(C205-C204))*(K202-C205)))</f>
        <v>400</v>
      </c>
      <c r="L203" s="34"/>
      <c r="M203" s="55"/>
      <c r="N203" s="39"/>
      <c r="O203" s="39"/>
    </row>
    <row r="204" spans="1:15" s="21" customFormat="1" ht="15" customHeight="1" x14ac:dyDescent="0.25">
      <c r="A204" s="29"/>
      <c r="B204" s="40" t="s">
        <v>209</v>
      </c>
      <c r="C204" s="41">
        <v>322744.75</v>
      </c>
      <c r="D204" s="42">
        <v>400</v>
      </c>
      <c r="E204" s="4"/>
      <c r="F204" s="78"/>
      <c r="G204" s="78"/>
      <c r="H204" s="78"/>
      <c r="I204" s="78"/>
      <c r="J204" s="78"/>
      <c r="K204" s="78"/>
      <c r="L204" s="53"/>
      <c r="M204" s="56"/>
      <c r="N204" s="4"/>
      <c r="O204" s="4"/>
    </row>
    <row r="205" spans="1:15" s="21" customFormat="1" ht="15" customHeight="1" thickBot="1" x14ac:dyDescent="0.3">
      <c r="A205" s="29"/>
      <c r="B205" s="43" t="s">
        <v>210</v>
      </c>
      <c r="C205" s="44">
        <v>452839.07</v>
      </c>
      <c r="D205" s="45">
        <v>0</v>
      </c>
      <c r="E205" s="4"/>
      <c r="F205" s="78"/>
      <c r="G205" s="78"/>
      <c r="H205" s="78"/>
      <c r="I205" s="78"/>
      <c r="J205" s="78"/>
      <c r="K205" s="78"/>
      <c r="L205" s="53"/>
      <c r="M205" s="56"/>
      <c r="N205" s="4"/>
      <c r="O205" s="4"/>
    </row>
    <row r="206" spans="1:15" s="79" customFormat="1" ht="15" customHeight="1" x14ac:dyDescent="0.25"/>
    <row r="207" spans="1:15" s="79" customFormat="1" ht="15" customHeight="1" x14ac:dyDescent="0.25"/>
    <row r="208" spans="1:15" s="79" customFormat="1" ht="15" customHeight="1" x14ac:dyDescent="0.25"/>
    <row r="209" spans="7:9" s="79" customFormat="1" ht="15" customHeight="1" x14ac:dyDescent="0.25"/>
    <row r="210" spans="7:9" s="79" customFormat="1" ht="15" customHeight="1" x14ac:dyDescent="0.25"/>
    <row r="211" spans="7:9" s="79" customFormat="1" ht="15" customHeight="1" x14ac:dyDescent="0.25"/>
    <row r="212" spans="7:9" s="79" customFormat="1" ht="0.75" customHeight="1" x14ac:dyDescent="0.25"/>
    <row r="213" spans="7:9" s="79" customFormat="1" ht="11.25" customHeight="1" x14ac:dyDescent="0.25"/>
    <row r="214" spans="7:9" ht="12" x14ac:dyDescent="0.2">
      <c r="G214" s="46"/>
      <c r="I214" s="46"/>
    </row>
    <row r="215" spans="7:9" ht="12" x14ac:dyDescent="0.2">
      <c r="G215" s="46"/>
      <c r="I215" s="46"/>
    </row>
    <row r="216" spans="7:9" ht="12" x14ac:dyDescent="0.2">
      <c r="G216" s="46"/>
      <c r="I216" s="46"/>
    </row>
    <row r="217" spans="7:9" ht="12" x14ac:dyDescent="0.2">
      <c r="G217" s="46"/>
      <c r="I217" s="46"/>
    </row>
    <row r="218" spans="7:9" ht="12" x14ac:dyDescent="0.2">
      <c r="G218" s="46"/>
      <c r="I218" s="46"/>
    </row>
    <row r="219" spans="7:9" ht="12" x14ac:dyDescent="0.2"/>
    <row r="220" spans="7:9" ht="12" x14ac:dyDescent="0.2"/>
  </sheetData>
  <sheetProtection algorithmName="SHA-512" hashValue="F75F2SoDIxxKga9YE+sT5iqn0R8gQtI1Q/qypjv7z6Ti0127lQjaP5YdK8qSlYY9zfw/BhOAnrG3iBxvnxKYIA==" saltValue="hpzQ6BG+mwZ31oojHwh1Rg==" spinCount="100000" sheet="1" objects="1" scenarios="1"/>
  <autoFilter ref="A1:K205" xr:uid="{060DD51A-19B4-4BD9-BF7D-4629EA91FECA}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</autoFilter>
  <mergeCells count="12">
    <mergeCell ref="B8:B10"/>
    <mergeCell ref="I202:J202"/>
    <mergeCell ref="G203:H203"/>
    <mergeCell ref="F204:K205"/>
    <mergeCell ref="A206:XFD213"/>
    <mergeCell ref="C8:L10"/>
    <mergeCell ref="B1:B2"/>
    <mergeCell ref="B3:B5"/>
    <mergeCell ref="B6:B7"/>
    <mergeCell ref="C1:L2"/>
    <mergeCell ref="C3:L5"/>
    <mergeCell ref="C6:L7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SGC0001018 xmlns="c68162f5-5292-4b4e-a453-381c9ebc3801">Ja</SGC0001018>
    <SCN0000540 xmlns="c68162f5-5292-4b4e-a453-381c9ebc3801" xmlns:ns1="http://www.w3.org/2001/XMLSchema-instance" ns1:nil="true"/>
    <SCN0000539 xmlns="c68162f5-5292-4b4e-a453-381c9ebc3801">2016-10-31T15:50:59+00:00</SCN0000539>
    <SCNW000527 xmlns="c68162f5-5292-4b4e-a453-381c9ebc3801" xmlns:ns1="http://www.w3.org/2001/XMLSchema-instance" ns1:nil="true"/>
    <SCNE000527 xmlns="c68162f5-5292-4b4e-a453-381c9ebc3801">Werkdag</SCNE000527>
    <SCN0000528 xmlns="c68162f5-5292-4b4e-a453-381c9ebc3801">Na afhandeling</SCN0000528>
    <SCN0000546 xmlns="c68162f5-5292-4b4e-a453-381c9ebc3801">Lokaal</SCN0000546>
    <SCN0000525 xmlns="c68162f5-5292-4b4e-a453-381c9ebc3801">Nee</SCN0000525>
    <SCN0000552 xmlns="c68162f5-5292-4b4e-a453-381c9ebc3801">2017-04-21T08:45:43+00:00</SCN0000552>
    <SCN0000516 xmlns="c68162f5-5292-4b4e-a453-381c9ebc3801">Verslag</SCN0000516>
    <SCN0000517 xmlns="c68162f5-5292-4b4e-a453-381c9ebc3801" xmlns:ns1="http://www.w3.org/2001/XMLSchema-instance" ns1:nil="true"/>
    <SCN0000522 xmlns="c68162f5-5292-4b4e-a453-381c9ebc3801">Generiek documenttype</SCN0000522>
    <SCN0000531 xmlns="c68162f5-5292-4b4e-a453-381c9ebc3801">Nee</SCN0000531>
    <SCN0000537 xmlns="c68162f5-5292-4b4e-a453-381c9ebc3801">Nee</SCN0000537>
    <SCN0000534 xmlns="c68162f5-5292-4b4e-a453-381c9ebc3801" xmlns:ns1="http://www.w3.org/2001/XMLSchema-instance" ns1:nil="true"/>
    <SCN0000521 xmlns="c68162f5-5292-4b4e-a453-381c9ebc3801" xmlns:ns1="http://www.w3.org/2001/XMLSchema-instance" ns1:nil="true"/>
    <SCN0000523 xmlns="c68162f5-5292-4b4e-a453-381c9ebc3801" xmlns:ns1="http://www.w3.org/2001/XMLSchema-instance" ns1:nil="true"/>
    <SCN0000529 xmlns="c68162f5-5292-4b4e-a453-381c9ebc3801" xmlns:ns1="http://www.w3.org/2001/XMLSchema-instance" ns1:nil="true"/>
    <SCN0000535 xmlns="c68162f5-5292-4b4e-a453-381c9ebc3801" xmlns:ns1="http://www.w3.org/2001/XMLSchema-instance" ns1:nil="true"/>
    <SCN0000524 xmlns="c68162f5-5292-4b4e-a453-381c9ebc3801">Intern</SCN0000524>
    <SCN0000532 xmlns="c68162f5-5292-4b4e-a453-381c9ebc3801">Nee</SCN0000532>
    <SCN0000526 xmlns="c68162f5-5292-4b4e-a453-381c9ebc3801">Bewaren</SCN0000526>
    <VN00000017 xmlns="c68162f5-5292-4b4e-a453-381c9ebc3801">Bericht</VN00000017>
    <VN00000015 xmlns="c68162f5-5292-4b4e-a453-381c9ebc3801">Nee</VN00000015>
    <VN00000076 xmlns="c68162f5-5292-4b4e-a453-381c9ebc3801">Nee</VN00000076>
    <VN00000097 xmlns="c68162f5-5292-4b4e-a453-381c9ebc3801" xmlns:ns1="http://www.w3.org/2001/XMLSchema-instance" ns1:nil="true"/>
    <VN00000098 xmlns="c68162f5-5292-4b4e-a453-381c9ebc3801" xmlns:ns1="http://www.w3.org/2001/XMLSchema-instance" ns1:nil="true"/>
    <VN00000109 xmlns="c68162f5-5292-4b4e-a453-381c9ebc3801" xmlns:ns1="http://www.w3.org/2001/XMLSchema-instance" ns1:nil="true"/>
    <VN00000104 xmlns="c68162f5-5292-4b4e-a453-381c9ebc3801" xmlns:ns1="http://www.w3.org/2001/XMLSchema-instance" ns1:nil="true"/>
    <VN00000060 xmlns="c68162f5-5292-4b4e-a453-381c9ebc3801" xmlns:ns1="http://www.w3.org/2001/XMLSchema-instance" ns1:nil="true"/>
    <VN00000087 xmlns="c68162f5-5292-4b4e-a453-381c9ebc3801" xmlns:ns1="http://www.w3.org/2001/XMLSchema-instance" ns1:nil="true"/>
    <VN00000121 xmlns="c68162f5-5292-4b4e-a453-381c9ebc3801">Scanner - code; Scan - datum; Medewerker naam -  Registreren</VN00000121>
    <VN00000124 xmlns="c68162f5-5292-4b4e-a453-381c9ebc3801" xmlns:ns1="http://www.w3.org/2001/XMLSchema-instance" ns1:nil="true"/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  <Fasen xmlns="c68162f5-5292-4b4e-a453-381c9ebc3801">2. Selectie</Fasen>
    <Subfase xmlns="c68162f5-5292-4b4e-a453-381c9ebc3801">2.1 Selectieleidraad</Subfase>
    <SCN0000106 xmlns="c68162f5-5292-4b4e-a453-381c9ebc3801" xmlns:ns1="http://www.w3.org/2001/XMLSchema-instance" ns1:nil="true"/>
    <SCN0000059 xmlns="c68162f5-5292-4b4e-a453-381c9ebc3801">Nee</SCN0000059>
    <SCN0000091 xmlns="c68162f5-5292-4b4e-a453-381c9ebc3801" xmlns:ns1="http://www.w3.org/2001/XMLSchema-instance" ns1:nil="true"/>
    <SCN0000027 xmlns="c68162f5-5292-4b4e-a453-381c9ebc3801" xmlns:ns1="http://www.w3.org/2001/XMLSchema-instance" ns1:nil="true"/>
    <VN00000115 xmlns="c68162f5-5292-4b4e-a453-381c9ebc3801">Ja</VN00000115>
    <SCN0000041 xmlns="c68162f5-5292-4b4e-a453-381c9ebc3801">Nee</SCN0000041>
    <Publicatiedatum xmlns="c68162f5-5292-4b4e-a453-381c9ebc3801" xmlns:ns1="http://www.w3.org/2001/XMLSchema-instance" ns1:nil="true"/>
    <SCNE000052 xmlns="c68162f5-5292-4b4e-a453-381c9ebc3801">Werkdag</SCNE000052>
    <SCNW000052 xmlns="c68162f5-5292-4b4e-a453-381c9ebc3801" xmlns:ns1="http://www.w3.org/2001/XMLSchema-instance" ns1:nil="true"/>
    <SCN0000051 xmlns="c68162f5-5292-4b4e-a453-381c9ebc3801" xmlns:ns1="http://www.w3.org/2001/XMLSchema-instance" ns1:nil="true"/>
    <SCNE000081 xmlns="c68162f5-5292-4b4e-a453-381c9ebc3801">Jaar</SCNE000081>
    <SCN0000095 xmlns="c68162f5-5292-4b4e-a453-381c9ebc3801" xmlns:ns1="http://www.w3.org/2001/XMLSchema-instance" ns1:nil="true"/>
    <SCN0000043 xmlns="c68162f5-5292-4b4e-a453-381c9ebc3801" xmlns:ns1="http://www.w3.org/2001/XMLSchema-instance" ns1:nil="true"/>
    <SCN0000065 xmlns="c68162f5-5292-4b4e-a453-381c9ebc3801">Nee</SCN0000065>
    <SCN0000113 xmlns="c68162f5-5292-4b4e-a453-381c9ebc3801" xmlns:ns1="http://www.w3.org/2001/XMLSchema-instance" ns1:nil="true"/>
    <SCN0000099 xmlns="c68162f5-5292-4b4e-a453-381c9ebc3801">
      <Url xmlns:ns1="http://www.w3.org/2001/XMLSchema-instance" ns1:nil="true"/>
      <Description xmlns:ns1="http://www.w3.org/2001/XMLSchema-instance" ns1:nil="true"/>
    </SCN0000099>
    <VN00000122 xmlns="c68162f5-5292-4b4e-a453-381c9ebc3801">Unitmanager A&amp;I</VN00000122>
    <SCN0000034 xmlns="c68162f5-5292-4b4e-a453-381c9ebc3801" xmlns:ns1="http://www.w3.org/2001/XMLSchema-instance" ns1:nil="true"/>
    <SCN0000074 xmlns="c68162f5-5292-4b4e-a453-381c9ebc3801" xmlns:ns1="http://www.w3.org/2001/XMLSchema-instance" ns1:nil="true"/>
    <SCN0000080 xmlns="c68162f5-5292-4b4e-a453-381c9ebc3801">Vernietigen</SCN0000080>
    <SCN0000092 xmlns="c68162f5-5292-4b4e-a453-381c9ebc3801" xmlns:ns1="http://www.w3.org/2001/XMLSchema-instance" ns1:nil="true"/>
    <SCN0000107 xmlns="c68162f5-5292-4b4e-a453-381c9ebc3801" xmlns:ns1="http://www.w3.org/2001/XMLSchema-instance" ns1:nil="true"/>
    <SCN0000108 xmlns="c68162f5-5292-4b4e-a453-381c9ebc3801" xmlns:ns1="http://www.w3.org/2001/XMLSchema-instance" ns1:nil="true"/>
    <SCNW000055 xmlns="c68162f5-5292-4b4e-a453-381c9ebc3801" xmlns:ns1="http://www.w3.org/2001/XMLSchema-instance" ns1:nil="true"/>
    <SCN0000042 xmlns="c68162f5-5292-4b4e-a453-381c9ebc3801" xmlns:ns1="http://www.w3.org/2001/XMLSchema-instance" ns1:nil="true"/>
    <SCNE000056 xmlns="c68162f5-5292-4b4e-a453-381c9ebc3801">Werkdag</SCNE000056>
    <SCN0000129 xmlns="c68162f5-5292-4b4e-a453-381c9ebc3801">2020-01-31T08:56:04+00:00</SCN0000129>
    <SCN0000094 xmlns="c68162f5-5292-4b4e-a453-381c9ebc3801" xmlns:ns1="http://www.w3.org/2001/XMLSchema-instance" ns1:nil="true"/>
    <SCN0000067 xmlns="c68162f5-5292-4b4e-a453-381c9ebc3801" xmlns:ns1="http://www.w3.org/2001/XMLSchema-instance" ns1:nil="true"/>
    <SCN0000084 xmlns="c68162f5-5292-4b4e-a453-381c9ebc3801" xmlns:ns1="http://www.w3.org/2001/XMLSchema-instance" ns1:nil="true"/>
    <SGC0002002 xmlns="c68162f5-5292-4b4e-a453-381c9ebc3801">312</SGC0002002>
    <SGC0001002 xmlns="c68162f5-5292-4b4e-a453-381c9ebc3801">Ja</SGC0001002>
    <SCN0000109 xmlns="c68162f5-5292-4b4e-a453-381c9ebc3801" xmlns:ns1="http://www.w3.org/2001/XMLSchema-instance" ns1:nil="true"/>
    <Dossieroverdrachtsjaar xmlns="c68162f5-5292-4b4e-a453-381c9ebc3801" xmlns:ns1="http://www.w3.org/2001/XMLSchema-instance" ns1:nil="true"/>
    <SCNT000048 xmlns="c68162f5-5292-4b4e-a453-381c9ebc3801" xmlns:ns1="http://www.w3.org/2001/XMLSchema-instance" ns1:nil="true"/>
    <SCN0000082 xmlns="c68162f5-5292-4b4e-a453-381c9ebc3801">Na afloop contract</SCN0000082>
    <SCNW000056 xmlns="c68162f5-5292-4b4e-a453-381c9ebc3801" xmlns:ns1="http://www.w3.org/2001/XMLSchema-instance" ns1:nil="true"/>
    <SCNE000053 xmlns="c68162f5-5292-4b4e-a453-381c9ebc3801">Werkdag</SCNE000053>
    <SCN0000104 xmlns="c68162f5-5292-4b4e-a453-381c9ebc3801" xmlns:ns1="http://www.w3.org/2001/XMLSchema-instance" ns1:nil="true"/>
    <SCN0000123 xmlns="c68162f5-5292-4b4e-a453-381c9ebc3801">Lokaal</SCN0000123>
    <CaseOwner xmlns="http://schemas.econnect.nl/">
      <UserInfo>
        <DisplayName>Hop, Rende Jan</DisplayName>
        <AccountId>1306</AccountId>
        <AccountType/>
      </UserInfo>
    </CaseOwner>
    <SCN0000078 xmlns="c68162f5-5292-4b4e-a453-381c9ebc3801" xmlns:ns1="http://www.w3.org/2001/XMLSchema-instance" ns1:nil="true"/>
    <SCN0000029 xmlns="c68162f5-5292-4b4e-a453-381c9ebc3801" xmlns:ns1="http://www.w3.org/2001/XMLSchema-instance" ns1:nil="true"/>
    <SCN0000117 xmlns="c68162f5-5292-4b4e-a453-381c9ebc3801">2016-03-22T12:37:12+00:00</SCN0000117>
    <SCNT000076 xmlns="c68162f5-5292-4b4e-a453-381c9ebc3801">Selectielijst COA 2013- , handeling 37; BSD COA 1994- (2010) 2012 (geactualiseerd), handeling 54;</SCNT000076>
    <SharedCaseName xmlns="http://schemas.econnect.nl/">Gereedschappen en technische materialen 2023</SharedCaseName>
    <SCN0000057 xmlns="c68162f5-5292-4b4e-a453-381c9ebc3801">Ja</SCN0000057>
    <Dossiervernietigingsjaar xmlns="c68162f5-5292-4b4e-a453-381c9ebc3801" xmlns:ns1="http://www.w3.org/2001/XMLSchema-instance" ns1:nil="true"/>
    <SCN0000064 xmlns="c68162f5-5292-4b4e-a453-381c9ebc3801">Ja</SCN0000064>
    <SCN0000077 xmlns="c68162f5-5292-4b4e-a453-381c9ebc3801" xmlns:ns1="http://www.w3.org/2001/XMLSchema-instance" ns1:nil="true"/>
    <SCN0000063 xmlns="c68162f5-5292-4b4e-a453-381c9ebc3801">Nee</SCN0000063>
    <VN00000123 xmlns="c68162f5-5292-4b4e-a453-381c9ebc3801">Creatie - datum; Zaak - code</VN00000123>
    <SCN0000101 xmlns="c68162f5-5292-4b4e-a453-381c9ebc3801" xmlns:ns1="http://www.w3.org/2001/XMLSchema-instance" ns1:nil="true"/>
    <SCN0000062 xmlns="c68162f5-5292-4b4e-a453-381c9ebc3801">Nee</SCN0000062>
    <Dossierdatumafsluiting xmlns="c68162f5-5292-4b4e-a453-381c9ebc3801" xmlns:ns1="http://www.w3.org/2001/XMLSchema-instance" ns1:nil="true"/>
    <SCN0000066 xmlns="c68162f5-5292-4b4e-a453-381c9ebc3801" xmlns:ns1="http://www.w3.org/2001/XMLSchema-instance" ns1:nil="true"/>
    <SCN0000100 xmlns="c68162f5-5292-4b4e-a453-381c9ebc3801" xmlns:ns1="http://www.w3.org/2001/XMLSchema-instance" ns1:nil="true"/>
    <SCN0000028 xmlns="c68162f5-5292-4b4e-a453-381c9ebc3801">Het uitvoeren van een aanbesteding</SCN0000028>
    <SCN0000111 xmlns="c68162f5-5292-4b4e-a453-381c9ebc3801" xmlns:ns1="http://www.w3.org/2001/XMLSchema-instance" ns1:nil="true"/>
    <HoofdPerceel xmlns="c68162f5-5292-4b4e-a453-381c9ebc3801" xmlns:ns1="http://www.w3.org/2001/XMLSchema-instance" ns1:nil="true"/>
    <SCNW000054 xmlns="c68162f5-5292-4b4e-a453-381c9ebc3801" xmlns:ns1="http://www.w3.org/2001/XMLSchema-instance" ns1:nil="true"/>
    <SCNE000055 xmlns="c68162f5-5292-4b4e-a453-381c9ebc3801">Werkdag</SCNE000055>
    <SCN0000044 xmlns="c68162f5-5292-4b4e-a453-381c9ebc3801" xmlns:ns1="http://www.w3.org/2001/XMLSchema-instance" ns1:nil="true"/>
    <SCN0000026 xmlns="c68162f5-5292-4b4e-a453-381c9ebc3801">Aanbesteding</SCN0000026>
    <COAIsDocumentArchived xmlns="http://schemas.econnect.nl/">false</COAIsDocumentArchived>
    <SCNW000053 xmlns="c68162f5-5292-4b4e-a453-381c9ebc3801" xmlns:ns1="http://www.w3.org/2001/XMLSchema-instance" ns1:nil="true"/>
    <SCN0000079 xmlns="c68162f5-5292-4b4e-a453-381c9ebc3801" xmlns:ns1="http://www.w3.org/2001/XMLSchema-instance" ns1:nil="true"/>
    <SCN0000096 xmlns="c68162f5-5292-4b4e-a453-381c9ebc3801" xmlns:ns1="http://www.w3.org/2001/XMLSchema-instance" ns1:nil="true"/>
    <CaseStartDate xmlns="http://schemas.econnect.nl/">2023-06-13T22:00:00+00:00</CaseStartDate>
    <SCN0000058 xmlns="c68162f5-5292-4b4e-a453-381c9ebc3801">Nee</SCN0000058>
    <SCN0000118 xmlns="c68162f5-5292-4b4e-a453-381c9ebc3801" xmlns:ns1="http://www.w3.org/2001/XMLSchema-instance" ns1:nil="true"/>
    <SCN0000061 xmlns="c68162f5-5292-4b4e-a453-381c9ebc3801">Nee</SCN0000061>
    <SCN0000035 xmlns="c68162f5-5292-4b4e-a453-381c9ebc3801">Dit werkproces wordt intern getriggerd</SCN0000035>
    <Typeaanbesteding xmlns="c68162f5-5292-4b4e-a453-381c9ebc3801">Europees openbaar</Typeaanbesteding>
    <SCN0000102 xmlns="c68162f5-5292-4b4e-a453-381c9ebc3801" xmlns:ns1="http://www.w3.org/2001/XMLSchema-instance" ns1:nil="true"/>
    <SCN0000040 xmlns="c68162f5-5292-4b4e-a453-381c9ebc3801">Specifiek werkproces</SCN0000040>
    <SCN0000072 xmlns="c68162f5-5292-4b4e-a453-381c9ebc3801" xmlns:ns1="http://www.w3.org/2001/XMLSchema-instance" ns1:nil="true"/>
    <SCNT000047 xmlns="c68162f5-5292-4b4e-a453-381c9ebc3801">Aanbestedingswet 2012; Aanbestedingsbesluit;</SCNT000047>
    <SCN0000031 xmlns="c68162f5-5292-4b4e-a453-381c9ebc3801">
      <UserInfo>
        <DisplayName>Stevens, Jos</DisplayName>
        <AccountId>1</AccountId>
        <AccountType/>
      </UserInfo>
    </SCN0000031>
    <CaseManager xmlns="http://schemas.econnect.nl/">
      <UserInfo>
        <DisplayName>Maas, Monique</DisplayName>
        <AccountId>1276</AccountId>
        <AccountType/>
      </UserInfo>
    </CaseManager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112 xmlns="c68162f5-5292-4b4e-a453-381c9ebc3801" xmlns:ns1="http://www.w3.org/2001/XMLSchema-instance" ns1:nil="true"/>
    <SCNE000054 xmlns="c68162f5-5292-4b4e-a453-381c9ebc3801">Werkdag</SCNE000054>
    <SCN0000073 xmlns="c68162f5-5292-4b4e-a453-381c9ebc3801" xmlns:ns1="http://www.w3.org/2001/XMLSchema-instance" ns1:nil="true"/>
    <SCN0000097 xmlns="c68162f5-5292-4b4e-a453-381c9ebc3801" xmlns:ns1="http://www.w3.org/2001/XMLSchema-instance" ns1:nil="true"/>
    <SCN0000105 xmlns="c68162f5-5292-4b4e-a453-381c9ebc3801" xmlns:ns1="http://www.w3.org/2001/XMLSchema-instance" ns1:nil="true"/>
    <SCNW000081 xmlns="c68162f5-5292-4b4e-a453-381c9ebc3801">10</SCNW000081>
    <SCN0000071 xmlns="c68162f5-5292-4b4e-a453-381c9ebc3801">Ondersteunen/Inkopen en contracteren</SCN0000071>
    <SCN0000070 xmlns="c68162f5-5292-4b4e-a453-381c9ebc3801">Trigger Intern (TI)</SCN0000070>
    <SCN0000083 xmlns="c68162f5-5292-4b4e-a453-381c9ebc3801" xmlns:ns1="http://www.w3.org/2001/XMLSchema-instance" ns1:nil="true"/>
    <SCN0000093 xmlns="c68162f5-5292-4b4e-a453-381c9ebc3801" xmlns:ns1="http://www.w3.org/2001/XMLSchema-instance" ns1:nil="true"/>
    <SCN0000060 xmlns="c68162f5-5292-4b4e-a453-381c9ebc3801">Nee</SCN0000060>
  </documentManagement>
</p:properties>
</file>

<file path=customXml/itemProps1.xml><?xml version="1.0" encoding="utf-8"?>
<ds:datastoreItem xmlns:ds="http://schemas.openxmlformats.org/officeDocument/2006/customXml" ds:itemID="{E2C908AF-60C9-411E-9497-B08A3E10FD6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921AF94-5983-42E1-A545-EF7A9A324A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F1E0F9-7F2C-4C32-A14C-AF5D73B816B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Kernassortiment EAN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Werken, Edwin van de</dc:creator>
  <cp:lastModifiedBy>Maas, Monique</cp:lastModifiedBy>
  <cp:lastPrinted>2023-10-23T09:41:11Z</cp:lastPrinted>
  <dcterms:created xsi:type="dcterms:W3CDTF">2022-12-22T12:15:21Z</dcterms:created>
  <dcterms:modified xsi:type="dcterms:W3CDTF">2023-12-12T13:57:53Z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0x0101007A6E4A62A1A34FCBB5DB597108C1AEB0002311FE19820F154B92915CDC9B435E63008BA342451DDF40428548BE532B82D1FC</vt:lpwstr>
  </property>
  <property fmtid="{D5CDD505-2E9C-101B-9397-08002B2CF9AE}" pid="3" name="SCN0000093">
    <vt:lpwstr/>
  </property>
  <property fmtid="{D5CDD505-2E9C-101B-9397-08002B2CF9AE}" pid="4" name="VN00000115">
    <vt:lpwstr>Ja</vt:lpwstr>
  </property>
  <property fmtid="{D5CDD505-2E9C-101B-9397-08002B2CF9AE}" pid="5" name="SCN0000123">
    <vt:lpwstr>Lokaal</vt:lpwstr>
  </property>
  <property fmtid="{D5CDD505-2E9C-101B-9397-08002B2CF9AE}" pid="6" name="SCNE000052">
    <vt:lpwstr>Werkdag</vt:lpwstr>
  </property>
  <property fmtid="{D5CDD505-2E9C-101B-9397-08002B2CF9AE}" pid="7" name="SCN0000102">
    <vt:lpwstr/>
  </property>
  <property fmtid="{D5CDD505-2E9C-101B-9397-08002B2CF9AE}" pid="8" name="SGC0001002">
    <vt:lpwstr>Ja</vt:lpwstr>
  </property>
  <property fmtid="{D5CDD505-2E9C-101B-9397-08002B2CF9AE}" pid="9" name="SCNT000048">
    <vt:lpwstr/>
  </property>
  <property fmtid="{D5CDD505-2E9C-101B-9397-08002B2CF9AE}" pid="10" name="SGC0002002">
    <vt:r8>312</vt:r8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Ja</vt:lpwstr>
  </property>
  <property fmtid="{D5CDD505-2E9C-101B-9397-08002B2CF9AE}" pid="16" name="SCN0000099">
    <vt:lpwstr/>
  </property>
  <property fmtid="{D5CDD505-2E9C-101B-9397-08002B2CF9AE}" pid="17" name="SCN0000031">
    <vt:lpwstr>1;#Stevens, Jos</vt:lpwstr>
  </property>
  <property fmtid="{D5CDD505-2E9C-101B-9397-08002B2CF9AE}" pid="18" name="SCN0000065">
    <vt:lpwstr>Nee</vt:lpwstr>
  </property>
  <property fmtid="{D5CDD505-2E9C-101B-9397-08002B2CF9AE}" pid="19" name="SCN0000060">
    <vt:lpwstr>Nee</vt:lpwstr>
  </property>
  <property fmtid="{D5CDD505-2E9C-101B-9397-08002B2CF9AE}" pid="20" name="SCN0000108">
    <vt:lpwstr/>
  </property>
  <property fmtid="{D5CDD505-2E9C-101B-9397-08002B2CF9AE}" pid="21" name="SCNE000053">
    <vt:lpwstr>Werkdag</vt:lpwstr>
  </property>
  <property fmtid="{D5CDD505-2E9C-101B-9397-08002B2CF9AE}" pid="22" name="SCN0000094">
    <vt:lpwstr/>
  </property>
  <property fmtid="{D5CDD505-2E9C-101B-9397-08002B2CF9AE}" pid="23" name="SCN0000129">
    <vt:filetime>2020-01-31T09:56:04Z</vt:filetime>
  </property>
  <property fmtid="{D5CDD505-2E9C-101B-9397-08002B2CF9AE}" pid="24" name="SCN0000111">
    <vt:lpwstr/>
  </property>
  <property fmtid="{D5CDD505-2E9C-101B-9397-08002B2CF9AE}" pid="25" name="CaseStartDate">
    <vt:filetime>2023-06-13T22:00:00Z</vt:filetime>
  </property>
  <property fmtid="{D5CDD505-2E9C-101B-9397-08002B2CF9AE}" pid="26" name="TaxCatchAll">
    <vt:lpwstr>1;#Aanbesteding|{44172a01-e50d-4a3b-a9ca-fffd25644391}</vt:lpwstr>
  </property>
  <property fmtid="{D5CDD505-2E9C-101B-9397-08002B2CF9AE}" pid="27" name="SCN0000034">
    <vt:lpwstr/>
  </property>
  <property fmtid="{D5CDD505-2E9C-101B-9397-08002B2CF9AE}" pid="28" name="SCN0000026">
    <vt:lpwstr>Aanbesteding</vt:lpwstr>
  </property>
  <property fmtid="{D5CDD505-2E9C-101B-9397-08002B2CF9AE}" pid="29" name="SCN0000106">
    <vt:lpwstr/>
  </property>
  <property fmtid="{D5CDD505-2E9C-101B-9397-08002B2CF9AE}" pid="30" name="SCN0000084">
    <vt:lpwstr/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Ondersteunen/Inkopen en contracteren</vt:lpwstr>
  </property>
  <property fmtid="{D5CDD505-2E9C-101B-9397-08002B2CF9AE}" pid="35" name="SCN0000097">
    <vt:lpwstr/>
  </property>
  <property fmtid="{D5CDD505-2E9C-101B-9397-08002B2CF9AE}" pid="36" name="ProcessNameTaxHTField0">
    <vt:lpwstr>Aanbesteding|{44172a01-e50d-4a3b-a9ca-fffd25644391}</vt:lpwstr>
  </property>
  <property fmtid="{D5CDD505-2E9C-101B-9397-08002B2CF9AE}" pid="37" name="Typeaanbesteding">
    <vt:lpwstr>Europees openbaar</vt:lpwstr>
  </property>
  <property fmtid="{D5CDD505-2E9C-101B-9397-08002B2CF9AE}" pid="38" name="SCNT000047">
    <vt:lpwstr>Aanbestedingswet 2012; Aanbestedingsbesluit;</vt:lpwstr>
  </property>
  <property fmtid="{D5CDD505-2E9C-101B-9397-08002B2CF9AE}" pid="39" name="SCN0000101">
    <vt:lpwstr/>
  </property>
  <property fmtid="{D5CDD505-2E9C-101B-9397-08002B2CF9AE}" pid="40" name="VN00000122">
    <vt:lpwstr>Unitmanager A&amp;I</vt:lpwstr>
  </property>
  <property fmtid="{D5CDD505-2E9C-101B-9397-08002B2CF9AE}" pid="41" name="SCNW000081">
    <vt:r8>10</vt:r8>
  </property>
  <property fmtid="{D5CDD505-2E9C-101B-9397-08002B2CF9AE}" pid="42" name="SCN0000058">
    <vt:lpwstr>Nee</vt:lpwstr>
  </property>
  <property fmtid="{D5CDD505-2E9C-101B-9397-08002B2CF9AE}" pid="43" name="SCN0000079">
    <vt:lpwstr/>
  </property>
  <property fmtid="{D5CDD505-2E9C-101B-9397-08002B2CF9AE}" pid="44" name="SCN0000029">
    <vt:lpwstr/>
  </property>
  <property fmtid="{D5CDD505-2E9C-101B-9397-08002B2CF9AE}" pid="45" name="SCNT000076">
    <vt:lpwstr>Selectielijst COA 2013- , handeling 37; BSD COA 1994- (2010) 2012 (geactualiseerd), handeling 54;</vt:lpwstr>
  </property>
  <property fmtid="{D5CDD505-2E9C-101B-9397-08002B2CF9AE}" pid="46" name="SCN0000066">
    <vt:lpwstr/>
  </property>
  <property fmtid="{D5CDD505-2E9C-101B-9397-08002B2CF9AE}" pid="47" name="SCN0000040">
    <vt:lpwstr>Specifiek werkproces</vt:lpwstr>
  </property>
  <property fmtid="{D5CDD505-2E9C-101B-9397-08002B2CF9AE}" pid="48" name="SCN0000082">
    <vt:lpwstr>Na afloop contract</vt:lpwstr>
  </property>
  <property fmtid="{D5CDD505-2E9C-101B-9397-08002B2CF9AE}" pid="49" name="SCN0000109">
    <vt:lpwstr/>
  </property>
  <property fmtid="{D5CDD505-2E9C-101B-9397-08002B2CF9AE}" pid="50" name="SCN0000117">
    <vt:filetime>2016-03-22T13:37:12Z</vt:filetime>
  </property>
  <property fmtid="{D5CDD505-2E9C-101B-9397-08002B2CF9AE}" pid="51" name="SCN0000061">
    <vt:lpwstr>Nee</vt:lpwstr>
  </property>
  <property fmtid="{D5CDD505-2E9C-101B-9397-08002B2CF9AE}" pid="52" name="SCN0000095">
    <vt:lpwstr/>
  </property>
  <property fmtid="{D5CDD505-2E9C-101B-9397-08002B2CF9AE}" pid="53" name="CaseManager">
    <vt:lpwstr>1276;#Maas, Monique</vt:lpwstr>
  </property>
  <property fmtid="{D5CDD505-2E9C-101B-9397-08002B2CF9AE}" pid="54" name="SCN0000104">
    <vt:lpwstr/>
  </property>
  <property fmtid="{D5CDD505-2E9C-101B-9397-08002B2CF9AE}" pid="55" name="SCN0000112">
    <vt:lpwstr/>
  </property>
  <property fmtid="{D5CDD505-2E9C-101B-9397-08002B2CF9AE}" pid="56" name="COAIsDocumentArchived">
    <vt:bool>false</vt:bool>
  </property>
  <property fmtid="{D5CDD505-2E9C-101B-9397-08002B2CF9AE}" pid="57" name="SCNE000054">
    <vt:lpwstr>Werkdag</vt:lpwstr>
  </property>
  <property fmtid="{D5CDD505-2E9C-101B-9397-08002B2CF9AE}" pid="58" name="SCN0000035">
    <vt:lpwstr>Dit werkproces wordt intern getriggerd</vt:lpwstr>
  </property>
  <property fmtid="{D5CDD505-2E9C-101B-9397-08002B2CF9AE}" pid="59" name="SharedCaseName">
    <vt:lpwstr>Gereedschappen en technische materialen 2023</vt:lpwstr>
  </property>
  <property fmtid="{D5CDD505-2E9C-101B-9397-08002B2CF9AE}" pid="60" name="SCN0000064">
    <vt:lpwstr>Ja</vt:lpwstr>
  </property>
  <property fmtid="{D5CDD505-2E9C-101B-9397-08002B2CF9AE}" pid="61" name="SCN0000107">
    <vt:lpwstr/>
  </property>
  <property fmtid="{D5CDD505-2E9C-101B-9397-08002B2CF9AE}" pid="62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63" name="SCN0000080">
    <vt:lpwstr>Vernietigen</vt:lpwstr>
  </property>
  <property fmtid="{D5CDD505-2E9C-101B-9397-08002B2CF9AE}" pid="64" name="VN00000123">
    <vt:lpwstr>Creatie - datum; Zaak - code</vt:lpwstr>
  </property>
  <property fmtid="{D5CDD505-2E9C-101B-9397-08002B2CF9AE}" pid="65" name="SCNE000081">
    <vt:lpwstr>Jaar</vt:lpwstr>
  </property>
  <property fmtid="{D5CDD505-2E9C-101B-9397-08002B2CF9AE}" pid="66" name="SCN0000096">
    <vt:lpwstr/>
  </property>
  <property fmtid="{D5CDD505-2E9C-101B-9397-08002B2CF9AE}" pid="67" name="SCN0000059">
    <vt:lpwstr>Nee</vt:lpwstr>
  </property>
  <property fmtid="{D5CDD505-2E9C-101B-9397-08002B2CF9AE}" pid="68" name="CaseOwner">
    <vt:lpwstr>1306;#Hop, Rende Jan</vt:lpwstr>
  </property>
  <property fmtid="{D5CDD505-2E9C-101B-9397-08002B2CF9AE}" pid="69" name="SCNE000055">
    <vt:lpwstr>Werkdag</vt:lpwstr>
  </property>
  <property fmtid="{D5CDD505-2E9C-101B-9397-08002B2CF9AE}" pid="70" name="SCN0000070">
    <vt:lpwstr>Trigger Intern (TI)</vt:lpwstr>
  </property>
  <property fmtid="{D5CDD505-2E9C-101B-9397-08002B2CF9AE}" pid="71" name="SCN0000091">
    <vt:lpwstr/>
  </property>
  <property fmtid="{D5CDD505-2E9C-101B-9397-08002B2CF9AE}" pid="72" name="SCN0000105">
    <vt:lpwstr/>
  </property>
  <property fmtid="{D5CDD505-2E9C-101B-9397-08002B2CF9AE}" pid="73" name="SCN0000100">
    <vt:lpwstr/>
  </property>
  <property fmtid="{D5CDD505-2E9C-101B-9397-08002B2CF9AE}" pid="74" name="SCN0000028">
    <vt:lpwstr>Het uitvoeren van een aanbesteding</vt:lpwstr>
  </property>
  <property fmtid="{D5CDD505-2E9C-101B-9397-08002B2CF9AE}" pid="75" name="SCNE000527">
    <vt:lpwstr>Werkdag</vt:lpwstr>
  </property>
  <property fmtid="{D5CDD505-2E9C-101B-9397-08002B2CF9AE}" pid="76" name="VN00000017">
    <vt:lpwstr>Bericht</vt:lpwstr>
  </property>
  <property fmtid="{D5CDD505-2E9C-101B-9397-08002B2CF9AE}" pid="77" name="SCN0000516">
    <vt:lpwstr>Verslag</vt:lpwstr>
  </property>
  <property fmtid="{D5CDD505-2E9C-101B-9397-08002B2CF9AE}" pid="78" name="SCN0000537">
    <vt:lpwstr>Nee</vt:lpwstr>
  </property>
  <property fmtid="{D5CDD505-2E9C-101B-9397-08002B2CF9AE}" pid="79" name="SCN0000532">
    <vt:lpwstr>Nee</vt:lpwstr>
  </property>
  <property fmtid="{D5CDD505-2E9C-101B-9397-08002B2CF9AE}" pid="80" name="SGC0001018">
    <vt:lpwstr>Ja</vt:lpwstr>
  </property>
  <property fmtid="{D5CDD505-2E9C-101B-9397-08002B2CF9AE}" pid="81" name="VN00000121">
    <vt:lpwstr>Scanner - code; Scan - datum; Medewerker naam -  Registreren</vt:lpwstr>
  </property>
  <property fmtid="{D5CDD505-2E9C-101B-9397-08002B2CF9AE}" pid="82" name="SCN0000522">
    <vt:lpwstr>Generiek documenttype</vt:lpwstr>
  </property>
  <property fmtid="{D5CDD505-2E9C-101B-9397-08002B2CF9AE}" pid="83" name="VN00000076">
    <vt:lpwstr>Nee</vt:lpwstr>
  </property>
  <property fmtid="{D5CDD505-2E9C-101B-9397-08002B2CF9AE}" pid="84" name="SCN0000528">
    <vt:lpwstr>Na afhandeling</vt:lpwstr>
  </property>
  <property fmtid="{D5CDD505-2E9C-101B-9397-08002B2CF9AE}" pid="85" name="SCN0000539">
    <vt:filetime>2016-10-31T15:50:59Z</vt:filetime>
  </property>
  <property fmtid="{D5CDD505-2E9C-101B-9397-08002B2CF9AE}" pid="86" name="SCN0000526">
    <vt:lpwstr>Bewaren</vt:lpwstr>
  </property>
  <property fmtid="{D5CDD505-2E9C-101B-9397-08002B2CF9AE}" pid="87" name="SCN0000524">
    <vt:lpwstr>Intern</vt:lpwstr>
  </property>
  <property fmtid="{D5CDD505-2E9C-101B-9397-08002B2CF9AE}" pid="88" name="VN00000015">
    <vt:lpwstr>Nee</vt:lpwstr>
  </property>
  <property fmtid="{D5CDD505-2E9C-101B-9397-08002B2CF9AE}" pid="89" name="SCN0000546">
    <vt:lpwstr>Lokaal</vt:lpwstr>
  </property>
  <property fmtid="{D5CDD505-2E9C-101B-9397-08002B2CF9AE}" pid="90" name="SCN0000525">
    <vt:lpwstr>Nee</vt:lpwstr>
  </property>
  <property fmtid="{D5CDD505-2E9C-101B-9397-08002B2CF9AE}" pid="91" name="ProcessName">
    <vt:lpwstr>1;#Aanbesteding|{44172a01-e50d-4a3b-a9ca-fffd25644391}</vt:lpwstr>
  </property>
  <property fmtid="{D5CDD505-2E9C-101B-9397-08002B2CF9AE}" pid="92" name="SCN0000552">
    <vt:filetime>2017-04-21T08:45:43Z</vt:filetime>
  </property>
  <property fmtid="{D5CDD505-2E9C-101B-9397-08002B2CF9AE}" pid="93" name="SCN0000531">
    <vt:lpwstr>Nee</vt:lpwstr>
  </property>
  <property fmtid="{D5CDD505-2E9C-101B-9397-08002B2CF9AE}" pid="94" name="_dlc_DocIdItemGuid">
    <vt:lpwstr>a97b22a6-8669-4b5a-973e-b8b266afd7b3</vt:lpwstr>
  </property>
  <property fmtid="{D5CDD505-2E9C-101B-9397-08002B2CF9AE}" pid="95" name="COADocumenttype">
    <vt:lpwstr>Offerte</vt:lpwstr>
  </property>
  <property fmtid="{D5CDD505-2E9C-101B-9397-08002B2CF9AE}" pid="96" name="ContentType">
    <vt:lpwstr>Offerte</vt:lpwstr>
  </property>
  <property fmtid="{D5CDD505-2E9C-101B-9397-08002B2CF9AE}" pid="97" name="Title">
    <vt:lpwstr/>
  </property>
  <property fmtid="{D5CDD505-2E9C-101B-9397-08002B2CF9AE}" pid="98" name="ARX_LastSignatureReason">
    <vt:lpwstr>Unknown</vt:lpwstr>
  </property>
  <property fmtid="{D5CDD505-2E9C-101B-9397-08002B2CF9AE}" pid="99" name="Signatures Status">
    <vt:lpwstr>Unknown</vt:lpwstr>
  </property>
  <property fmtid="{D5CDD505-2E9C-101B-9397-08002B2CF9AE}" pid="100" name="ARX_SignaturesCount">
    <vt:lpwstr>Unknown</vt:lpwstr>
  </property>
  <property fmtid="{D5CDD505-2E9C-101B-9397-08002B2CF9AE}" pid="101" name="ARX_LastSignatureStatus">
    <vt:lpwstr>Unknown</vt:lpwstr>
  </property>
  <property fmtid="{D5CDD505-2E9C-101B-9397-08002B2CF9AE}" pid="102" name="ARX_LastSignatureDateTime">
    <vt:lpwstr>Unknown</vt:lpwstr>
  </property>
  <property fmtid="{D5CDD505-2E9C-101B-9397-08002B2CF9AE}" pid="103" name="ARX_LastSignerName">
    <vt:lpwstr>Unknown</vt:lpwstr>
  </property>
  <property fmtid="{D5CDD505-2E9C-101B-9397-08002B2CF9AE}" pid="104" name="ARX_LastVerifiedOn">
    <vt:lpwstr>Unknown</vt:lpwstr>
  </property>
  <property fmtid="{D5CDD505-2E9C-101B-9397-08002B2CF9AE}" pid="105" name="Fasen">
    <vt:lpwstr>2. Selectie</vt:lpwstr>
  </property>
  <property fmtid="{D5CDD505-2E9C-101B-9397-08002B2CF9AE}" pid="106" name="Subfase">
    <vt:lpwstr>2.1 Selectieleidraad</vt:lpwstr>
  </property>
  <property fmtid="{D5CDD505-2E9C-101B-9397-08002B2CF9AE}" pid="107" name="HoofdPerceel">
    <vt:lpwstr/>
  </property>
  <property fmtid="{D5CDD505-2E9C-101B-9397-08002B2CF9AE}" pid="108" name="_dlc_DocId">
    <vt:lpwstr>CDR-924739</vt:lpwstr>
  </property>
  <property fmtid="{D5CDD505-2E9C-101B-9397-08002B2CF9AE}" pid="109" name="_dlc_DocIdUrl">
    <vt:lpwstr>https://plein-dms.coa.local/processen/LP00000012/gereedschappen-en-technische-materialen-2023/_layouts/15/DocIdRedir.aspx?ID=CDR-924739, CDR-924739</vt:lpwstr>
  </property>
  <property fmtid="{D5CDD505-2E9C-101B-9397-08002B2CF9AE}" pid="110" name="AutoGenerated">
    <vt:lpwstr>0</vt:lpwstr>
  </property>
  <property fmtid="{D5CDD505-2E9C-101B-9397-08002B2CF9AE}" pid="111" name="Created">
    <vt:lpwstr>2022-12-22T12:15:21+00:00</vt:lpwstr>
  </property>
  <property fmtid="{D5CDD505-2E9C-101B-9397-08002B2CF9AE}" pid="112" name="Modified">
    <vt:lpwstr>2023-12-12T13:55:35+00:00</vt:lpwstr>
  </property>
</Properties>
</file>