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ROC Ter AA/Inhuur 2023/6. NvI/"/>
    </mc:Choice>
  </mc:AlternateContent>
  <xr:revisionPtr revIDLastSave="64" documentId="8_{682B6DBF-A8E8-4DB7-9B23-777E649EC96E}" xr6:coauthVersionLast="47" xr6:coauthVersionMax="47" xr10:uidLastSave="{4E81BF60-6A58-4847-B361-0911136C9116}"/>
  <bookViews>
    <workbookView xWindow="-108" yWindow="-108" windowWidth="23256" windowHeight="12576" xr2:uid="{9F11CC85-A0AB-4E4A-8DEC-F5C9FFD30346}"/>
  </bookViews>
  <sheets>
    <sheet name="OP uitzendbeding" sheetId="1" r:id="rId1"/>
    <sheet name="OP detacheren " sheetId="3" r:id="rId2"/>
    <sheet name="OOP en OBP uitzendbeding" sheetId="2" r:id="rId3"/>
    <sheet name="OOP en OBP detacheren" sheetId="4" r:id="rId4"/>
    <sheet name="Payroll" sheetId="5" r:id="rId5"/>
    <sheet name="zzp" sheetId="6" r:id="rId6"/>
    <sheet name="nominale opslag" sheetId="7" r:id="rId7"/>
    <sheet name="totale inschrijfprijs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6" l="1"/>
  <c r="D15" i="6"/>
  <c r="D47" i="5"/>
  <c r="D55" i="5"/>
  <c r="D17" i="6" l="1"/>
  <c r="B12" i="8" s="1"/>
  <c r="B10" i="8"/>
  <c r="B9" i="8"/>
  <c r="B7" i="8"/>
  <c r="D18" i="7"/>
  <c r="D21" i="7" s="1"/>
  <c r="B13" i="8" s="1"/>
  <c r="D19" i="7"/>
  <c r="C52" i="5"/>
  <c r="C46" i="5"/>
  <c r="C32" i="5"/>
  <c r="C27" i="5"/>
  <c r="D20" i="5"/>
  <c r="AK50" i="4"/>
  <c r="R30" i="4" s="1"/>
  <c r="AJ50" i="4"/>
  <c r="Q30" i="4" s="1"/>
  <c r="AI49" i="4"/>
  <c r="P29" i="4" s="1"/>
  <c r="AD48" i="4"/>
  <c r="K28" i="4" s="1"/>
  <c r="AC51" i="4"/>
  <c r="J31" i="4" s="1"/>
  <c r="I30" i="4"/>
  <c r="AB50" i="4"/>
  <c r="AA49" i="4"/>
  <c r="H29" i="4" s="1"/>
  <c r="J42" i="4"/>
  <c r="AH50" i="4"/>
  <c r="O30" i="4" s="1"/>
  <c r="AC50" i="4"/>
  <c r="J30" i="4" s="1"/>
  <c r="AK49" i="4"/>
  <c r="R29" i="4" s="1"/>
  <c r="AJ49" i="4"/>
  <c r="Q29" i="4" s="1"/>
  <c r="AH49" i="4"/>
  <c r="O29" i="4" s="1"/>
  <c r="AG49" i="4"/>
  <c r="N29" i="4" s="1"/>
  <c r="AF49" i="4"/>
  <c r="M29" i="4" s="1"/>
  <c r="AE49" i="4"/>
  <c r="L29" i="4" s="1"/>
  <c r="AC49" i="4"/>
  <c r="J29" i="4" s="1"/>
  <c r="AB49" i="4"/>
  <c r="I29" i="4" s="1"/>
  <c r="Z49" i="4"/>
  <c r="G29" i="4" s="1"/>
  <c r="AK48" i="4"/>
  <c r="R28" i="4" s="1"/>
  <c r="AJ48" i="4"/>
  <c r="Q28" i="4" s="1"/>
  <c r="AI48" i="4"/>
  <c r="P28" i="4" s="1"/>
  <c r="AH48" i="4"/>
  <c r="O28" i="4" s="1"/>
  <c r="AG48" i="4"/>
  <c r="N28" i="4" s="1"/>
  <c r="AF48" i="4"/>
  <c r="M28" i="4" s="1"/>
  <c r="AE48" i="4"/>
  <c r="L28" i="4" s="1"/>
  <c r="AC48" i="4"/>
  <c r="J28" i="4" s="1"/>
  <c r="AB48" i="4"/>
  <c r="I28" i="4" s="1"/>
  <c r="AA48" i="4"/>
  <c r="H28" i="4" s="1"/>
  <c r="Z48" i="4"/>
  <c r="G28" i="4" s="1"/>
  <c r="Y48" i="4"/>
  <c r="F28" i="4" s="1"/>
  <c r="AK47" i="4"/>
  <c r="R27" i="4" s="1"/>
  <c r="AJ47" i="4"/>
  <c r="Q27" i="4" s="1"/>
  <c r="AI47" i="4"/>
  <c r="P27" i="4" s="1"/>
  <c r="AH47" i="4"/>
  <c r="AG47" i="4"/>
  <c r="N27" i="4" s="1"/>
  <c r="AF47" i="4"/>
  <c r="M27" i="4" s="1"/>
  <c r="AE47" i="4"/>
  <c r="AD47" i="4"/>
  <c r="K27" i="4" s="1"/>
  <c r="AC47" i="4"/>
  <c r="J27" i="4" s="1"/>
  <c r="AB47" i="4"/>
  <c r="I27" i="4" s="1"/>
  <c r="AA47" i="4"/>
  <c r="H27" i="4" s="1"/>
  <c r="Z47" i="4"/>
  <c r="G27" i="4" s="1"/>
  <c r="Y47" i="4"/>
  <c r="F27" i="4" s="1"/>
  <c r="AK46" i="4"/>
  <c r="R26" i="4" s="1"/>
  <c r="AJ46" i="4"/>
  <c r="Q26" i="4" s="1"/>
  <c r="AI46" i="4"/>
  <c r="P26" i="4" s="1"/>
  <c r="AH46" i="4"/>
  <c r="O26" i="4" s="1"/>
  <c r="AG46" i="4"/>
  <c r="N26" i="4" s="1"/>
  <c r="AF46" i="4"/>
  <c r="AE46" i="4"/>
  <c r="L26" i="4" s="1"/>
  <c r="AD46" i="4"/>
  <c r="K26" i="4" s="1"/>
  <c r="AC46" i="4"/>
  <c r="J26" i="4" s="1"/>
  <c r="AB46" i="4"/>
  <c r="AA46" i="4"/>
  <c r="H26" i="4" s="1"/>
  <c r="Z46" i="4"/>
  <c r="G26" i="4" s="1"/>
  <c r="Y46" i="4"/>
  <c r="F26" i="4" s="1"/>
  <c r="X46" i="4"/>
  <c r="E26" i="4" s="1"/>
  <c r="AK45" i="4"/>
  <c r="R25" i="4" s="1"/>
  <c r="AJ45" i="4"/>
  <c r="Q25" i="4" s="1"/>
  <c r="AI45" i="4"/>
  <c r="P25" i="4" s="1"/>
  <c r="AH45" i="4"/>
  <c r="O25" i="4" s="1"/>
  <c r="AG45" i="4"/>
  <c r="N25" i="4" s="1"/>
  <c r="AF45" i="4"/>
  <c r="M25" i="4" s="1"/>
  <c r="AE45" i="4"/>
  <c r="L25" i="4" s="1"/>
  <c r="AD45" i="4"/>
  <c r="K25" i="4" s="1"/>
  <c r="AC45" i="4"/>
  <c r="J25" i="4" s="1"/>
  <c r="AB45" i="4"/>
  <c r="I25" i="4" s="1"/>
  <c r="AA45" i="4"/>
  <c r="H25" i="4" s="1"/>
  <c r="Z45" i="4"/>
  <c r="G25" i="4" s="1"/>
  <c r="Y45" i="4"/>
  <c r="F25" i="4" s="1"/>
  <c r="X45" i="4"/>
  <c r="W45" i="4"/>
  <c r="D25" i="4" s="1"/>
  <c r="AK44" i="4"/>
  <c r="R24" i="4" s="1"/>
  <c r="AJ44" i="4"/>
  <c r="Q24" i="4" s="1"/>
  <c r="AI44" i="4"/>
  <c r="P24" i="4" s="1"/>
  <c r="AH44" i="4"/>
  <c r="O24" i="4" s="1"/>
  <c r="AG44" i="4"/>
  <c r="N24" i="4" s="1"/>
  <c r="AF44" i="4"/>
  <c r="M24" i="4" s="1"/>
  <c r="AE44" i="4"/>
  <c r="L24" i="4" s="1"/>
  <c r="AD44" i="4"/>
  <c r="K24" i="4" s="1"/>
  <c r="AC44" i="4"/>
  <c r="J24" i="4" s="1"/>
  <c r="AB44" i="4"/>
  <c r="I24" i="4" s="1"/>
  <c r="AA44" i="4"/>
  <c r="H24" i="4" s="1"/>
  <c r="Z44" i="4"/>
  <c r="G24" i="4" s="1"/>
  <c r="Y44" i="4"/>
  <c r="F24" i="4" s="1"/>
  <c r="X44" i="4"/>
  <c r="E24" i="4" s="1"/>
  <c r="W44" i="4"/>
  <c r="D24" i="4" s="1"/>
  <c r="V44" i="4"/>
  <c r="C24" i="4" s="1"/>
  <c r="AK43" i="4"/>
  <c r="R23" i="4" s="1"/>
  <c r="AJ43" i="4"/>
  <c r="Q23" i="4" s="1"/>
  <c r="AI43" i="4"/>
  <c r="P23" i="4" s="1"/>
  <c r="AH43" i="4"/>
  <c r="O23" i="4" s="1"/>
  <c r="AG43" i="4"/>
  <c r="N23" i="4" s="1"/>
  <c r="AF43" i="4"/>
  <c r="M23" i="4" s="1"/>
  <c r="AE43" i="4"/>
  <c r="L23" i="4" s="1"/>
  <c r="AD43" i="4"/>
  <c r="K23" i="4" s="1"/>
  <c r="AC43" i="4"/>
  <c r="J23" i="4" s="1"/>
  <c r="AB43" i="4"/>
  <c r="I23" i="4" s="1"/>
  <c r="AA43" i="4"/>
  <c r="H23" i="4" s="1"/>
  <c r="Z43" i="4"/>
  <c r="G23" i="4" s="1"/>
  <c r="Y43" i="4"/>
  <c r="F23" i="4" s="1"/>
  <c r="X43" i="4"/>
  <c r="E23" i="4" s="1"/>
  <c r="W43" i="4"/>
  <c r="D23" i="4" s="1"/>
  <c r="V43" i="4"/>
  <c r="C23" i="4" s="1"/>
  <c r="AK42" i="4"/>
  <c r="R22" i="4" s="1"/>
  <c r="AJ42" i="4"/>
  <c r="Q22" i="4" s="1"/>
  <c r="AI42" i="4"/>
  <c r="P22" i="4" s="1"/>
  <c r="AH42" i="4"/>
  <c r="O22" i="4" s="1"/>
  <c r="AG42" i="4"/>
  <c r="N22" i="4" s="1"/>
  <c r="AF42" i="4"/>
  <c r="M22" i="4" s="1"/>
  <c r="AE42" i="4"/>
  <c r="AD42" i="4"/>
  <c r="K22" i="4" s="1"/>
  <c r="AC42" i="4"/>
  <c r="J22" i="4" s="1"/>
  <c r="AB42" i="4"/>
  <c r="AA42" i="4"/>
  <c r="H22" i="4" s="1"/>
  <c r="Z42" i="4"/>
  <c r="G22" i="4" s="1"/>
  <c r="Y42" i="4"/>
  <c r="F22" i="4" s="1"/>
  <c r="X42" i="4"/>
  <c r="E22" i="4" s="1"/>
  <c r="W42" i="4"/>
  <c r="D22" i="4" s="1"/>
  <c r="V42" i="4"/>
  <c r="C22" i="4" s="1"/>
  <c r="AK41" i="4"/>
  <c r="AJ41" i="4"/>
  <c r="Q21" i="4" s="1"/>
  <c r="AI41" i="4"/>
  <c r="P21" i="4" s="1"/>
  <c r="AH41" i="4"/>
  <c r="O21" i="4" s="1"/>
  <c r="AG41" i="4"/>
  <c r="AF41" i="4"/>
  <c r="M21" i="4" s="1"/>
  <c r="AE41" i="4"/>
  <c r="L21" i="4" s="1"/>
  <c r="AD41" i="4"/>
  <c r="K21" i="4" s="1"/>
  <c r="AC41" i="4"/>
  <c r="J21" i="4" s="1"/>
  <c r="AB41" i="4"/>
  <c r="I21" i="4" s="1"/>
  <c r="AA41" i="4"/>
  <c r="H21" i="4" s="1"/>
  <c r="Z41" i="4"/>
  <c r="G21" i="4" s="1"/>
  <c r="Y41" i="4"/>
  <c r="F21" i="4" s="1"/>
  <c r="X41" i="4"/>
  <c r="E21" i="4" s="1"/>
  <c r="W41" i="4"/>
  <c r="D21" i="4" s="1"/>
  <c r="V41" i="4"/>
  <c r="C21" i="4" s="1"/>
  <c r="AK40" i="4"/>
  <c r="R20" i="4" s="1"/>
  <c r="AJ40" i="4"/>
  <c r="Q20" i="4" s="1"/>
  <c r="AI40" i="4"/>
  <c r="P20" i="4" s="1"/>
  <c r="AH40" i="4"/>
  <c r="O20" i="4" s="1"/>
  <c r="AG40" i="4"/>
  <c r="N20" i="4" s="1"/>
  <c r="AF40" i="4"/>
  <c r="M20" i="4" s="1"/>
  <c r="AE40" i="4"/>
  <c r="L20" i="4" s="1"/>
  <c r="AD40" i="4"/>
  <c r="K20" i="4" s="1"/>
  <c r="AC40" i="4"/>
  <c r="J20" i="4" s="1"/>
  <c r="AB40" i="4"/>
  <c r="I20" i="4" s="1"/>
  <c r="AA40" i="4"/>
  <c r="H20" i="4" s="1"/>
  <c r="Z40" i="4"/>
  <c r="G20" i="4" s="1"/>
  <c r="Y40" i="4"/>
  <c r="F20" i="4" s="1"/>
  <c r="X40" i="4"/>
  <c r="E20" i="4" s="1"/>
  <c r="W40" i="4"/>
  <c r="D20" i="4" s="1"/>
  <c r="V40" i="4"/>
  <c r="C20" i="4" s="1"/>
  <c r="AK39" i="4"/>
  <c r="AJ39" i="4"/>
  <c r="Q19" i="4" s="1"/>
  <c r="AI39" i="4"/>
  <c r="P19" i="4" s="1"/>
  <c r="AH39" i="4"/>
  <c r="O19" i="4" s="1"/>
  <c r="AG39" i="4"/>
  <c r="N19" i="4" s="1"/>
  <c r="AF39" i="4"/>
  <c r="M19" i="4" s="1"/>
  <c r="AE39" i="4"/>
  <c r="L19" i="4" s="1"/>
  <c r="AD39" i="4"/>
  <c r="K19" i="4" s="1"/>
  <c r="AC39" i="4"/>
  <c r="J19" i="4" s="1"/>
  <c r="AB39" i="4"/>
  <c r="I19" i="4" s="1"/>
  <c r="AA39" i="4"/>
  <c r="H19" i="4" s="1"/>
  <c r="Z39" i="4"/>
  <c r="G19" i="4" s="1"/>
  <c r="Y39" i="4"/>
  <c r="F19" i="4" s="1"/>
  <c r="X39" i="4"/>
  <c r="E19" i="4" s="1"/>
  <c r="W39" i="4"/>
  <c r="D19" i="4" s="1"/>
  <c r="V39" i="4"/>
  <c r="C19" i="4" s="1"/>
  <c r="AK38" i="4"/>
  <c r="R18" i="4" s="1"/>
  <c r="AJ38" i="4"/>
  <c r="Q18" i="4" s="1"/>
  <c r="AI38" i="4"/>
  <c r="P18" i="4" s="1"/>
  <c r="AH38" i="4"/>
  <c r="O18" i="4" s="1"/>
  <c r="AG38" i="4"/>
  <c r="N18" i="4" s="1"/>
  <c r="AF38" i="4"/>
  <c r="M18" i="4" s="1"/>
  <c r="AE38" i="4"/>
  <c r="L18" i="4" s="1"/>
  <c r="AD38" i="4"/>
  <c r="K18" i="4" s="1"/>
  <c r="AC38" i="4"/>
  <c r="J18" i="4" s="1"/>
  <c r="AB38" i="4"/>
  <c r="AA38" i="4"/>
  <c r="H18" i="4" s="1"/>
  <c r="Z38" i="4"/>
  <c r="G18" i="4" s="1"/>
  <c r="Y38" i="4"/>
  <c r="F18" i="4" s="1"/>
  <c r="X38" i="4"/>
  <c r="E18" i="4" s="1"/>
  <c r="W38" i="4"/>
  <c r="V38" i="4"/>
  <c r="O27" i="4"/>
  <c r="L27" i="4"/>
  <c r="M26" i="4"/>
  <c r="I26" i="4"/>
  <c r="E25" i="4"/>
  <c r="L22" i="4"/>
  <c r="I22" i="4"/>
  <c r="R21" i="4"/>
  <c r="N21" i="4"/>
  <c r="R19" i="4"/>
  <c r="I18" i="4"/>
  <c r="D18" i="4"/>
  <c r="D28" i="5" l="1"/>
  <c r="D33" i="5" s="1"/>
  <c r="D53" i="5" s="1"/>
  <c r="H61" i="5" s="1"/>
  <c r="H63" i="5" s="1"/>
  <c r="B11" i="8" s="1"/>
  <c r="D38" i="3"/>
  <c r="B8" i="8" s="1"/>
  <c r="S20" i="3"/>
  <c r="C20" i="3" s="1"/>
  <c r="V30" i="3"/>
  <c r="F30" i="3" s="1"/>
  <c r="U30" i="3"/>
  <c r="E30" i="3" s="1"/>
  <c r="T30" i="3"/>
  <c r="D30" i="3" s="1"/>
  <c r="S30" i="3"/>
  <c r="C30" i="3" s="1"/>
  <c r="V29" i="3"/>
  <c r="F29" i="3" s="1"/>
  <c r="U29" i="3"/>
  <c r="E29" i="3" s="1"/>
  <c r="T29" i="3"/>
  <c r="D29" i="3" s="1"/>
  <c r="S29" i="3"/>
  <c r="C29" i="3" s="1"/>
  <c r="V28" i="3"/>
  <c r="F28" i="3" s="1"/>
  <c r="U28" i="3"/>
  <c r="E28" i="3" s="1"/>
  <c r="T28" i="3"/>
  <c r="D28" i="3" s="1"/>
  <c r="S28" i="3"/>
  <c r="C28" i="3" s="1"/>
  <c r="V27" i="3"/>
  <c r="F27" i="3" s="1"/>
  <c r="U27" i="3"/>
  <c r="E27" i="3" s="1"/>
  <c r="T27" i="3"/>
  <c r="D27" i="3" s="1"/>
  <c r="S27" i="3"/>
  <c r="C27" i="3" s="1"/>
  <c r="V26" i="3"/>
  <c r="F26" i="3" s="1"/>
  <c r="U26" i="3"/>
  <c r="E26" i="3" s="1"/>
  <c r="T26" i="3"/>
  <c r="D26" i="3" s="1"/>
  <c r="S26" i="3"/>
  <c r="C26" i="3" s="1"/>
  <c r="V25" i="3"/>
  <c r="F25" i="3" s="1"/>
  <c r="U25" i="3"/>
  <c r="E25" i="3" s="1"/>
  <c r="T25" i="3"/>
  <c r="D25" i="3" s="1"/>
  <c r="S25" i="3"/>
  <c r="C25" i="3" s="1"/>
  <c r="V24" i="3"/>
  <c r="F24" i="3" s="1"/>
  <c r="U24" i="3"/>
  <c r="E24" i="3" s="1"/>
  <c r="T24" i="3"/>
  <c r="D24" i="3" s="1"/>
  <c r="S24" i="3"/>
  <c r="C24" i="3" s="1"/>
  <c r="V23" i="3"/>
  <c r="F23" i="3" s="1"/>
  <c r="U23" i="3"/>
  <c r="E23" i="3" s="1"/>
  <c r="T23" i="3"/>
  <c r="D23" i="3" s="1"/>
  <c r="S23" i="3"/>
  <c r="C23" i="3" s="1"/>
  <c r="V22" i="3"/>
  <c r="F22" i="3" s="1"/>
  <c r="U22" i="3"/>
  <c r="E22" i="3" s="1"/>
  <c r="T22" i="3"/>
  <c r="D22" i="3" s="1"/>
  <c r="S22" i="3"/>
  <c r="C22" i="3" s="1"/>
  <c r="V21" i="3"/>
  <c r="F21" i="3" s="1"/>
  <c r="U21" i="3"/>
  <c r="E21" i="3" s="1"/>
  <c r="T21" i="3"/>
  <c r="D21" i="3" s="1"/>
  <c r="S21" i="3"/>
  <c r="C21" i="3" s="1"/>
  <c r="V20" i="3"/>
  <c r="F20" i="3" s="1"/>
  <c r="U20" i="3"/>
  <c r="E20" i="3" s="1"/>
  <c r="T20" i="3"/>
  <c r="D20" i="3" s="1"/>
  <c r="V19" i="3"/>
  <c r="F19" i="3" s="1"/>
  <c r="U19" i="3"/>
  <c r="E19" i="3" s="1"/>
  <c r="T19" i="3"/>
  <c r="D19" i="3" s="1"/>
  <c r="V18" i="3"/>
  <c r="F18" i="3" s="1"/>
  <c r="V17" i="3"/>
  <c r="F17" i="3" s="1"/>
  <c r="B14" i="8" l="1"/>
  <c r="G56" i="2"/>
  <c r="E56" i="2"/>
  <c r="C56" i="2"/>
  <c r="G50" i="2"/>
  <c r="E50" i="2"/>
  <c r="C50" i="2"/>
  <c r="G34" i="2"/>
  <c r="E34" i="2"/>
  <c r="C34" i="2"/>
  <c r="D30" i="2"/>
  <c r="D35" i="2" s="1"/>
  <c r="D51" i="2" s="1"/>
  <c r="D57" i="2" s="1"/>
  <c r="D59" i="2" s="1"/>
  <c r="H67" i="2" s="1"/>
  <c r="G29" i="2"/>
  <c r="E29" i="2"/>
  <c r="C29" i="2"/>
  <c r="H19" i="2"/>
  <c r="H30" i="2" s="1"/>
  <c r="H35" i="2" s="1"/>
  <c r="H51" i="2" s="1"/>
  <c r="H57" i="2" s="1"/>
  <c r="H59" i="2" s="1"/>
  <c r="H69" i="2" s="1"/>
  <c r="F19" i="2"/>
  <c r="F30" i="2" s="1"/>
  <c r="F35" i="2" s="1"/>
  <c r="F51" i="2" s="1"/>
  <c r="F57" i="2" s="1"/>
  <c r="F59" i="2" s="1"/>
  <c r="H68" i="2" s="1"/>
  <c r="D19" i="2"/>
  <c r="D57" i="1"/>
  <c r="G56" i="1"/>
  <c r="E56" i="1"/>
  <c r="C56" i="1"/>
  <c r="G50" i="1"/>
  <c r="E50" i="1"/>
  <c r="C50" i="1"/>
  <c r="G34" i="1"/>
  <c r="E34" i="1"/>
  <c r="C34" i="1"/>
  <c r="G29" i="1"/>
  <c r="E29" i="1"/>
  <c r="C29" i="1"/>
  <c r="H19" i="1"/>
  <c r="F19" i="1"/>
  <c r="D19" i="1"/>
  <c r="D30" i="1" s="1"/>
  <c r="D35" i="1" s="1"/>
  <c r="D51" i="1" s="1"/>
  <c r="H71" i="2" l="1"/>
  <c r="D59" i="1"/>
  <c r="H67" i="1" s="1"/>
  <c r="H30" i="1"/>
  <c r="H35" i="1" s="1"/>
  <c r="H51" i="1" s="1"/>
  <c r="H57" i="1" s="1"/>
  <c r="H59" i="1" s="1"/>
  <c r="H69" i="1" s="1"/>
  <c r="F30" i="1"/>
  <c r="F35" i="1" s="1"/>
  <c r="F51" i="1" s="1"/>
  <c r="F57" i="1" s="1"/>
  <c r="F59" i="1" s="1"/>
  <c r="H68" i="1" s="1"/>
  <c r="H71" i="1" l="1"/>
</calcChain>
</file>

<file path=xl/sharedStrings.xml><?xml version="1.0" encoding="utf-8"?>
<sst xmlns="http://schemas.openxmlformats.org/spreadsheetml/2006/main" count="257" uniqueCount="117">
  <si>
    <t>ROC Ter AA</t>
  </si>
  <si>
    <t>Inhuurpartner</t>
  </si>
  <si>
    <t>Prijzenblad OP uitzenden</t>
  </si>
  <si>
    <t>Inschrijver dient de gele cellen in te vullen</t>
  </si>
  <si>
    <t>Tarieven zijn exclusief btw.</t>
  </si>
  <si>
    <t xml:space="preserve">Het maximale fictieve totale uurtarief bij een fictief uurloon van € 20 is € 58 exclusief btw. </t>
  </si>
  <si>
    <t>Prijzen boven het fictieve maximumtarief leiden tot uitsluiting.</t>
  </si>
  <si>
    <t>De som van alle uitgevraagde posten leidt tot een fictief uurtarief.</t>
  </si>
  <si>
    <t>naam inschrijver</t>
  </si>
  <si>
    <t>Uitzenden</t>
  </si>
  <si>
    <t>Detacheren</t>
  </si>
  <si>
    <t>Fase A-ABU / Fase 1+2-NBBU</t>
  </si>
  <si>
    <t>Fase B-ABU / Fase 3-NBBU</t>
  </si>
  <si>
    <t>Fase C-ABU / Fase 4-NBBU</t>
  </si>
  <si>
    <t>Blok 1</t>
  </si>
  <si>
    <t>Brutoloon</t>
  </si>
  <si>
    <t>wachtdagcompensatie</t>
  </si>
  <si>
    <t>Blok 2</t>
  </si>
  <si>
    <t>vakantiedagen</t>
  </si>
  <si>
    <t>feestdagen</t>
  </si>
  <si>
    <t>opleidingsdagen</t>
  </si>
  <si>
    <t>atv dagen</t>
  </si>
  <si>
    <t>kort verzuim</t>
  </si>
  <si>
    <t>ziekte</t>
  </si>
  <si>
    <t>leegloop</t>
  </si>
  <si>
    <t>overige vergoedingen</t>
  </si>
  <si>
    <t>vakantiebijslag</t>
  </si>
  <si>
    <t>eindejaarsuitkering</t>
  </si>
  <si>
    <t>Blok 3</t>
  </si>
  <si>
    <t>ZW-premie</t>
  </si>
  <si>
    <t>Reservering AZW</t>
  </si>
  <si>
    <t>WGA-premie</t>
  </si>
  <si>
    <t>WW-premie</t>
  </si>
  <si>
    <t>PAWW</t>
  </si>
  <si>
    <t>AOF-premie (incl. opslag)</t>
  </si>
  <si>
    <t>WGA-vast premie</t>
  </si>
  <si>
    <t>ZVW-premie</t>
  </si>
  <si>
    <t>Transitievergoeding</t>
  </si>
  <si>
    <t>Pensioen (STIPP)</t>
  </si>
  <si>
    <t>Pensioen (STiPP Plus)</t>
  </si>
  <si>
    <t>ABP (optioneel)</t>
  </si>
  <si>
    <t>Opleiding&amp;social fonds</t>
  </si>
  <si>
    <t>Blok 4</t>
  </si>
  <si>
    <t>overige directe en indirecte lasten</t>
  </si>
  <si>
    <t>marge</t>
  </si>
  <si>
    <t>maximaal totaal fictief uurtarief</t>
  </si>
  <si>
    <t xml:space="preserve">Fase A/Fase 1+2: gebaseerd op basis van uitsluiting loondoorbetaling </t>
  </si>
  <si>
    <t xml:space="preserve">Betreft gewerkte uren </t>
  </si>
  <si>
    <t>Het uurtarief zoals opgenomen in de groene cellen is het totaal bedrag. Hierin zijn alle kosten en marges inclusief, exclusief btw en de nominale opslag.</t>
  </si>
  <si>
    <t>fictief aantal uren</t>
  </si>
  <si>
    <t>Fictieve totaalprijs</t>
  </si>
  <si>
    <t>Uitzenden (STIPP)</t>
  </si>
  <si>
    <t>Fase A-ABU / Fase 1+2 - NBBU</t>
  </si>
  <si>
    <t>uur</t>
  </si>
  <si>
    <t xml:space="preserve">Detacheren (STiPP Plus)    </t>
  </si>
  <si>
    <t>Fase B-ABU / Fase 3 - NBBU</t>
  </si>
  <si>
    <t xml:space="preserve">Detacheren    </t>
  </si>
  <si>
    <t>Fase C-ABU / Fase 4 - NBBU</t>
  </si>
  <si>
    <t xml:space="preserve">Inschrijfprijs  </t>
  </si>
  <si>
    <t>Prijzenblad OP detacheren</t>
  </si>
  <si>
    <r>
      <t xml:space="preserve">Inschrijver dient </t>
    </r>
    <r>
      <rPr>
        <i/>
        <u/>
        <sz val="11"/>
        <color theme="1"/>
        <rFont val="Aptos Narrow"/>
        <family val="2"/>
        <scheme val="minor"/>
      </rPr>
      <t xml:space="preserve">alle </t>
    </r>
    <r>
      <rPr>
        <i/>
        <sz val="11"/>
        <color theme="1"/>
        <rFont val="Aptos Narrow"/>
        <family val="2"/>
        <scheme val="minor"/>
      </rPr>
      <t>tabbladen in te vullen</t>
    </r>
  </si>
  <si>
    <t>Tarieven zijn exclusief btw</t>
  </si>
  <si>
    <t xml:space="preserve">Het maximale totale uurtarief is in LB1 € 63 exclusief btw. </t>
  </si>
  <si>
    <t xml:space="preserve">Prijzen boven het maximumtarief leiden tot uitsluiting. </t>
  </si>
  <si>
    <t>Naam Inschrijver</t>
  </si>
  <si>
    <t>Toelichting berekening</t>
  </si>
  <si>
    <t>CAO lonen mbo per 1-1-2024</t>
  </si>
  <si>
    <t>Verhouding t.o.v. LB trede 1</t>
  </si>
  <si>
    <t>trede/schaal</t>
  </si>
  <si>
    <t>LB</t>
  </si>
  <si>
    <t>LC</t>
  </si>
  <si>
    <t>LD</t>
  </si>
  <si>
    <t>LE</t>
  </si>
  <si>
    <t>a</t>
  </si>
  <si>
    <t>b</t>
  </si>
  <si>
    <t>Inschrijfprijs op bais van 700 uren</t>
  </si>
  <si>
    <t>Prijzenblad OOP/OBP uitzenden</t>
  </si>
  <si>
    <t xml:space="preserve">Het maximale fictieve totale uurtarief bij een fictief uurloon van € 20 is € 50 exclusief btw. </t>
  </si>
  <si>
    <t xml:space="preserve">Inschrijfprijs </t>
  </si>
  <si>
    <t>Prijzenblad OOP/OBP detacheren</t>
  </si>
  <si>
    <t xml:space="preserve">Het maximale totale uurtarief is € 35,- exclusief btw. </t>
  </si>
  <si>
    <t>tarief per uur</t>
  </si>
  <si>
    <t>CAO lonen OBP per 1-1-2024</t>
  </si>
  <si>
    <t>trede\schaal</t>
  </si>
  <si>
    <t>Verhouding t.o.v. trede 1</t>
  </si>
  <si>
    <t>Inschrijfprijs op basis van 1500 uren</t>
  </si>
  <si>
    <t>Prijzenblad payroll</t>
  </si>
  <si>
    <r>
      <t>Het maximale fictieve totale uurtarief i</t>
    </r>
    <r>
      <rPr>
        <i/>
        <sz val="11"/>
        <rFont val="Aptos Narrow"/>
        <family val="2"/>
        <scheme val="minor"/>
      </rPr>
      <t>s bij een fictief uurloon van € 20 € 48</t>
    </r>
    <r>
      <rPr>
        <i/>
        <sz val="11"/>
        <color theme="1"/>
        <rFont val="Aptos Narrow"/>
        <family val="2"/>
        <scheme val="minor"/>
      </rPr>
      <t xml:space="preserve"> exclusief btw. </t>
    </r>
  </si>
  <si>
    <t>Inschrijfprijs</t>
  </si>
  <si>
    <t>Prijzenblad zzp</t>
  </si>
  <si>
    <t>inschrijfprijs</t>
  </si>
  <si>
    <t>Prijzenblad nominale opslag</t>
  </si>
  <si>
    <t>Inschrijver</t>
  </si>
  <si>
    <t xml:space="preserve">Inschrijver vult de onderstaande gele cellen in. </t>
  </si>
  <si>
    <t>Er kunnen geen rechten worden ontleend aan de aantallen.</t>
  </si>
  <si>
    <t xml:space="preserve">De maximale nominale opslag per uur (inclusief werving en selectie) is €5 exclusief btw. </t>
  </si>
  <si>
    <t xml:space="preserve">De maximale nominale opslag per uur (werving en selectie door Opdrachtgever) is €3,50 exclusief btw. </t>
  </si>
  <si>
    <t>Weging</t>
  </si>
  <si>
    <t>Opslag per uur exclusief btw (nominaal)</t>
  </si>
  <si>
    <t xml:space="preserve">Totaal inschrijfprijs </t>
  </si>
  <si>
    <t>nominale opslag inhuurpartner (inclusief werving en selectie)</t>
  </si>
  <si>
    <t>nominale opslag inhuurpartner (werving en selectie door Opdrachtgever)</t>
  </si>
  <si>
    <t>Prijzenblad totaal</t>
  </si>
  <si>
    <t>OP uitzendbeding</t>
  </si>
  <si>
    <t>OP detacheren</t>
  </si>
  <si>
    <t>OOP/OBP uitzendbeding</t>
  </si>
  <si>
    <t>OOP/OBP detacheren</t>
  </si>
  <si>
    <t>Payroll</t>
  </si>
  <si>
    <t xml:space="preserve">zzp </t>
  </si>
  <si>
    <t xml:space="preserve">nominale opslag </t>
  </si>
  <si>
    <t>Totale vergelijkingsprijs aanbesteding Inhuurpartner</t>
  </si>
  <si>
    <t xml:space="preserve">ABP </t>
  </si>
  <si>
    <t>ABP</t>
  </si>
  <si>
    <t>Deze nominale opslag geldt niet voor zzp inzet.</t>
  </si>
  <si>
    <t>nominale opslag inzet zzp 'er (inclusief werving en selectie)</t>
  </si>
  <si>
    <t>nominale opslag inzet zzp'er (werving en selectie door Opdrachtgever)</t>
  </si>
  <si>
    <t xml:space="preserve">De nominale opslag op dit tabblad geldt bij inzet van een zzp'er bij Opdrachtgever.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</si>
</sst>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 &quot;€&quot;\ * #,##0.00_ ;_ &quot;€&quot;\ * \-#,##0.00_ ;_ &quot;€&quot;\ * &quot;-&quot;?????_ ;_ @_ "/>
    <numFmt numFmtId="165" formatCode="0.00000"/>
    <numFmt numFmtId="166" formatCode="_ [$€-413]\ * #,##0.00_ ;_ [$€-413]\ * \-#,##0.00_ ;_ [$€-413]\ * &quot;-&quot;??_ ;_ @_ "/>
    <numFmt numFmtId="167" formatCode="_ &quot;€&quot;\ * #,##0_ ;_ &quot;€&quot;\ * \-#,##0_ ;_ &quot;€&quot;\ * &quot;-&quot;??_ ;_ @_ "/>
    <numFmt numFmtId="168" formatCode="&quot;€&quot;\ 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B050"/>
      <name val="Aptos Narrow"/>
      <family val="2"/>
      <scheme val="minor"/>
    </font>
    <font>
      <b/>
      <sz val="1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rgb="FF00B0F0"/>
        <bgColor rgb="FF00B0F0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1" fillId="0" borderId="0" xfId="0" applyFont="1"/>
    <xf numFmtId="14" fontId="4" fillId="0" borderId="0" xfId="0" applyNumberFormat="1" applyFont="1" applyAlignment="1">
      <alignment horizontal="left"/>
    </xf>
    <xf numFmtId="14" fontId="3" fillId="0" borderId="0" xfId="0" applyNumberFormat="1" applyFont="1"/>
    <xf numFmtId="14" fontId="5" fillId="0" borderId="0" xfId="0" applyNumberFormat="1" applyFont="1"/>
    <xf numFmtId="14" fontId="6" fillId="0" borderId="0" xfId="0" applyNumberFormat="1" applyFont="1"/>
    <xf numFmtId="0" fontId="2" fillId="0" borderId="0" xfId="0" applyFont="1"/>
    <xf numFmtId="0" fontId="9" fillId="0" borderId="0" xfId="0" applyFont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3" fillId="0" borderId="6" xfId="0" applyFont="1" applyBorder="1"/>
    <xf numFmtId="44" fontId="0" fillId="3" borderId="0" xfId="0" applyNumberFormat="1" applyFill="1"/>
    <xf numFmtId="44" fontId="0" fillId="3" borderId="7" xfId="0" applyNumberFormat="1" applyFill="1" applyBorder="1"/>
    <xf numFmtId="10" fontId="0" fillId="4" borderId="6" xfId="0" applyNumberFormat="1" applyFill="1" applyBorder="1" applyProtection="1">
      <protection locked="0"/>
    </xf>
    <xf numFmtId="44" fontId="0" fillId="0" borderId="0" xfId="0" applyNumberFormat="1"/>
    <xf numFmtId="44" fontId="0" fillId="0" borderId="7" xfId="0" applyNumberFormat="1" applyBorder="1"/>
    <xf numFmtId="10" fontId="0" fillId="4" borderId="4" xfId="0" applyNumberFormat="1" applyFill="1" applyBorder="1" applyProtection="1">
      <protection locked="0"/>
    </xf>
    <xf numFmtId="10" fontId="0" fillId="0" borderId="6" xfId="0" applyNumberFormat="1" applyBorder="1"/>
    <xf numFmtId="10" fontId="0" fillId="4" borderId="8" xfId="0" applyNumberFormat="1" applyFill="1" applyBorder="1" applyProtection="1">
      <protection locked="0"/>
    </xf>
    <xf numFmtId="10" fontId="0" fillId="4" borderId="9" xfId="0" applyNumberFormat="1" applyFill="1" applyBorder="1" applyProtection="1">
      <protection locked="0"/>
    </xf>
    <xf numFmtId="0" fontId="3" fillId="0" borderId="6" xfId="0" applyFont="1" applyBorder="1" applyAlignment="1">
      <alignment horizontal="left" vertical="top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left"/>
    </xf>
    <xf numFmtId="0" fontId="3" fillId="0" borderId="7" xfId="0" applyFont="1" applyBorder="1" applyAlignment="1">
      <alignment horizontal="right"/>
    </xf>
    <xf numFmtId="44" fontId="0" fillId="5" borderId="7" xfId="0" applyNumberFormat="1" applyFill="1" applyBorder="1"/>
    <xf numFmtId="0" fontId="0" fillId="0" borderId="4" xfId="0" applyBorder="1"/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3" borderId="13" xfId="0" applyFill="1" applyBorder="1"/>
    <xf numFmtId="44" fontId="0" fillId="0" borderId="13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3" borderId="1" xfId="0" applyFill="1" applyBorder="1"/>
    <xf numFmtId="0" fontId="0" fillId="0" borderId="1" xfId="0" applyBorder="1"/>
    <xf numFmtId="44" fontId="0" fillId="0" borderId="1" xfId="0" applyNumberFormat="1" applyBorder="1" applyAlignment="1">
      <alignment vertical="center"/>
    </xf>
    <xf numFmtId="44" fontId="0" fillId="6" borderId="13" xfId="0" applyNumberFormat="1" applyFill="1" applyBorder="1"/>
    <xf numFmtId="1" fontId="0" fillId="0" borderId="0" xfId="0" applyNumberFormat="1"/>
    <xf numFmtId="0" fontId="4" fillId="0" borderId="0" xfId="0" applyFont="1"/>
    <xf numFmtId="14" fontId="0" fillId="0" borderId="0" xfId="0" applyNumberFormat="1"/>
    <xf numFmtId="0" fontId="4" fillId="0" borderId="0" xfId="0" applyFont="1" applyAlignment="1">
      <alignment horizontal="right"/>
    </xf>
    <xf numFmtId="164" fontId="4" fillId="0" borderId="1" xfId="0" applyNumberFormat="1" applyFont="1" applyBorder="1"/>
    <xf numFmtId="0" fontId="0" fillId="0" borderId="0" xfId="0" applyAlignment="1">
      <alignment horizontal="right"/>
    </xf>
    <xf numFmtId="44" fontId="1" fillId="0" borderId="0" xfId="1" applyFont="1" applyAlignment="1"/>
    <xf numFmtId="165" fontId="0" fillId="0" borderId="0" xfId="0" applyNumberFormat="1"/>
    <xf numFmtId="44" fontId="0" fillId="0" borderId="0" xfId="1" applyFont="1" applyAlignment="1"/>
    <xf numFmtId="44" fontId="4" fillId="2" borderId="1" xfId="1" applyFont="1" applyFill="1" applyBorder="1" applyProtection="1">
      <protection locked="0"/>
    </xf>
    <xf numFmtId="44" fontId="4" fillId="0" borderId="1" xfId="1" applyFont="1" applyFill="1" applyBorder="1"/>
    <xf numFmtId="44" fontId="4" fillId="0" borderId="14" xfId="1" applyFont="1" applyFill="1" applyBorder="1"/>
    <xf numFmtId="44" fontId="4" fillId="0" borderId="0" xfId="1" applyFont="1" applyFill="1" applyBorder="1"/>
    <xf numFmtId="166" fontId="0" fillId="0" borderId="0" xfId="0" applyNumberFormat="1"/>
    <xf numFmtId="165" fontId="1" fillId="0" borderId="0" xfId="0" applyNumberFormat="1" applyFont="1"/>
    <xf numFmtId="2" fontId="0" fillId="0" borderId="0" xfId="0" applyNumberFormat="1"/>
    <xf numFmtId="44" fontId="0" fillId="7" borderId="1" xfId="0" applyNumberFormat="1" applyFill="1" applyBorder="1"/>
    <xf numFmtId="0" fontId="0" fillId="0" borderId="0" xfId="0" applyProtection="1">
      <protection locked="0"/>
    </xf>
    <xf numFmtId="0" fontId="1" fillId="0" borderId="0" xfId="0" applyFont="1" applyAlignment="1">
      <alignment wrapText="1"/>
    </xf>
    <xf numFmtId="10" fontId="0" fillId="0" borderId="0" xfId="2" applyNumberFormat="1" applyFont="1" applyFill="1" applyBorder="1" applyAlignment="1" applyProtection="1">
      <protection locked="0"/>
    </xf>
    <xf numFmtId="44" fontId="0" fillId="0" borderId="0" xfId="1" applyFont="1" applyFill="1" applyBorder="1" applyAlignment="1" applyProtection="1">
      <protection locked="0"/>
    </xf>
    <xf numFmtId="44" fontId="0" fillId="0" borderId="0" xfId="1" applyFont="1" applyFill="1" applyBorder="1"/>
    <xf numFmtId="44" fontId="0" fillId="0" borderId="1" xfId="0" applyNumberFormat="1" applyBorder="1"/>
    <xf numFmtId="167" fontId="0" fillId="0" borderId="0" xfId="0" applyNumberFormat="1"/>
    <xf numFmtId="44" fontId="0" fillId="8" borderId="1" xfId="0" applyNumberFormat="1" applyFill="1" applyBorder="1"/>
    <xf numFmtId="10" fontId="0" fillId="0" borderId="0" xfId="2" applyNumberFormat="1" applyFont="1" applyFill="1" applyBorder="1" applyProtection="1">
      <protection locked="0"/>
    </xf>
    <xf numFmtId="168" fontId="0" fillId="2" borderId="1" xfId="0" applyNumberFormat="1" applyFill="1" applyBorder="1" applyProtection="1">
      <protection locked="0"/>
    </xf>
    <xf numFmtId="0" fontId="10" fillId="0" borderId="0" xfId="0" applyFont="1"/>
    <xf numFmtId="44" fontId="0" fillId="0" borderId="0" xfId="1" applyFont="1"/>
    <xf numFmtId="14" fontId="0" fillId="0" borderId="0" xfId="0" applyNumberFormat="1" applyAlignment="1">
      <alignment horizontal="left"/>
    </xf>
    <xf numFmtId="0" fontId="0" fillId="2" borderId="0" xfId="0" applyFill="1" applyProtection="1">
      <protection locked="0"/>
    </xf>
    <xf numFmtId="0" fontId="5" fillId="0" borderId="0" xfId="0" applyFont="1"/>
    <xf numFmtId="0" fontId="6" fillId="0" borderId="0" xfId="0" applyFont="1"/>
    <xf numFmtId="0" fontId="3" fillId="0" borderId="17" xfId="0" applyFont="1" applyBorder="1" applyAlignment="1">
      <alignment horizontal="center" vertical="center" wrapText="1"/>
    </xf>
    <xf numFmtId="44" fontId="3" fillId="0" borderId="17" xfId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44" fontId="0" fillId="2" borderId="1" xfId="1" applyFont="1" applyFill="1" applyBorder="1" applyProtection="1">
      <protection locked="0"/>
    </xf>
    <xf numFmtId="44" fontId="0" fillId="0" borderId="1" xfId="1" applyFont="1" applyBorder="1"/>
    <xf numFmtId="44" fontId="3" fillId="0" borderId="0" xfId="1" applyFont="1"/>
    <xf numFmtId="44" fontId="0" fillId="9" borderId="0" xfId="1" applyFont="1" applyFill="1"/>
    <xf numFmtId="8" fontId="0" fillId="0" borderId="0" xfId="0" applyNumberFormat="1"/>
    <xf numFmtId="0" fontId="1" fillId="0" borderId="10" xfId="0" applyFont="1" applyBorder="1" applyAlignment="1">
      <alignment horizontal="left"/>
    </xf>
    <xf numFmtId="0" fontId="8" fillId="0" borderId="12" xfId="0" applyFont="1" applyBorder="1"/>
    <xf numFmtId="0" fontId="0" fillId="2" borderId="1" xfId="0" applyFill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0" fontId="8" fillId="0" borderId="3" xfId="0" applyFont="1" applyBorder="1"/>
    <xf numFmtId="0" fontId="0" fillId="0" borderId="4" xfId="0" applyBorder="1" applyAlignment="1">
      <alignment horizontal="center"/>
    </xf>
    <xf numFmtId="0" fontId="8" fillId="0" borderId="5" xfId="0" applyFont="1" applyBorder="1"/>
    <xf numFmtId="0" fontId="1" fillId="0" borderId="4" xfId="0" applyFont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44" fontId="0" fillId="0" borderId="0" xfId="0" applyNumberFormat="1" applyAlignment="1">
      <alignment horizontal="left"/>
    </xf>
    <xf numFmtId="44" fontId="0" fillId="9" borderId="0" xfId="0" applyNumberFormat="1" applyFill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/>
    </xf>
    <xf numFmtId="44" fontId="0" fillId="0" borderId="0" xfId="1" applyFont="1" applyBorder="1"/>
    <xf numFmtId="44" fontId="0" fillId="0" borderId="0" xfId="1" applyFont="1" applyFill="1" applyBorder="1" applyProtection="1"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51139-9508-49C8-BA61-1FB76A1C174A}">
  <dimension ref="A1:J1001"/>
  <sheetViews>
    <sheetView tabSelected="1" workbookViewId="0">
      <selection activeCell="E8" sqref="E8"/>
    </sheetView>
  </sheetViews>
  <sheetFormatPr defaultColWidth="14.44140625" defaultRowHeight="14.4" x14ac:dyDescent="0.3"/>
  <cols>
    <col min="1" max="1" width="10.109375" customWidth="1"/>
    <col min="2" max="2" width="32.44140625" customWidth="1"/>
    <col min="3" max="3" width="12.33203125" customWidth="1"/>
    <col min="4" max="4" width="14.88671875" customWidth="1"/>
    <col min="5" max="7" width="12.33203125" customWidth="1"/>
    <col min="8" max="8" width="17.6640625" bestFit="1" customWidth="1"/>
    <col min="9" max="9" width="8.5546875" customWidth="1"/>
    <col min="10" max="24" width="7.5546875" customWidth="1"/>
  </cols>
  <sheetData>
    <row r="1" spans="1:10" ht="14.25" customHeight="1" x14ac:dyDescent="0.3">
      <c r="A1" s="1" t="s">
        <v>0</v>
      </c>
    </row>
    <row r="2" spans="1:10" ht="14.25" customHeight="1" x14ac:dyDescent="0.3">
      <c r="A2" s="2" t="s">
        <v>1</v>
      </c>
    </row>
    <row r="3" spans="1:10" ht="14.25" customHeight="1" x14ac:dyDescent="0.3">
      <c r="A3" s="2" t="s">
        <v>2</v>
      </c>
    </row>
    <row r="4" spans="1:10" ht="14.25" customHeight="1" x14ac:dyDescent="0.3">
      <c r="A4" s="3">
        <v>45420</v>
      </c>
    </row>
    <row r="5" spans="1:10" ht="14.25" customHeight="1" x14ac:dyDescent="0.3">
      <c r="A5" s="4"/>
    </row>
    <row r="6" spans="1:10" ht="14.25" customHeight="1" x14ac:dyDescent="0.3">
      <c r="A6" s="5" t="s">
        <v>3</v>
      </c>
    </row>
    <row r="7" spans="1:10" ht="14.25" customHeight="1" x14ac:dyDescent="0.3">
      <c r="A7" s="5" t="s">
        <v>4</v>
      </c>
    </row>
    <row r="8" spans="1:10" ht="14.25" customHeight="1" x14ac:dyDescent="0.3">
      <c r="A8" s="5" t="s">
        <v>5</v>
      </c>
    </row>
    <row r="9" spans="1:10" ht="14.25" customHeight="1" x14ac:dyDescent="0.3">
      <c r="A9" s="6" t="s">
        <v>6</v>
      </c>
      <c r="B9" s="7"/>
      <c r="C9" s="7"/>
      <c r="D9" s="7"/>
      <c r="E9" s="7"/>
      <c r="F9" s="7"/>
    </row>
    <row r="10" spans="1:10" ht="14.25" customHeight="1" x14ac:dyDescent="0.3">
      <c r="A10" s="5" t="s">
        <v>7</v>
      </c>
    </row>
    <row r="11" spans="1:10" ht="14.25" customHeight="1" x14ac:dyDescent="0.3">
      <c r="A11" s="4"/>
    </row>
    <row r="12" spans="1:10" ht="14.25" customHeight="1" x14ac:dyDescent="0.3">
      <c r="A12" s="4"/>
      <c r="B12" t="s">
        <v>8</v>
      </c>
      <c r="C12" s="88"/>
      <c r="D12" s="88"/>
    </row>
    <row r="13" spans="1:10" ht="14.25" customHeight="1" x14ac:dyDescent="0.3">
      <c r="A13" s="4"/>
    </row>
    <row r="14" spans="1:10" ht="14.25" customHeight="1" x14ac:dyDescent="0.3">
      <c r="C14" s="89" t="s">
        <v>9</v>
      </c>
      <c r="D14" s="90"/>
      <c r="E14" s="89" t="s">
        <v>10</v>
      </c>
      <c r="F14" s="90"/>
      <c r="G14" s="89" t="s">
        <v>10</v>
      </c>
      <c r="H14" s="90"/>
      <c r="J14" s="8"/>
    </row>
    <row r="15" spans="1:10" ht="14.25" customHeight="1" x14ac:dyDescent="0.3">
      <c r="C15" s="91" t="s">
        <v>11</v>
      </c>
      <c r="D15" s="92"/>
      <c r="E15" s="91" t="s">
        <v>12</v>
      </c>
      <c r="F15" s="92"/>
      <c r="G15" s="93" t="s">
        <v>13</v>
      </c>
      <c r="H15" s="92"/>
      <c r="J15" s="8"/>
    </row>
    <row r="16" spans="1:10" ht="14.25" customHeight="1" x14ac:dyDescent="0.3">
      <c r="A16" s="9"/>
      <c r="B16" s="10"/>
      <c r="C16" s="11"/>
      <c r="D16" s="12"/>
      <c r="E16" s="11"/>
      <c r="F16" s="12"/>
      <c r="G16" s="11"/>
      <c r="H16" s="12"/>
      <c r="J16" s="8"/>
    </row>
    <row r="17" spans="1:10" ht="14.25" customHeight="1" x14ac:dyDescent="0.3">
      <c r="A17" s="13" t="s">
        <v>14</v>
      </c>
      <c r="B17" t="s">
        <v>15</v>
      </c>
      <c r="C17" s="11"/>
      <c r="D17" s="14">
        <v>20</v>
      </c>
      <c r="E17" s="11"/>
      <c r="F17" s="15">
        <v>20</v>
      </c>
      <c r="G17" s="11"/>
      <c r="H17" s="15">
        <v>20</v>
      </c>
      <c r="J17" s="8"/>
    </row>
    <row r="18" spans="1:10" ht="14.25" customHeight="1" x14ac:dyDescent="0.3">
      <c r="A18" s="13"/>
      <c r="B18" t="s">
        <v>16</v>
      </c>
      <c r="C18" s="16">
        <v>0</v>
      </c>
      <c r="D18" s="17"/>
      <c r="E18" s="16">
        <v>0</v>
      </c>
      <c r="F18" s="18"/>
      <c r="G18" s="16">
        <v>0</v>
      </c>
      <c r="H18" s="18"/>
      <c r="J18" s="8"/>
    </row>
    <row r="19" spans="1:10" ht="14.25" customHeight="1" x14ac:dyDescent="0.3">
      <c r="A19" s="13"/>
      <c r="C19" s="11"/>
      <c r="D19" s="17">
        <f>D17+(D17*C18)</f>
        <v>20</v>
      </c>
      <c r="E19" s="11"/>
      <c r="F19" s="18">
        <f>F17+(F17*E18)</f>
        <v>20</v>
      </c>
      <c r="G19" s="11"/>
      <c r="H19" s="18">
        <f>H17+(H17*G18)</f>
        <v>20</v>
      </c>
      <c r="J19" s="8"/>
    </row>
    <row r="20" spans="1:10" ht="14.25" customHeight="1" x14ac:dyDescent="0.3">
      <c r="A20" s="13"/>
      <c r="B20" s="12"/>
      <c r="C20" s="11"/>
      <c r="D20" s="12"/>
      <c r="E20" s="11"/>
      <c r="F20" s="12"/>
      <c r="G20" s="11"/>
      <c r="H20" s="12"/>
    </row>
    <row r="21" spans="1:10" ht="14.25" customHeight="1" x14ac:dyDescent="0.3">
      <c r="A21" s="13" t="s">
        <v>17</v>
      </c>
      <c r="B21" s="12" t="s">
        <v>18</v>
      </c>
      <c r="C21" s="16">
        <v>0</v>
      </c>
      <c r="D21" s="12"/>
      <c r="E21" s="16">
        <v>0</v>
      </c>
      <c r="F21" s="12"/>
      <c r="G21" s="16">
        <v>0</v>
      </c>
      <c r="H21" s="12"/>
      <c r="J21" s="8"/>
    </row>
    <row r="22" spans="1:10" ht="14.25" customHeight="1" x14ac:dyDescent="0.3">
      <c r="A22" s="13"/>
      <c r="B22" s="12" t="s">
        <v>19</v>
      </c>
      <c r="C22" s="16">
        <v>0</v>
      </c>
      <c r="D22" s="12"/>
      <c r="E22" s="16">
        <v>0</v>
      </c>
      <c r="F22" s="12"/>
      <c r="G22" s="16">
        <v>0</v>
      </c>
      <c r="H22" s="12"/>
    </row>
    <row r="23" spans="1:10" ht="14.25" customHeight="1" x14ac:dyDescent="0.3">
      <c r="A23" s="13"/>
      <c r="B23" s="12" t="s">
        <v>20</v>
      </c>
      <c r="C23" s="16">
        <v>0</v>
      </c>
      <c r="D23" s="12"/>
      <c r="E23" s="16">
        <v>0</v>
      </c>
      <c r="F23" s="12"/>
      <c r="G23" s="16">
        <v>0</v>
      </c>
      <c r="H23" s="12"/>
    </row>
    <row r="24" spans="1:10" ht="14.25" customHeight="1" x14ac:dyDescent="0.3">
      <c r="A24" s="13"/>
      <c r="B24" s="12" t="s">
        <v>21</v>
      </c>
      <c r="C24" s="16">
        <v>0</v>
      </c>
      <c r="D24" s="12"/>
      <c r="E24" s="16">
        <v>0</v>
      </c>
      <c r="F24" s="12"/>
      <c r="G24" s="16">
        <v>0</v>
      </c>
      <c r="H24" s="12"/>
    </row>
    <row r="25" spans="1:10" ht="14.25" customHeight="1" x14ac:dyDescent="0.3">
      <c r="A25" s="13"/>
      <c r="B25" s="12" t="s">
        <v>22</v>
      </c>
      <c r="C25" s="16">
        <v>0</v>
      </c>
      <c r="D25" s="12"/>
      <c r="E25" s="16">
        <v>0</v>
      </c>
      <c r="F25" s="12"/>
      <c r="G25" s="16">
        <v>0</v>
      </c>
      <c r="H25" s="12"/>
    </row>
    <row r="26" spans="1:10" ht="14.25" customHeight="1" x14ac:dyDescent="0.3">
      <c r="A26" s="13"/>
      <c r="B26" s="12" t="s">
        <v>23</v>
      </c>
      <c r="C26" s="16">
        <v>0</v>
      </c>
      <c r="D26" s="12"/>
      <c r="E26" s="16">
        <v>0</v>
      </c>
      <c r="F26" s="12"/>
      <c r="G26" s="16">
        <v>0</v>
      </c>
      <c r="H26" s="12"/>
    </row>
    <row r="27" spans="1:10" ht="14.25" customHeight="1" x14ac:dyDescent="0.3">
      <c r="A27" s="13"/>
      <c r="B27" s="12" t="s">
        <v>24</v>
      </c>
      <c r="C27" s="16">
        <v>0</v>
      </c>
      <c r="D27" s="12"/>
      <c r="E27" s="16">
        <v>0</v>
      </c>
      <c r="F27" s="12"/>
      <c r="G27" s="16">
        <v>0</v>
      </c>
      <c r="H27" s="12"/>
    </row>
    <row r="28" spans="1:10" ht="14.25" customHeight="1" x14ac:dyDescent="0.3">
      <c r="A28" s="13"/>
      <c r="B28" s="12" t="s">
        <v>25</v>
      </c>
      <c r="C28" s="19">
        <v>0</v>
      </c>
      <c r="D28" s="12"/>
      <c r="E28" s="19">
        <v>0</v>
      </c>
      <c r="F28" s="12"/>
      <c r="G28" s="19">
        <v>0</v>
      </c>
      <c r="H28" s="12"/>
    </row>
    <row r="29" spans="1:10" ht="14.25" customHeight="1" x14ac:dyDescent="0.3">
      <c r="A29" s="13"/>
      <c r="B29" s="12"/>
      <c r="C29" s="20">
        <f>SUM(C21:C28)</f>
        <v>0</v>
      </c>
      <c r="D29" s="12"/>
      <c r="E29" s="20">
        <f>SUM(E21:E28)</f>
        <v>0</v>
      </c>
      <c r="F29" s="12"/>
      <c r="G29" s="20">
        <f>SUM(G21:G28)</f>
        <v>0</v>
      </c>
      <c r="H29" s="12"/>
    </row>
    <row r="30" spans="1:10" ht="14.25" customHeight="1" x14ac:dyDescent="0.3">
      <c r="A30" s="13"/>
      <c r="B30" s="12"/>
      <c r="C30" s="20"/>
      <c r="D30" s="18">
        <f>D19+(D19*C29)</f>
        <v>20</v>
      </c>
      <c r="E30" s="20"/>
      <c r="F30" s="18">
        <f>F19+(F19*E29)</f>
        <v>20</v>
      </c>
      <c r="G30" s="20"/>
      <c r="H30" s="18">
        <f>H19+(H19*G29)</f>
        <v>20</v>
      </c>
    </row>
    <row r="31" spans="1:10" ht="14.25" customHeight="1" x14ac:dyDescent="0.3">
      <c r="A31" s="13"/>
      <c r="B31" s="12"/>
      <c r="C31" s="20"/>
      <c r="D31" s="18"/>
      <c r="E31" s="20"/>
      <c r="F31" s="18"/>
      <c r="G31" s="20"/>
      <c r="H31" s="18"/>
    </row>
    <row r="32" spans="1:10" ht="14.25" customHeight="1" x14ac:dyDescent="0.3">
      <c r="A32" s="13"/>
      <c r="B32" s="12" t="s">
        <v>26</v>
      </c>
      <c r="C32" s="16">
        <v>0</v>
      </c>
      <c r="D32" s="12"/>
      <c r="E32" s="16">
        <v>0</v>
      </c>
      <c r="F32" s="12"/>
      <c r="G32" s="16">
        <v>0</v>
      </c>
      <c r="H32" s="12"/>
    </row>
    <row r="33" spans="1:10" ht="14.25" customHeight="1" x14ac:dyDescent="0.3">
      <c r="A33" s="13"/>
      <c r="B33" s="12" t="s">
        <v>27</v>
      </c>
      <c r="C33" s="21">
        <v>0</v>
      </c>
      <c r="D33" s="12"/>
      <c r="E33" s="19">
        <v>0</v>
      </c>
      <c r="F33" s="12"/>
      <c r="G33" s="19">
        <v>0</v>
      </c>
      <c r="H33" s="12"/>
      <c r="J33" s="8"/>
    </row>
    <row r="34" spans="1:10" ht="14.25" customHeight="1" x14ac:dyDescent="0.3">
      <c r="A34" s="13"/>
      <c r="B34" s="12"/>
      <c r="C34" s="20">
        <f>C32+C33</f>
        <v>0</v>
      </c>
      <c r="D34" s="12"/>
      <c r="E34" s="20">
        <f>E32+E33</f>
        <v>0</v>
      </c>
      <c r="F34" s="12"/>
      <c r="G34" s="20">
        <f>G32+G33</f>
        <v>0</v>
      </c>
      <c r="H34" s="12"/>
      <c r="J34" s="8"/>
    </row>
    <row r="35" spans="1:10" ht="14.25" customHeight="1" x14ac:dyDescent="0.3">
      <c r="A35" s="13"/>
      <c r="B35" s="12"/>
      <c r="C35" s="11"/>
      <c r="D35" s="18">
        <f>D30+(D30*C34)</f>
        <v>20</v>
      </c>
      <c r="E35" s="11"/>
      <c r="F35" s="18">
        <f>F30+(F30*E34)</f>
        <v>20</v>
      </c>
      <c r="G35" s="11"/>
      <c r="H35" s="18">
        <f>H30+(H30*G34)</f>
        <v>20</v>
      </c>
      <c r="J35" s="8"/>
    </row>
    <row r="36" spans="1:10" ht="14.25" customHeight="1" x14ac:dyDescent="0.3">
      <c r="A36" s="13"/>
      <c r="B36" s="12"/>
      <c r="C36" s="11"/>
      <c r="D36" s="12"/>
      <c r="E36" s="11"/>
      <c r="F36" s="12"/>
      <c r="G36" s="11"/>
      <c r="H36" s="12"/>
      <c r="J36" s="8"/>
    </row>
    <row r="37" spans="1:10" ht="14.25" customHeight="1" x14ac:dyDescent="0.3">
      <c r="A37" s="13" t="s">
        <v>28</v>
      </c>
      <c r="B37" s="12" t="s">
        <v>29</v>
      </c>
      <c r="C37" s="16">
        <v>0</v>
      </c>
      <c r="D37" s="12"/>
      <c r="E37" s="16">
        <v>0</v>
      </c>
      <c r="F37" s="12"/>
      <c r="G37" s="16">
        <v>0</v>
      </c>
      <c r="H37" s="12"/>
      <c r="J37" s="8"/>
    </row>
    <row r="38" spans="1:10" ht="14.25" customHeight="1" x14ac:dyDescent="0.3">
      <c r="A38" s="13"/>
      <c r="B38" s="12" t="s">
        <v>30</v>
      </c>
      <c r="C38" s="16">
        <v>0</v>
      </c>
      <c r="D38" s="12"/>
      <c r="E38" s="16">
        <v>0</v>
      </c>
      <c r="F38" s="12"/>
      <c r="G38" s="16">
        <v>0</v>
      </c>
      <c r="H38" s="12"/>
      <c r="J38" s="8"/>
    </row>
    <row r="39" spans="1:10" ht="14.25" customHeight="1" x14ac:dyDescent="0.3">
      <c r="A39" s="13"/>
      <c r="B39" s="12" t="s">
        <v>31</v>
      </c>
      <c r="C39" s="16">
        <v>0</v>
      </c>
      <c r="D39" s="12"/>
      <c r="E39" s="16">
        <v>0</v>
      </c>
      <c r="F39" s="12"/>
      <c r="G39" s="16">
        <v>0</v>
      </c>
      <c r="H39" s="12"/>
    </row>
    <row r="40" spans="1:10" ht="14.25" customHeight="1" x14ac:dyDescent="0.3">
      <c r="A40" s="13"/>
      <c r="B40" s="12" t="s">
        <v>32</v>
      </c>
      <c r="C40" s="16">
        <v>0</v>
      </c>
      <c r="D40" s="12"/>
      <c r="E40" s="16">
        <v>0</v>
      </c>
      <c r="F40" s="12"/>
      <c r="G40" s="16">
        <v>0</v>
      </c>
      <c r="H40" s="12"/>
    </row>
    <row r="41" spans="1:10" ht="14.25" customHeight="1" x14ac:dyDescent="0.3">
      <c r="A41" s="13"/>
      <c r="B41" s="12" t="s">
        <v>33</v>
      </c>
      <c r="C41" s="16">
        <v>0</v>
      </c>
      <c r="D41" s="12"/>
      <c r="E41" s="16">
        <v>0</v>
      </c>
      <c r="F41" s="12"/>
      <c r="G41" s="16">
        <v>0</v>
      </c>
      <c r="H41" s="12"/>
      <c r="J41" s="8"/>
    </row>
    <row r="42" spans="1:10" ht="14.25" customHeight="1" x14ac:dyDescent="0.3">
      <c r="A42" s="13"/>
      <c r="B42" s="12" t="s">
        <v>34</v>
      </c>
      <c r="C42" s="16">
        <v>0</v>
      </c>
      <c r="D42" s="12"/>
      <c r="E42" s="16">
        <v>0</v>
      </c>
      <c r="F42" s="12"/>
      <c r="G42" s="16">
        <v>0</v>
      </c>
      <c r="H42" s="12"/>
    </row>
    <row r="43" spans="1:10" ht="14.25" customHeight="1" x14ac:dyDescent="0.3">
      <c r="A43" s="13"/>
      <c r="B43" s="12" t="s">
        <v>35</v>
      </c>
      <c r="C43" s="16">
        <v>0</v>
      </c>
      <c r="D43" s="12"/>
      <c r="E43" s="16">
        <v>0</v>
      </c>
      <c r="F43" s="12"/>
      <c r="G43" s="16">
        <v>0</v>
      </c>
      <c r="H43" s="12"/>
    </row>
    <row r="44" spans="1:10" ht="14.25" customHeight="1" x14ac:dyDescent="0.3">
      <c r="A44" s="13"/>
      <c r="B44" s="12" t="s">
        <v>36</v>
      </c>
      <c r="C44" s="16">
        <v>0</v>
      </c>
      <c r="D44" s="12"/>
      <c r="E44" s="16">
        <v>0</v>
      </c>
      <c r="F44" s="12"/>
      <c r="G44" s="16">
        <v>0</v>
      </c>
      <c r="H44" s="12"/>
    </row>
    <row r="45" spans="1:10" ht="14.25" customHeight="1" x14ac:dyDescent="0.3">
      <c r="A45" s="13"/>
      <c r="B45" s="12" t="s">
        <v>37</v>
      </c>
      <c r="C45" s="16">
        <v>0</v>
      </c>
      <c r="D45" s="12"/>
      <c r="E45" s="16">
        <v>0</v>
      </c>
      <c r="F45" s="12"/>
      <c r="G45" s="16">
        <v>0</v>
      </c>
      <c r="H45" s="12"/>
    </row>
    <row r="46" spans="1:10" ht="14.25" customHeight="1" x14ac:dyDescent="0.3">
      <c r="A46" s="13"/>
      <c r="B46" s="12" t="s">
        <v>38</v>
      </c>
      <c r="C46" s="16">
        <v>0</v>
      </c>
      <c r="D46" s="12"/>
      <c r="E46" s="20"/>
      <c r="F46" s="12"/>
      <c r="G46" s="20"/>
      <c r="H46" s="12"/>
    </row>
    <row r="47" spans="1:10" ht="14.25" customHeight="1" x14ac:dyDescent="0.3">
      <c r="A47" s="13"/>
      <c r="B47" s="12" t="s">
        <v>39</v>
      </c>
      <c r="C47" s="20"/>
      <c r="D47" s="12"/>
      <c r="E47" s="16">
        <v>0</v>
      </c>
      <c r="F47" s="12"/>
      <c r="G47" s="16">
        <v>0</v>
      </c>
      <c r="H47" s="12"/>
    </row>
    <row r="48" spans="1:10" ht="14.25" customHeight="1" x14ac:dyDescent="0.3">
      <c r="A48" s="13"/>
      <c r="B48" t="s">
        <v>40</v>
      </c>
      <c r="C48" s="22">
        <v>0</v>
      </c>
      <c r="E48" s="22">
        <v>0</v>
      </c>
      <c r="F48" s="12"/>
      <c r="G48" s="22">
        <v>0</v>
      </c>
      <c r="H48" s="12"/>
    </row>
    <row r="49" spans="1:9" ht="14.25" customHeight="1" x14ac:dyDescent="0.3">
      <c r="A49" s="13"/>
      <c r="B49" s="12" t="s">
        <v>41</v>
      </c>
      <c r="C49" s="19">
        <v>0</v>
      </c>
      <c r="D49" s="12"/>
      <c r="E49" s="19">
        <v>0</v>
      </c>
      <c r="F49" s="12"/>
      <c r="G49" s="19">
        <v>0</v>
      </c>
      <c r="H49" s="12"/>
    </row>
    <row r="50" spans="1:9" ht="14.25" customHeight="1" x14ac:dyDescent="0.3">
      <c r="A50" s="13"/>
      <c r="B50" s="12"/>
      <c r="C50" s="20">
        <f>SUM(C37:C49)</f>
        <v>0</v>
      </c>
      <c r="D50" s="12"/>
      <c r="E50" s="20">
        <f>SUM(E37:E49)</f>
        <v>0</v>
      </c>
      <c r="F50" s="12"/>
      <c r="G50" s="20">
        <f>SUM(G37:G49)</f>
        <v>0</v>
      </c>
      <c r="H50" s="12"/>
    </row>
    <row r="51" spans="1:9" ht="14.25" customHeight="1" x14ac:dyDescent="0.3">
      <c r="A51" s="13"/>
      <c r="B51" s="12"/>
      <c r="C51" s="11"/>
      <c r="D51" s="18">
        <f>D35+(D35*C50)</f>
        <v>20</v>
      </c>
      <c r="E51" s="11"/>
      <c r="F51" s="18">
        <f>F35+(F35*E50)</f>
        <v>20</v>
      </c>
      <c r="G51" s="11"/>
      <c r="H51" s="18">
        <f>H35+(H35*G50)</f>
        <v>20</v>
      </c>
    </row>
    <row r="52" spans="1:9" ht="14.25" customHeight="1" x14ac:dyDescent="0.3">
      <c r="A52" s="13"/>
      <c r="B52" s="12"/>
      <c r="C52" s="11"/>
      <c r="D52" s="18"/>
      <c r="E52" s="11"/>
      <c r="F52" s="18"/>
      <c r="G52" s="11"/>
      <c r="H52" s="18"/>
    </row>
    <row r="53" spans="1:9" ht="14.25" customHeight="1" x14ac:dyDescent="0.3">
      <c r="A53" s="13"/>
      <c r="B53" s="12"/>
      <c r="C53" s="11"/>
      <c r="D53" s="18"/>
      <c r="E53" s="11"/>
      <c r="F53" s="18"/>
      <c r="G53" s="11"/>
      <c r="H53" s="18"/>
    </row>
    <row r="54" spans="1:9" ht="14.25" customHeight="1" x14ac:dyDescent="0.3">
      <c r="A54" s="23" t="s">
        <v>42</v>
      </c>
      <c r="B54" s="24" t="s">
        <v>43</v>
      </c>
      <c r="C54" s="16">
        <v>0</v>
      </c>
      <c r="D54" s="12"/>
      <c r="E54" s="16">
        <v>0</v>
      </c>
      <c r="F54" s="12"/>
      <c r="G54" s="16">
        <v>0</v>
      </c>
      <c r="H54" s="12"/>
      <c r="I54" s="7"/>
    </row>
    <row r="55" spans="1:9" ht="14.25" customHeight="1" x14ac:dyDescent="0.3">
      <c r="A55" s="11"/>
      <c r="B55" s="25" t="s">
        <v>44</v>
      </c>
      <c r="C55" s="19">
        <v>0</v>
      </c>
      <c r="D55" s="12"/>
      <c r="E55" s="19">
        <v>0</v>
      </c>
      <c r="F55" s="12"/>
      <c r="G55" s="19">
        <v>0</v>
      </c>
      <c r="H55" s="12"/>
    </row>
    <row r="56" spans="1:9" ht="14.25" customHeight="1" x14ac:dyDescent="0.3">
      <c r="A56" s="11"/>
      <c r="B56" s="26"/>
      <c r="C56" s="20">
        <f>SUM(C54:C55)</f>
        <v>0</v>
      </c>
      <c r="D56" s="12"/>
      <c r="E56" s="20">
        <f>SUM(E54:E55)</f>
        <v>0</v>
      </c>
      <c r="F56" s="12"/>
      <c r="G56" s="20">
        <f>SUM(G54:G55)</f>
        <v>0</v>
      </c>
      <c r="H56" s="12"/>
    </row>
    <row r="57" spans="1:9" ht="14.25" customHeight="1" x14ac:dyDescent="0.3">
      <c r="A57" s="11"/>
      <c r="B57" s="26"/>
      <c r="C57" s="20"/>
      <c r="D57" s="18">
        <f>D51+(D51*C56)</f>
        <v>20</v>
      </c>
      <c r="E57" s="20"/>
      <c r="F57" s="18">
        <f>F51+(F51*E56)</f>
        <v>20</v>
      </c>
      <c r="G57" s="20"/>
      <c r="H57" s="18">
        <f>H51+(H51*G56)</f>
        <v>20</v>
      </c>
    </row>
    <row r="58" spans="1:9" ht="14.25" customHeight="1" x14ac:dyDescent="0.3">
      <c r="A58" s="11"/>
      <c r="B58" s="26"/>
      <c r="C58" s="20"/>
      <c r="D58" s="18"/>
      <c r="E58" s="20"/>
      <c r="F58" s="12"/>
      <c r="G58" s="20"/>
      <c r="H58" s="12"/>
    </row>
    <row r="59" spans="1:9" ht="14.25" customHeight="1" x14ac:dyDescent="0.3">
      <c r="A59" s="11"/>
      <c r="B59" s="26" t="s">
        <v>45</v>
      </c>
      <c r="C59" s="11"/>
      <c r="D59" s="27">
        <f>D57</f>
        <v>20</v>
      </c>
      <c r="E59" s="11"/>
      <c r="F59" s="27">
        <f>F57</f>
        <v>20</v>
      </c>
      <c r="G59" s="11"/>
      <c r="H59" s="27">
        <f>H57</f>
        <v>20</v>
      </c>
    </row>
    <row r="60" spans="1:9" ht="14.25" customHeight="1" x14ac:dyDescent="0.3">
      <c r="A60" s="28"/>
      <c r="B60" s="29"/>
      <c r="C60" s="28"/>
      <c r="D60" s="29"/>
      <c r="E60" s="28"/>
      <c r="F60" s="29"/>
      <c r="G60" s="28"/>
      <c r="H60" s="29"/>
    </row>
    <row r="61" spans="1:9" ht="14.25" customHeight="1" x14ac:dyDescent="0.3"/>
    <row r="62" spans="1:9" ht="14.25" customHeight="1" x14ac:dyDescent="0.3">
      <c r="A62" t="s">
        <v>46</v>
      </c>
    </row>
    <row r="63" spans="1:9" ht="14.25" customHeight="1" x14ac:dyDescent="0.3">
      <c r="A63" t="s">
        <v>47</v>
      </c>
    </row>
    <row r="64" spans="1:9" ht="14.25" customHeight="1" x14ac:dyDescent="0.3">
      <c r="A64" t="s">
        <v>48</v>
      </c>
    </row>
    <row r="65" spans="2:8" ht="14.25" customHeight="1" x14ac:dyDescent="0.3"/>
    <row r="66" spans="2:8" ht="14.25" customHeight="1" x14ac:dyDescent="0.3">
      <c r="B66" s="30"/>
      <c r="C66" s="31"/>
      <c r="D66" s="31"/>
      <c r="E66" s="32"/>
      <c r="F66" s="33" t="s">
        <v>49</v>
      </c>
      <c r="G66" s="33"/>
      <c r="H66" s="34" t="s">
        <v>50</v>
      </c>
    </row>
    <row r="67" spans="2:8" ht="14.25" customHeight="1" x14ac:dyDescent="0.3">
      <c r="B67" s="30" t="s">
        <v>51</v>
      </c>
      <c r="C67" s="31" t="s">
        <v>52</v>
      </c>
      <c r="D67" s="30"/>
      <c r="E67" s="32"/>
      <c r="F67" s="35">
        <v>500</v>
      </c>
      <c r="G67" s="33" t="s">
        <v>53</v>
      </c>
      <c r="H67" s="36">
        <f>(D59)*F67</f>
        <v>10000</v>
      </c>
    </row>
    <row r="68" spans="2:8" ht="14.25" customHeight="1" x14ac:dyDescent="0.3">
      <c r="B68" s="30" t="s">
        <v>54</v>
      </c>
      <c r="C68" s="31" t="s">
        <v>55</v>
      </c>
      <c r="D68" s="30"/>
      <c r="E68" s="32"/>
      <c r="F68" s="35">
        <v>100</v>
      </c>
      <c r="G68" s="33" t="s">
        <v>53</v>
      </c>
      <c r="H68" s="36">
        <f>(F59)*F68</f>
        <v>2000</v>
      </c>
    </row>
    <row r="69" spans="2:8" ht="14.25" customHeight="1" x14ac:dyDescent="0.3">
      <c r="B69" s="37" t="s">
        <v>56</v>
      </c>
      <c r="C69" s="38" t="s">
        <v>57</v>
      </c>
      <c r="D69" s="37"/>
      <c r="E69" s="39"/>
      <c r="F69" s="40">
        <v>100</v>
      </c>
      <c r="G69" s="41" t="s">
        <v>53</v>
      </c>
      <c r="H69" s="42">
        <f>F69*H59</f>
        <v>2000</v>
      </c>
    </row>
    <row r="70" spans="2:8" ht="14.25" customHeight="1" x14ac:dyDescent="0.3"/>
    <row r="71" spans="2:8" ht="14.25" customHeight="1" x14ac:dyDescent="0.3">
      <c r="F71" s="86" t="s">
        <v>58</v>
      </c>
      <c r="G71" s="87"/>
      <c r="H71" s="43">
        <f>H67+H68+H69</f>
        <v>14000</v>
      </c>
    </row>
    <row r="72" spans="2:8" ht="14.25" customHeight="1" x14ac:dyDescent="0.3"/>
    <row r="73" spans="2:8" ht="14.25" customHeight="1" x14ac:dyDescent="0.3"/>
    <row r="74" spans="2:8" ht="14.25" customHeight="1" x14ac:dyDescent="0.3"/>
    <row r="75" spans="2:8" ht="14.25" customHeight="1" x14ac:dyDescent="0.3"/>
    <row r="76" spans="2:8" ht="14.25" customHeight="1" x14ac:dyDescent="0.3"/>
    <row r="77" spans="2:8" ht="14.25" customHeight="1" x14ac:dyDescent="0.3"/>
    <row r="78" spans="2:8" ht="14.25" customHeight="1" x14ac:dyDescent="0.3"/>
    <row r="79" spans="2:8" ht="14.25" customHeight="1" x14ac:dyDescent="0.3"/>
    <row r="80" spans="2:8" ht="14.25" customHeight="1" x14ac:dyDescent="0.3"/>
    <row r="81" customFormat="1" ht="14.25" customHeight="1" x14ac:dyDescent="0.3"/>
    <row r="82" customFormat="1" ht="14.25" customHeight="1" x14ac:dyDescent="0.3"/>
    <row r="83" customFormat="1" ht="14.25" customHeight="1" x14ac:dyDescent="0.3"/>
    <row r="84" customFormat="1" ht="14.25" customHeight="1" x14ac:dyDescent="0.3"/>
    <row r="85" customFormat="1" ht="14.25" customHeight="1" x14ac:dyDescent="0.3"/>
    <row r="86" customFormat="1" ht="14.25" customHeight="1" x14ac:dyDescent="0.3"/>
    <row r="87" customFormat="1" ht="14.25" customHeight="1" x14ac:dyDescent="0.3"/>
    <row r="88" customFormat="1" ht="14.25" customHeight="1" x14ac:dyDescent="0.3"/>
    <row r="89" customFormat="1" ht="14.25" customHeight="1" x14ac:dyDescent="0.3"/>
    <row r="90" customFormat="1" ht="14.25" customHeight="1" x14ac:dyDescent="0.3"/>
    <row r="91" customFormat="1" ht="14.25" customHeight="1" x14ac:dyDescent="0.3"/>
    <row r="92" customFormat="1" ht="14.25" customHeight="1" x14ac:dyDescent="0.3"/>
    <row r="93" customFormat="1" ht="14.25" customHeight="1" x14ac:dyDescent="0.3"/>
    <row r="94" customFormat="1" ht="14.25" customHeight="1" x14ac:dyDescent="0.3"/>
    <row r="95" customFormat="1" ht="14.25" customHeight="1" x14ac:dyDescent="0.3"/>
    <row r="96" customFormat="1" ht="14.25" customHeight="1" x14ac:dyDescent="0.3"/>
    <row r="97" customFormat="1" ht="14.25" customHeight="1" x14ac:dyDescent="0.3"/>
    <row r="98" customFormat="1" ht="14.25" customHeight="1" x14ac:dyDescent="0.3"/>
    <row r="99" customFormat="1" ht="14.25" customHeight="1" x14ac:dyDescent="0.3"/>
    <row r="100" customFormat="1" ht="14.25" customHeight="1" x14ac:dyDescent="0.3"/>
    <row r="101" customFormat="1" ht="14.25" customHeight="1" x14ac:dyDescent="0.3"/>
    <row r="102" customFormat="1" ht="14.25" customHeight="1" x14ac:dyDescent="0.3"/>
    <row r="103" customFormat="1" ht="14.25" customHeight="1" x14ac:dyDescent="0.3"/>
    <row r="104" customFormat="1" ht="14.25" customHeight="1" x14ac:dyDescent="0.3"/>
    <row r="105" customFormat="1" ht="14.25" customHeight="1" x14ac:dyDescent="0.3"/>
    <row r="106" customFormat="1" ht="14.25" customHeight="1" x14ac:dyDescent="0.3"/>
    <row r="107" customFormat="1" ht="14.25" customHeight="1" x14ac:dyDescent="0.3"/>
    <row r="108" customFormat="1" ht="14.25" customHeight="1" x14ac:dyDescent="0.3"/>
    <row r="109" customFormat="1" ht="14.25" customHeight="1" x14ac:dyDescent="0.3"/>
    <row r="110" customFormat="1" ht="14.25" customHeight="1" x14ac:dyDescent="0.3"/>
    <row r="111" customFormat="1" ht="14.25" customHeight="1" x14ac:dyDescent="0.3"/>
    <row r="112" customFormat="1" ht="14.25" customHeight="1" x14ac:dyDescent="0.3"/>
    <row r="113" customFormat="1" ht="14.25" customHeight="1" x14ac:dyDescent="0.3"/>
    <row r="114" customFormat="1" ht="14.25" customHeight="1" x14ac:dyDescent="0.3"/>
    <row r="115" customFormat="1" ht="14.25" customHeight="1" x14ac:dyDescent="0.3"/>
    <row r="116" customFormat="1" ht="14.25" customHeight="1" x14ac:dyDescent="0.3"/>
    <row r="117" customFormat="1" ht="14.25" customHeight="1" x14ac:dyDescent="0.3"/>
    <row r="118" customFormat="1" ht="14.25" customHeight="1" x14ac:dyDescent="0.3"/>
    <row r="119" customFormat="1" ht="14.25" customHeight="1" x14ac:dyDescent="0.3"/>
    <row r="120" customFormat="1" ht="14.25" customHeight="1" x14ac:dyDescent="0.3"/>
    <row r="121" customFormat="1" ht="14.25" customHeight="1" x14ac:dyDescent="0.3"/>
    <row r="122" customFormat="1" ht="14.25" customHeight="1" x14ac:dyDescent="0.3"/>
    <row r="123" customFormat="1" ht="14.25" customHeight="1" x14ac:dyDescent="0.3"/>
    <row r="124" customFormat="1" ht="14.25" customHeight="1" x14ac:dyDescent="0.3"/>
    <row r="125" customFormat="1" ht="14.25" customHeight="1" x14ac:dyDescent="0.3"/>
    <row r="126" customFormat="1" ht="14.25" customHeight="1" x14ac:dyDescent="0.3"/>
    <row r="127" customFormat="1" ht="14.25" customHeight="1" x14ac:dyDescent="0.3"/>
    <row r="128" customFormat="1" ht="14.25" customHeight="1" x14ac:dyDescent="0.3"/>
    <row r="129" customFormat="1" ht="14.25" customHeight="1" x14ac:dyDescent="0.3"/>
    <row r="130" customFormat="1" ht="14.25" customHeight="1" x14ac:dyDescent="0.3"/>
    <row r="131" customFormat="1" ht="14.25" customHeight="1" x14ac:dyDescent="0.3"/>
    <row r="132" customFormat="1" ht="14.25" customHeight="1" x14ac:dyDescent="0.3"/>
    <row r="133" customFormat="1" ht="14.25" customHeight="1" x14ac:dyDescent="0.3"/>
    <row r="134" customFormat="1" ht="14.25" customHeight="1" x14ac:dyDescent="0.3"/>
    <row r="135" customFormat="1" ht="14.25" customHeight="1" x14ac:dyDescent="0.3"/>
    <row r="136" customFormat="1" ht="14.25" customHeight="1" x14ac:dyDescent="0.3"/>
    <row r="137" customFormat="1" ht="14.25" customHeight="1" x14ac:dyDescent="0.3"/>
    <row r="138" customFormat="1" ht="14.25" customHeight="1" x14ac:dyDescent="0.3"/>
    <row r="139" customFormat="1" ht="14.25" customHeight="1" x14ac:dyDescent="0.3"/>
    <row r="140" customFormat="1" ht="14.25" customHeight="1" x14ac:dyDescent="0.3"/>
    <row r="141" customFormat="1" ht="14.25" customHeight="1" x14ac:dyDescent="0.3"/>
    <row r="142" customFormat="1" ht="14.25" customHeight="1" x14ac:dyDescent="0.3"/>
    <row r="143" customFormat="1" ht="14.25" customHeight="1" x14ac:dyDescent="0.3"/>
    <row r="144" customFormat="1" ht="14.25" customHeight="1" x14ac:dyDescent="0.3"/>
    <row r="145" customFormat="1" ht="14.25" customHeight="1" x14ac:dyDescent="0.3"/>
    <row r="146" customFormat="1" ht="14.25" customHeight="1" x14ac:dyDescent="0.3"/>
    <row r="147" customFormat="1" ht="14.25" customHeight="1" x14ac:dyDescent="0.3"/>
    <row r="148" customFormat="1" ht="14.25" customHeight="1" x14ac:dyDescent="0.3"/>
    <row r="149" customFormat="1" ht="14.25" customHeight="1" x14ac:dyDescent="0.3"/>
    <row r="150" customFormat="1" ht="14.25" customHeight="1" x14ac:dyDescent="0.3"/>
    <row r="151" customFormat="1" ht="14.25" customHeight="1" x14ac:dyDescent="0.3"/>
    <row r="152" customFormat="1" ht="14.25" customHeight="1" x14ac:dyDescent="0.3"/>
    <row r="153" customFormat="1" ht="14.25" customHeight="1" x14ac:dyDescent="0.3"/>
    <row r="154" customFormat="1" ht="14.25" customHeight="1" x14ac:dyDescent="0.3"/>
    <row r="155" customFormat="1" ht="14.25" customHeight="1" x14ac:dyDescent="0.3"/>
    <row r="156" customFormat="1" ht="14.25" customHeight="1" x14ac:dyDescent="0.3"/>
    <row r="157" customFormat="1" ht="14.25" customHeight="1" x14ac:dyDescent="0.3"/>
    <row r="158" customFormat="1" ht="14.25" customHeight="1" x14ac:dyDescent="0.3"/>
    <row r="159" customFormat="1" ht="14.25" customHeight="1" x14ac:dyDescent="0.3"/>
    <row r="160" customFormat="1" ht="14.25" customHeight="1" x14ac:dyDescent="0.3"/>
    <row r="161" customFormat="1" ht="14.25" customHeight="1" x14ac:dyDescent="0.3"/>
    <row r="162" customFormat="1" ht="14.25" customHeight="1" x14ac:dyDescent="0.3"/>
    <row r="163" customFormat="1" ht="14.25" customHeight="1" x14ac:dyDescent="0.3"/>
    <row r="164" customFormat="1" ht="14.25" customHeight="1" x14ac:dyDescent="0.3"/>
    <row r="165" customFormat="1" ht="14.25" customHeight="1" x14ac:dyDescent="0.3"/>
    <row r="166" customFormat="1" ht="14.25" customHeight="1" x14ac:dyDescent="0.3"/>
    <row r="167" customFormat="1" ht="14.25" customHeight="1" x14ac:dyDescent="0.3"/>
    <row r="168" customFormat="1" ht="14.25" customHeight="1" x14ac:dyDescent="0.3"/>
    <row r="169" customFormat="1" ht="14.25" customHeight="1" x14ac:dyDescent="0.3"/>
    <row r="170" customFormat="1" ht="14.25" customHeight="1" x14ac:dyDescent="0.3"/>
    <row r="171" customFormat="1" ht="14.25" customHeight="1" x14ac:dyDescent="0.3"/>
    <row r="172" customFormat="1" ht="14.25" customHeight="1" x14ac:dyDescent="0.3"/>
    <row r="173" customFormat="1" ht="14.25" customHeight="1" x14ac:dyDescent="0.3"/>
    <row r="174" customFormat="1" ht="14.25" customHeight="1" x14ac:dyDescent="0.3"/>
    <row r="175" customFormat="1" ht="14.25" customHeight="1" x14ac:dyDescent="0.3"/>
    <row r="176" customFormat="1" ht="14.25" customHeight="1" x14ac:dyDescent="0.3"/>
    <row r="177" customFormat="1" ht="14.25" customHeight="1" x14ac:dyDescent="0.3"/>
    <row r="178" customFormat="1" ht="14.25" customHeight="1" x14ac:dyDescent="0.3"/>
    <row r="179" customFormat="1" ht="14.25" customHeight="1" x14ac:dyDescent="0.3"/>
    <row r="180" customFormat="1" ht="14.25" customHeight="1" x14ac:dyDescent="0.3"/>
    <row r="181" customFormat="1" ht="14.25" customHeight="1" x14ac:dyDescent="0.3"/>
    <row r="182" customFormat="1" ht="14.25" customHeight="1" x14ac:dyDescent="0.3"/>
    <row r="183" customFormat="1" ht="14.25" customHeight="1" x14ac:dyDescent="0.3"/>
    <row r="184" customFormat="1" ht="14.25" customHeight="1" x14ac:dyDescent="0.3"/>
    <row r="185" customFormat="1" ht="14.25" customHeight="1" x14ac:dyDescent="0.3"/>
    <row r="186" customFormat="1" ht="14.25" customHeight="1" x14ac:dyDescent="0.3"/>
    <row r="187" customFormat="1" ht="14.25" customHeight="1" x14ac:dyDescent="0.3"/>
    <row r="188" customFormat="1" ht="14.25" customHeight="1" x14ac:dyDescent="0.3"/>
    <row r="189" customFormat="1" ht="14.25" customHeight="1" x14ac:dyDescent="0.3"/>
    <row r="190" customFormat="1" ht="14.25" customHeight="1" x14ac:dyDescent="0.3"/>
    <row r="191" customFormat="1" ht="14.25" customHeight="1" x14ac:dyDescent="0.3"/>
    <row r="192" customFormat="1" ht="14.25" customHeight="1" x14ac:dyDescent="0.3"/>
    <row r="193" customFormat="1" ht="14.25" customHeight="1" x14ac:dyDescent="0.3"/>
    <row r="194" customFormat="1" ht="14.25" customHeight="1" x14ac:dyDescent="0.3"/>
    <row r="195" customFormat="1" ht="14.25" customHeight="1" x14ac:dyDescent="0.3"/>
    <row r="196" customFormat="1" ht="14.25" customHeight="1" x14ac:dyDescent="0.3"/>
    <row r="197" customFormat="1" ht="14.25" customHeight="1" x14ac:dyDescent="0.3"/>
    <row r="198" customFormat="1" ht="14.25" customHeight="1" x14ac:dyDescent="0.3"/>
    <row r="199" customFormat="1" ht="14.25" customHeight="1" x14ac:dyDescent="0.3"/>
    <row r="200" customFormat="1" ht="14.25" customHeight="1" x14ac:dyDescent="0.3"/>
    <row r="201" customFormat="1" ht="14.25" customHeight="1" x14ac:dyDescent="0.3"/>
    <row r="202" customFormat="1" ht="14.25" customHeight="1" x14ac:dyDescent="0.3"/>
    <row r="203" customFormat="1" ht="14.25" customHeight="1" x14ac:dyDescent="0.3"/>
    <row r="204" customFormat="1" ht="14.25" customHeight="1" x14ac:dyDescent="0.3"/>
    <row r="205" customFormat="1" ht="14.25" customHeight="1" x14ac:dyDescent="0.3"/>
    <row r="206" customFormat="1" ht="14.25" customHeight="1" x14ac:dyDescent="0.3"/>
    <row r="207" customFormat="1" ht="14.25" customHeight="1" x14ac:dyDescent="0.3"/>
    <row r="208" customFormat="1" ht="14.25" customHeight="1" x14ac:dyDescent="0.3"/>
    <row r="209" customFormat="1" ht="14.25" customHeight="1" x14ac:dyDescent="0.3"/>
    <row r="210" customFormat="1" ht="14.25" customHeight="1" x14ac:dyDescent="0.3"/>
    <row r="211" customFormat="1" ht="14.25" customHeight="1" x14ac:dyDescent="0.3"/>
    <row r="212" customFormat="1" ht="14.25" customHeight="1" x14ac:dyDescent="0.3"/>
    <row r="213" customFormat="1" ht="14.25" customHeight="1" x14ac:dyDescent="0.3"/>
    <row r="214" customFormat="1" ht="14.25" customHeight="1" x14ac:dyDescent="0.3"/>
    <row r="215" customFormat="1" ht="14.25" customHeight="1" x14ac:dyDescent="0.3"/>
    <row r="216" customFormat="1" ht="14.25" customHeight="1" x14ac:dyDescent="0.3"/>
    <row r="217" customFormat="1" ht="14.25" customHeight="1" x14ac:dyDescent="0.3"/>
    <row r="218" customFormat="1" ht="14.25" customHeight="1" x14ac:dyDescent="0.3"/>
    <row r="219" customFormat="1" ht="14.25" customHeight="1" x14ac:dyDescent="0.3"/>
    <row r="220" customFormat="1" ht="14.25" customHeight="1" x14ac:dyDescent="0.3"/>
    <row r="221" customFormat="1" ht="14.25" customHeight="1" x14ac:dyDescent="0.3"/>
    <row r="222" customFormat="1" ht="14.25" customHeight="1" x14ac:dyDescent="0.3"/>
    <row r="223" customFormat="1" ht="14.25" customHeight="1" x14ac:dyDescent="0.3"/>
    <row r="224" customFormat="1" ht="14.25" customHeight="1" x14ac:dyDescent="0.3"/>
    <row r="225" customFormat="1" ht="14.25" customHeight="1" x14ac:dyDescent="0.3"/>
    <row r="226" customFormat="1" ht="14.25" customHeight="1" x14ac:dyDescent="0.3"/>
    <row r="227" customFormat="1" ht="14.25" customHeight="1" x14ac:dyDescent="0.3"/>
    <row r="228" customFormat="1" ht="14.25" customHeight="1" x14ac:dyDescent="0.3"/>
    <row r="229" customFormat="1" ht="14.25" customHeight="1" x14ac:dyDescent="0.3"/>
    <row r="230" customFormat="1" ht="14.25" customHeight="1" x14ac:dyDescent="0.3"/>
    <row r="231" customFormat="1" ht="14.25" customHeight="1" x14ac:dyDescent="0.3"/>
    <row r="232" customFormat="1" ht="14.25" customHeight="1" x14ac:dyDescent="0.3"/>
    <row r="233" customFormat="1" ht="14.25" customHeight="1" x14ac:dyDescent="0.3"/>
    <row r="234" customFormat="1" ht="14.25" customHeight="1" x14ac:dyDescent="0.3"/>
    <row r="235" customFormat="1" ht="14.25" customHeight="1" x14ac:dyDescent="0.3"/>
    <row r="236" customFormat="1" ht="14.25" customHeight="1" x14ac:dyDescent="0.3"/>
    <row r="237" customFormat="1" ht="14.25" customHeight="1" x14ac:dyDescent="0.3"/>
    <row r="238" customFormat="1" ht="14.25" customHeight="1" x14ac:dyDescent="0.3"/>
    <row r="239" customFormat="1" ht="14.25" customHeight="1" x14ac:dyDescent="0.3"/>
    <row r="240" customFormat="1" ht="14.25" customHeight="1" x14ac:dyDescent="0.3"/>
    <row r="241" customFormat="1" ht="14.25" customHeight="1" x14ac:dyDescent="0.3"/>
    <row r="242" customFormat="1" ht="14.25" customHeight="1" x14ac:dyDescent="0.3"/>
    <row r="243" customFormat="1" ht="14.25" customHeight="1" x14ac:dyDescent="0.3"/>
    <row r="244" customFormat="1" ht="14.25" customHeight="1" x14ac:dyDescent="0.3"/>
    <row r="245" customFormat="1" ht="14.25" customHeight="1" x14ac:dyDescent="0.3"/>
    <row r="246" customFormat="1" ht="14.25" customHeight="1" x14ac:dyDescent="0.3"/>
    <row r="247" customFormat="1" ht="14.25" customHeight="1" x14ac:dyDescent="0.3"/>
    <row r="248" customFormat="1" ht="14.25" customHeight="1" x14ac:dyDescent="0.3"/>
    <row r="249" customFormat="1" ht="14.25" customHeight="1" x14ac:dyDescent="0.3"/>
    <row r="250" customFormat="1" ht="14.25" customHeight="1" x14ac:dyDescent="0.3"/>
    <row r="251" customFormat="1" ht="14.25" customHeight="1" x14ac:dyDescent="0.3"/>
    <row r="252" customFormat="1" ht="14.25" customHeight="1" x14ac:dyDescent="0.3"/>
    <row r="253" customFormat="1" ht="14.25" customHeight="1" x14ac:dyDescent="0.3"/>
    <row r="254" customFormat="1" ht="14.25" customHeight="1" x14ac:dyDescent="0.3"/>
    <row r="255" customFormat="1" ht="14.25" customHeight="1" x14ac:dyDescent="0.3"/>
    <row r="256" customFormat="1" ht="14.25" customHeight="1" x14ac:dyDescent="0.3"/>
    <row r="257" customFormat="1" ht="14.25" customHeight="1" x14ac:dyDescent="0.3"/>
    <row r="258" customFormat="1" ht="14.25" customHeight="1" x14ac:dyDescent="0.3"/>
    <row r="259" customFormat="1" ht="14.25" customHeight="1" x14ac:dyDescent="0.3"/>
    <row r="260" customFormat="1" ht="14.25" customHeight="1" x14ac:dyDescent="0.3"/>
    <row r="261" customFormat="1" ht="14.25" customHeight="1" x14ac:dyDescent="0.3"/>
    <row r="262" customFormat="1" ht="14.25" customHeight="1" x14ac:dyDescent="0.3"/>
    <row r="263" customFormat="1" ht="14.25" customHeight="1" x14ac:dyDescent="0.3"/>
    <row r="264" customFormat="1" ht="14.25" customHeight="1" x14ac:dyDescent="0.3"/>
    <row r="265" customFormat="1" ht="14.25" customHeight="1" x14ac:dyDescent="0.3"/>
    <row r="266" customFormat="1" ht="14.25" customHeight="1" x14ac:dyDescent="0.3"/>
    <row r="267" customFormat="1" ht="14.25" customHeight="1" x14ac:dyDescent="0.3"/>
    <row r="268" customFormat="1" ht="14.25" customHeight="1" x14ac:dyDescent="0.3"/>
    <row r="269" customFormat="1" ht="14.25" customHeight="1" x14ac:dyDescent="0.3"/>
    <row r="270" customFormat="1" ht="14.25" customHeight="1" x14ac:dyDescent="0.3"/>
    <row r="271" customFormat="1" ht="14.25" customHeight="1" x14ac:dyDescent="0.3"/>
    <row r="272" customFormat="1" ht="14.25" customHeight="1" x14ac:dyDescent="0.3"/>
    <row r="273" customFormat="1" ht="14.25" customHeight="1" x14ac:dyDescent="0.3"/>
    <row r="274" customFormat="1" ht="14.25" customHeight="1" x14ac:dyDescent="0.3"/>
    <row r="275" customFormat="1" ht="14.25" customHeight="1" x14ac:dyDescent="0.3"/>
    <row r="276" customFormat="1" ht="14.25" customHeight="1" x14ac:dyDescent="0.3"/>
    <row r="277" customFormat="1" ht="14.25" customHeight="1" x14ac:dyDescent="0.3"/>
    <row r="278" customFormat="1" ht="14.25" customHeight="1" x14ac:dyDescent="0.3"/>
    <row r="279" customFormat="1" ht="14.25" customHeight="1" x14ac:dyDescent="0.3"/>
    <row r="280" customFormat="1" ht="14.25" customHeight="1" x14ac:dyDescent="0.3"/>
    <row r="281" customFormat="1" ht="14.25" customHeight="1" x14ac:dyDescent="0.3"/>
    <row r="282" customFormat="1" ht="14.25" customHeight="1" x14ac:dyDescent="0.3"/>
    <row r="283" customFormat="1" ht="14.25" customHeight="1" x14ac:dyDescent="0.3"/>
    <row r="284" customFormat="1" ht="14.25" customHeight="1" x14ac:dyDescent="0.3"/>
    <row r="285" customFormat="1" ht="14.25" customHeight="1" x14ac:dyDescent="0.3"/>
    <row r="286" customFormat="1" ht="14.25" customHeight="1" x14ac:dyDescent="0.3"/>
    <row r="287" customFormat="1" ht="14.25" customHeight="1" x14ac:dyDescent="0.3"/>
    <row r="288" customFormat="1" ht="14.25" customHeight="1" x14ac:dyDescent="0.3"/>
    <row r="289" customFormat="1" ht="14.25" customHeight="1" x14ac:dyDescent="0.3"/>
    <row r="290" customFormat="1" ht="14.25" customHeight="1" x14ac:dyDescent="0.3"/>
    <row r="291" customFormat="1" ht="14.25" customHeight="1" x14ac:dyDescent="0.3"/>
    <row r="292" customFormat="1" ht="14.25" customHeight="1" x14ac:dyDescent="0.3"/>
    <row r="293" customFormat="1" ht="14.25" customHeight="1" x14ac:dyDescent="0.3"/>
    <row r="294" customFormat="1" ht="14.25" customHeight="1" x14ac:dyDescent="0.3"/>
    <row r="295" customFormat="1" ht="14.25" customHeight="1" x14ac:dyDescent="0.3"/>
    <row r="296" customFormat="1" ht="14.25" customHeight="1" x14ac:dyDescent="0.3"/>
    <row r="297" customFormat="1" ht="14.25" customHeight="1" x14ac:dyDescent="0.3"/>
    <row r="298" customFormat="1" ht="14.25" customHeight="1" x14ac:dyDescent="0.3"/>
    <row r="299" customFormat="1" ht="14.25" customHeight="1" x14ac:dyDescent="0.3"/>
    <row r="300" customFormat="1" ht="14.25" customHeight="1" x14ac:dyDescent="0.3"/>
    <row r="301" customFormat="1" ht="14.25" customHeight="1" x14ac:dyDescent="0.3"/>
    <row r="302" customFormat="1" ht="14.25" customHeight="1" x14ac:dyDescent="0.3"/>
    <row r="303" customFormat="1" ht="14.25" customHeight="1" x14ac:dyDescent="0.3"/>
    <row r="304" customFormat="1" ht="14.25" customHeight="1" x14ac:dyDescent="0.3"/>
    <row r="305" customFormat="1" ht="14.25" customHeight="1" x14ac:dyDescent="0.3"/>
    <row r="306" customFormat="1" ht="14.25" customHeight="1" x14ac:dyDescent="0.3"/>
    <row r="307" customFormat="1" ht="14.25" customHeight="1" x14ac:dyDescent="0.3"/>
    <row r="308" customFormat="1" ht="14.25" customHeight="1" x14ac:dyDescent="0.3"/>
    <row r="309" customFormat="1" ht="14.25" customHeight="1" x14ac:dyDescent="0.3"/>
    <row r="310" customFormat="1" ht="14.25" customHeight="1" x14ac:dyDescent="0.3"/>
    <row r="311" customFormat="1" ht="14.25" customHeight="1" x14ac:dyDescent="0.3"/>
    <row r="312" customFormat="1" ht="14.25" customHeight="1" x14ac:dyDescent="0.3"/>
    <row r="313" customFormat="1" ht="14.25" customHeight="1" x14ac:dyDescent="0.3"/>
    <row r="314" customFormat="1" ht="14.25" customHeight="1" x14ac:dyDescent="0.3"/>
    <row r="315" customFormat="1" ht="14.25" customHeight="1" x14ac:dyDescent="0.3"/>
    <row r="316" customFormat="1" ht="14.25" customHeight="1" x14ac:dyDescent="0.3"/>
    <row r="317" customFormat="1" ht="14.25" customHeight="1" x14ac:dyDescent="0.3"/>
    <row r="318" customFormat="1" ht="14.25" customHeight="1" x14ac:dyDescent="0.3"/>
    <row r="319" customFormat="1" ht="14.25" customHeight="1" x14ac:dyDescent="0.3"/>
    <row r="320" customFormat="1" ht="14.25" customHeight="1" x14ac:dyDescent="0.3"/>
    <row r="321" customFormat="1" ht="14.25" customHeight="1" x14ac:dyDescent="0.3"/>
    <row r="322" customFormat="1" ht="14.25" customHeight="1" x14ac:dyDescent="0.3"/>
    <row r="323" customFormat="1" ht="14.25" customHeight="1" x14ac:dyDescent="0.3"/>
    <row r="324" customFormat="1" ht="14.25" customHeight="1" x14ac:dyDescent="0.3"/>
    <row r="325" customFormat="1" ht="14.25" customHeight="1" x14ac:dyDescent="0.3"/>
    <row r="326" customFormat="1" ht="14.25" customHeight="1" x14ac:dyDescent="0.3"/>
    <row r="327" customFormat="1" ht="14.25" customHeight="1" x14ac:dyDescent="0.3"/>
    <row r="328" customFormat="1" ht="14.25" customHeight="1" x14ac:dyDescent="0.3"/>
    <row r="329" customFormat="1" ht="14.25" customHeight="1" x14ac:dyDescent="0.3"/>
    <row r="330" customFormat="1" ht="14.25" customHeight="1" x14ac:dyDescent="0.3"/>
    <row r="331" customFormat="1" ht="14.25" customHeight="1" x14ac:dyDescent="0.3"/>
    <row r="332" customFormat="1" ht="14.25" customHeight="1" x14ac:dyDescent="0.3"/>
    <row r="333" customFormat="1" ht="14.25" customHeight="1" x14ac:dyDescent="0.3"/>
    <row r="334" customFormat="1" ht="14.25" customHeight="1" x14ac:dyDescent="0.3"/>
    <row r="335" customFormat="1" ht="14.25" customHeight="1" x14ac:dyDescent="0.3"/>
    <row r="336" customFormat="1" ht="14.25" customHeight="1" x14ac:dyDescent="0.3"/>
    <row r="337" customFormat="1" ht="14.25" customHeight="1" x14ac:dyDescent="0.3"/>
    <row r="338" customFormat="1" ht="14.25" customHeight="1" x14ac:dyDescent="0.3"/>
    <row r="339" customFormat="1" ht="14.25" customHeight="1" x14ac:dyDescent="0.3"/>
    <row r="340" customFormat="1" ht="14.25" customHeight="1" x14ac:dyDescent="0.3"/>
    <row r="341" customFormat="1" ht="14.25" customHeight="1" x14ac:dyDescent="0.3"/>
    <row r="342" customFormat="1" ht="14.25" customHeight="1" x14ac:dyDescent="0.3"/>
    <row r="343" customFormat="1" ht="14.25" customHeight="1" x14ac:dyDescent="0.3"/>
    <row r="344" customFormat="1" ht="14.25" customHeight="1" x14ac:dyDescent="0.3"/>
    <row r="345" customFormat="1" ht="14.25" customHeight="1" x14ac:dyDescent="0.3"/>
    <row r="346" customFormat="1" ht="14.25" customHeight="1" x14ac:dyDescent="0.3"/>
    <row r="347" customFormat="1" ht="14.25" customHeight="1" x14ac:dyDescent="0.3"/>
    <row r="348" customFormat="1" ht="14.25" customHeight="1" x14ac:dyDescent="0.3"/>
    <row r="349" customFormat="1" ht="14.25" customHeight="1" x14ac:dyDescent="0.3"/>
    <row r="350" customFormat="1" ht="14.25" customHeight="1" x14ac:dyDescent="0.3"/>
    <row r="351" customFormat="1" ht="14.25" customHeight="1" x14ac:dyDescent="0.3"/>
    <row r="352" customFormat="1" ht="14.25" customHeight="1" x14ac:dyDescent="0.3"/>
    <row r="353" customFormat="1" ht="14.25" customHeight="1" x14ac:dyDescent="0.3"/>
    <row r="354" customFormat="1" ht="14.25" customHeight="1" x14ac:dyDescent="0.3"/>
    <row r="355" customFormat="1" ht="14.25" customHeight="1" x14ac:dyDescent="0.3"/>
    <row r="356" customFormat="1" ht="14.25" customHeight="1" x14ac:dyDescent="0.3"/>
    <row r="357" customFormat="1" ht="14.25" customHeight="1" x14ac:dyDescent="0.3"/>
    <row r="358" customFormat="1" ht="14.25" customHeight="1" x14ac:dyDescent="0.3"/>
    <row r="359" customFormat="1" ht="14.25" customHeight="1" x14ac:dyDescent="0.3"/>
    <row r="360" customFormat="1" ht="14.25" customHeight="1" x14ac:dyDescent="0.3"/>
    <row r="361" customFormat="1" ht="14.25" customHeight="1" x14ac:dyDescent="0.3"/>
    <row r="362" customFormat="1" ht="14.25" customHeight="1" x14ac:dyDescent="0.3"/>
    <row r="363" customFormat="1" ht="14.25" customHeight="1" x14ac:dyDescent="0.3"/>
    <row r="364" customFormat="1" ht="14.25" customHeight="1" x14ac:dyDescent="0.3"/>
    <row r="365" customFormat="1" ht="14.25" customHeight="1" x14ac:dyDescent="0.3"/>
    <row r="366" customFormat="1" ht="14.25" customHeight="1" x14ac:dyDescent="0.3"/>
    <row r="367" customFormat="1" ht="14.25" customHeight="1" x14ac:dyDescent="0.3"/>
    <row r="368" customFormat="1" ht="14.25" customHeight="1" x14ac:dyDescent="0.3"/>
    <row r="369" customFormat="1" ht="14.25" customHeight="1" x14ac:dyDescent="0.3"/>
    <row r="370" customFormat="1" ht="14.25" customHeight="1" x14ac:dyDescent="0.3"/>
    <row r="371" customFormat="1" ht="14.25" customHeight="1" x14ac:dyDescent="0.3"/>
    <row r="372" customFormat="1" ht="14.25" customHeight="1" x14ac:dyDescent="0.3"/>
    <row r="373" customFormat="1" ht="14.25" customHeight="1" x14ac:dyDescent="0.3"/>
    <row r="374" customFormat="1" ht="14.25" customHeight="1" x14ac:dyDescent="0.3"/>
    <row r="375" customFormat="1" ht="14.25" customHeight="1" x14ac:dyDescent="0.3"/>
    <row r="376" customFormat="1" ht="14.25" customHeight="1" x14ac:dyDescent="0.3"/>
    <row r="377" customFormat="1" ht="14.25" customHeight="1" x14ac:dyDescent="0.3"/>
    <row r="378" customFormat="1" ht="14.25" customHeight="1" x14ac:dyDescent="0.3"/>
    <row r="379" customFormat="1" ht="14.25" customHeight="1" x14ac:dyDescent="0.3"/>
    <row r="380" customFormat="1" ht="14.25" customHeight="1" x14ac:dyDescent="0.3"/>
    <row r="381" customFormat="1" ht="14.25" customHeight="1" x14ac:dyDescent="0.3"/>
    <row r="382" customFormat="1" ht="14.25" customHeight="1" x14ac:dyDescent="0.3"/>
    <row r="383" customFormat="1" ht="14.25" customHeight="1" x14ac:dyDescent="0.3"/>
    <row r="384" customFormat="1" ht="14.25" customHeight="1" x14ac:dyDescent="0.3"/>
    <row r="385" customFormat="1" ht="14.25" customHeight="1" x14ac:dyDescent="0.3"/>
    <row r="386" customFormat="1" ht="14.25" customHeight="1" x14ac:dyDescent="0.3"/>
    <row r="387" customFormat="1" ht="14.25" customHeight="1" x14ac:dyDescent="0.3"/>
    <row r="388" customFormat="1" ht="14.25" customHeight="1" x14ac:dyDescent="0.3"/>
    <row r="389" customFormat="1" ht="14.25" customHeight="1" x14ac:dyDescent="0.3"/>
    <row r="390" customFormat="1" ht="14.25" customHeight="1" x14ac:dyDescent="0.3"/>
    <row r="391" customFormat="1" ht="14.25" customHeight="1" x14ac:dyDescent="0.3"/>
    <row r="392" customFormat="1" ht="14.25" customHeight="1" x14ac:dyDescent="0.3"/>
    <row r="393" customFormat="1" ht="14.25" customHeight="1" x14ac:dyDescent="0.3"/>
    <row r="394" customFormat="1" ht="14.25" customHeight="1" x14ac:dyDescent="0.3"/>
    <row r="395" customFormat="1" ht="14.25" customHeight="1" x14ac:dyDescent="0.3"/>
    <row r="396" customFormat="1" ht="14.25" customHeight="1" x14ac:dyDescent="0.3"/>
    <row r="397" customFormat="1" ht="14.25" customHeight="1" x14ac:dyDescent="0.3"/>
    <row r="398" customFormat="1" ht="14.25" customHeight="1" x14ac:dyDescent="0.3"/>
    <row r="399" customFormat="1" ht="14.25" customHeight="1" x14ac:dyDescent="0.3"/>
    <row r="400" customFormat="1" ht="14.25" customHeight="1" x14ac:dyDescent="0.3"/>
    <row r="401" customFormat="1" ht="14.25" customHeight="1" x14ac:dyDescent="0.3"/>
    <row r="402" customFormat="1" ht="14.25" customHeight="1" x14ac:dyDescent="0.3"/>
    <row r="403" customFormat="1" ht="14.25" customHeight="1" x14ac:dyDescent="0.3"/>
    <row r="404" customFormat="1" ht="14.25" customHeight="1" x14ac:dyDescent="0.3"/>
    <row r="405" customFormat="1" ht="14.25" customHeight="1" x14ac:dyDescent="0.3"/>
    <row r="406" customFormat="1" ht="14.25" customHeight="1" x14ac:dyDescent="0.3"/>
    <row r="407" customFormat="1" ht="14.25" customHeight="1" x14ac:dyDescent="0.3"/>
    <row r="408" customFormat="1" ht="14.25" customHeight="1" x14ac:dyDescent="0.3"/>
    <row r="409" customFormat="1" ht="14.25" customHeight="1" x14ac:dyDescent="0.3"/>
    <row r="410" customFormat="1" ht="14.25" customHeight="1" x14ac:dyDescent="0.3"/>
    <row r="411" customFormat="1" ht="14.25" customHeight="1" x14ac:dyDescent="0.3"/>
    <row r="412" customFormat="1" ht="14.25" customHeight="1" x14ac:dyDescent="0.3"/>
    <row r="413" customFormat="1" ht="14.25" customHeight="1" x14ac:dyDescent="0.3"/>
    <row r="414" customFormat="1" ht="14.25" customHeight="1" x14ac:dyDescent="0.3"/>
    <row r="415" customFormat="1" ht="14.25" customHeight="1" x14ac:dyDescent="0.3"/>
    <row r="416" customFormat="1" ht="14.25" customHeight="1" x14ac:dyDescent="0.3"/>
    <row r="417" customFormat="1" ht="14.25" customHeight="1" x14ac:dyDescent="0.3"/>
    <row r="418" customFormat="1" ht="14.25" customHeight="1" x14ac:dyDescent="0.3"/>
    <row r="419" customFormat="1" ht="14.25" customHeight="1" x14ac:dyDescent="0.3"/>
    <row r="420" customFormat="1" ht="14.25" customHeight="1" x14ac:dyDescent="0.3"/>
    <row r="421" customFormat="1" ht="14.25" customHeight="1" x14ac:dyDescent="0.3"/>
    <row r="422" customFormat="1" ht="14.25" customHeight="1" x14ac:dyDescent="0.3"/>
    <row r="423" customFormat="1" ht="14.25" customHeight="1" x14ac:dyDescent="0.3"/>
    <row r="424" customFormat="1" ht="14.25" customHeight="1" x14ac:dyDescent="0.3"/>
    <row r="425" customFormat="1" ht="14.25" customHeight="1" x14ac:dyDescent="0.3"/>
    <row r="426" customFormat="1" ht="14.25" customHeight="1" x14ac:dyDescent="0.3"/>
    <row r="427" customFormat="1" ht="14.25" customHeight="1" x14ac:dyDescent="0.3"/>
    <row r="428" customFormat="1" ht="14.25" customHeight="1" x14ac:dyDescent="0.3"/>
    <row r="429" customFormat="1" ht="14.25" customHeight="1" x14ac:dyDescent="0.3"/>
    <row r="430" customFormat="1" ht="14.25" customHeight="1" x14ac:dyDescent="0.3"/>
    <row r="431" customFormat="1" ht="14.25" customHeight="1" x14ac:dyDescent="0.3"/>
    <row r="432" customFormat="1" ht="14.25" customHeight="1" x14ac:dyDescent="0.3"/>
    <row r="433" customFormat="1" ht="14.25" customHeight="1" x14ac:dyDescent="0.3"/>
    <row r="434" customFormat="1" ht="14.25" customHeight="1" x14ac:dyDescent="0.3"/>
    <row r="435" customFormat="1" ht="14.25" customHeight="1" x14ac:dyDescent="0.3"/>
    <row r="436" customFormat="1" ht="14.25" customHeight="1" x14ac:dyDescent="0.3"/>
    <row r="437" customFormat="1" ht="14.25" customHeight="1" x14ac:dyDescent="0.3"/>
    <row r="438" customFormat="1" ht="14.25" customHeight="1" x14ac:dyDescent="0.3"/>
    <row r="439" customFormat="1" ht="14.25" customHeight="1" x14ac:dyDescent="0.3"/>
    <row r="440" customFormat="1" ht="14.25" customHeight="1" x14ac:dyDescent="0.3"/>
    <row r="441" customFormat="1" ht="14.25" customHeight="1" x14ac:dyDescent="0.3"/>
    <row r="442" customFormat="1" ht="14.25" customHeight="1" x14ac:dyDescent="0.3"/>
    <row r="443" customFormat="1" ht="14.25" customHeight="1" x14ac:dyDescent="0.3"/>
    <row r="444" customFormat="1" ht="14.25" customHeight="1" x14ac:dyDescent="0.3"/>
    <row r="445" customFormat="1" ht="14.25" customHeight="1" x14ac:dyDescent="0.3"/>
    <row r="446" customFormat="1" ht="14.25" customHeight="1" x14ac:dyDescent="0.3"/>
    <row r="447" customFormat="1" ht="14.25" customHeight="1" x14ac:dyDescent="0.3"/>
    <row r="448" customFormat="1" ht="14.25" customHeight="1" x14ac:dyDescent="0.3"/>
    <row r="449" customFormat="1" ht="14.25" customHeight="1" x14ac:dyDescent="0.3"/>
    <row r="450" customFormat="1" ht="14.25" customHeight="1" x14ac:dyDescent="0.3"/>
    <row r="451" customFormat="1" ht="14.25" customHeight="1" x14ac:dyDescent="0.3"/>
    <row r="452" customFormat="1" ht="14.25" customHeight="1" x14ac:dyDescent="0.3"/>
    <row r="453" customFormat="1" ht="14.25" customHeight="1" x14ac:dyDescent="0.3"/>
    <row r="454" customFormat="1" ht="14.25" customHeight="1" x14ac:dyDescent="0.3"/>
    <row r="455" customFormat="1" ht="14.25" customHeight="1" x14ac:dyDescent="0.3"/>
    <row r="456" customFormat="1" ht="14.25" customHeight="1" x14ac:dyDescent="0.3"/>
    <row r="457" customFormat="1" ht="14.25" customHeight="1" x14ac:dyDescent="0.3"/>
    <row r="458" customFormat="1" ht="14.25" customHeight="1" x14ac:dyDescent="0.3"/>
    <row r="459" customFormat="1" ht="14.25" customHeight="1" x14ac:dyDescent="0.3"/>
    <row r="460" customFormat="1" ht="14.25" customHeight="1" x14ac:dyDescent="0.3"/>
    <row r="461" customFormat="1" ht="14.25" customHeight="1" x14ac:dyDescent="0.3"/>
    <row r="462" customFormat="1" ht="14.25" customHeight="1" x14ac:dyDescent="0.3"/>
    <row r="463" customFormat="1" ht="14.25" customHeight="1" x14ac:dyDescent="0.3"/>
    <row r="464" customFormat="1" ht="14.25" customHeight="1" x14ac:dyDescent="0.3"/>
    <row r="465" customFormat="1" ht="14.25" customHeight="1" x14ac:dyDescent="0.3"/>
    <row r="466" customFormat="1" ht="14.25" customHeight="1" x14ac:dyDescent="0.3"/>
    <row r="467" customFormat="1" ht="14.25" customHeight="1" x14ac:dyDescent="0.3"/>
    <row r="468" customFormat="1" ht="14.25" customHeight="1" x14ac:dyDescent="0.3"/>
    <row r="469" customFormat="1" ht="14.25" customHeight="1" x14ac:dyDescent="0.3"/>
    <row r="470" customFormat="1" ht="14.25" customHeight="1" x14ac:dyDescent="0.3"/>
    <row r="471" customFormat="1" ht="14.25" customHeight="1" x14ac:dyDescent="0.3"/>
    <row r="472" customFormat="1" ht="14.25" customHeight="1" x14ac:dyDescent="0.3"/>
    <row r="473" customFormat="1" ht="14.25" customHeight="1" x14ac:dyDescent="0.3"/>
    <row r="474" customFormat="1" ht="14.25" customHeight="1" x14ac:dyDescent="0.3"/>
    <row r="475" customFormat="1" ht="14.25" customHeight="1" x14ac:dyDescent="0.3"/>
    <row r="476" customFormat="1" ht="14.25" customHeight="1" x14ac:dyDescent="0.3"/>
    <row r="477" customFormat="1" ht="14.25" customHeight="1" x14ac:dyDescent="0.3"/>
    <row r="478" customFormat="1" ht="14.25" customHeight="1" x14ac:dyDescent="0.3"/>
    <row r="479" customFormat="1" ht="14.25" customHeight="1" x14ac:dyDescent="0.3"/>
    <row r="480" customFormat="1" ht="14.25" customHeight="1" x14ac:dyDescent="0.3"/>
    <row r="481" customFormat="1" ht="14.25" customHeight="1" x14ac:dyDescent="0.3"/>
    <row r="482" customFormat="1" ht="14.25" customHeight="1" x14ac:dyDescent="0.3"/>
    <row r="483" customFormat="1" ht="14.25" customHeight="1" x14ac:dyDescent="0.3"/>
    <row r="484" customFormat="1" ht="14.25" customHeight="1" x14ac:dyDescent="0.3"/>
    <row r="485" customFormat="1" ht="14.25" customHeight="1" x14ac:dyDescent="0.3"/>
    <row r="486" customFormat="1" ht="14.25" customHeight="1" x14ac:dyDescent="0.3"/>
    <row r="487" customFormat="1" ht="14.25" customHeight="1" x14ac:dyDescent="0.3"/>
    <row r="488" customFormat="1" ht="14.25" customHeight="1" x14ac:dyDescent="0.3"/>
    <row r="489" customFormat="1" ht="14.25" customHeight="1" x14ac:dyDescent="0.3"/>
    <row r="490" customFormat="1" ht="14.25" customHeight="1" x14ac:dyDescent="0.3"/>
    <row r="491" customFormat="1" ht="14.25" customHeight="1" x14ac:dyDescent="0.3"/>
    <row r="492" customFormat="1" ht="14.25" customHeight="1" x14ac:dyDescent="0.3"/>
    <row r="493" customFormat="1" ht="14.25" customHeight="1" x14ac:dyDescent="0.3"/>
    <row r="494" customFormat="1" ht="14.25" customHeight="1" x14ac:dyDescent="0.3"/>
    <row r="495" customFormat="1" ht="14.25" customHeight="1" x14ac:dyDescent="0.3"/>
    <row r="496" customFormat="1" ht="14.25" customHeight="1" x14ac:dyDescent="0.3"/>
    <row r="497" customFormat="1" ht="14.25" customHeight="1" x14ac:dyDescent="0.3"/>
    <row r="498" customFormat="1" ht="14.25" customHeight="1" x14ac:dyDescent="0.3"/>
    <row r="499" customFormat="1" ht="14.25" customHeight="1" x14ac:dyDescent="0.3"/>
    <row r="500" customFormat="1" ht="14.25" customHeight="1" x14ac:dyDescent="0.3"/>
    <row r="501" customFormat="1" ht="14.25" customHeight="1" x14ac:dyDescent="0.3"/>
    <row r="502" customFormat="1" ht="14.25" customHeight="1" x14ac:dyDescent="0.3"/>
    <row r="503" customFormat="1" ht="14.25" customHeight="1" x14ac:dyDescent="0.3"/>
    <row r="504" customFormat="1" ht="14.25" customHeight="1" x14ac:dyDescent="0.3"/>
    <row r="505" customFormat="1" ht="14.25" customHeight="1" x14ac:dyDescent="0.3"/>
    <row r="506" customFormat="1" ht="14.25" customHeight="1" x14ac:dyDescent="0.3"/>
    <row r="507" customFormat="1" ht="14.25" customHeight="1" x14ac:dyDescent="0.3"/>
    <row r="508" customFormat="1" ht="14.25" customHeight="1" x14ac:dyDescent="0.3"/>
    <row r="509" customFormat="1" ht="14.25" customHeight="1" x14ac:dyDescent="0.3"/>
    <row r="510" customFormat="1" ht="14.25" customHeight="1" x14ac:dyDescent="0.3"/>
    <row r="511" customFormat="1" ht="14.25" customHeight="1" x14ac:dyDescent="0.3"/>
    <row r="512" customFormat="1" ht="14.25" customHeight="1" x14ac:dyDescent="0.3"/>
    <row r="513" customFormat="1" ht="14.25" customHeight="1" x14ac:dyDescent="0.3"/>
    <row r="514" customFormat="1" ht="14.25" customHeight="1" x14ac:dyDescent="0.3"/>
    <row r="515" customFormat="1" ht="14.25" customHeight="1" x14ac:dyDescent="0.3"/>
    <row r="516" customFormat="1" ht="14.25" customHeight="1" x14ac:dyDescent="0.3"/>
    <row r="517" customFormat="1" ht="14.25" customHeight="1" x14ac:dyDescent="0.3"/>
    <row r="518" customFormat="1" ht="14.25" customHeight="1" x14ac:dyDescent="0.3"/>
    <row r="519" customFormat="1" ht="14.25" customHeight="1" x14ac:dyDescent="0.3"/>
    <row r="520" customFormat="1" ht="14.25" customHeight="1" x14ac:dyDescent="0.3"/>
    <row r="521" customFormat="1" ht="14.25" customHeight="1" x14ac:dyDescent="0.3"/>
    <row r="522" customFormat="1" ht="14.25" customHeight="1" x14ac:dyDescent="0.3"/>
    <row r="523" customFormat="1" ht="14.25" customHeight="1" x14ac:dyDescent="0.3"/>
    <row r="524" customFormat="1" ht="14.25" customHeight="1" x14ac:dyDescent="0.3"/>
    <row r="525" customFormat="1" ht="14.25" customHeight="1" x14ac:dyDescent="0.3"/>
    <row r="526" customFormat="1" ht="14.25" customHeight="1" x14ac:dyDescent="0.3"/>
    <row r="527" customFormat="1" ht="14.25" customHeight="1" x14ac:dyDescent="0.3"/>
    <row r="528" customFormat="1" ht="14.25" customHeight="1" x14ac:dyDescent="0.3"/>
    <row r="529" customFormat="1" ht="14.25" customHeight="1" x14ac:dyDescent="0.3"/>
    <row r="530" customFormat="1" ht="14.25" customHeight="1" x14ac:dyDescent="0.3"/>
    <row r="531" customFormat="1" ht="14.25" customHeight="1" x14ac:dyDescent="0.3"/>
    <row r="532" customFormat="1" ht="14.25" customHeight="1" x14ac:dyDescent="0.3"/>
    <row r="533" customFormat="1" ht="14.25" customHeight="1" x14ac:dyDescent="0.3"/>
    <row r="534" customFormat="1" ht="14.25" customHeight="1" x14ac:dyDescent="0.3"/>
    <row r="535" customFormat="1" ht="14.25" customHeight="1" x14ac:dyDescent="0.3"/>
    <row r="536" customFormat="1" ht="14.25" customHeight="1" x14ac:dyDescent="0.3"/>
    <row r="537" customFormat="1" ht="14.25" customHeight="1" x14ac:dyDescent="0.3"/>
    <row r="538" customFormat="1" ht="14.25" customHeight="1" x14ac:dyDescent="0.3"/>
    <row r="539" customFormat="1" ht="14.25" customHeight="1" x14ac:dyDescent="0.3"/>
    <row r="540" customFormat="1" ht="14.25" customHeight="1" x14ac:dyDescent="0.3"/>
    <row r="541" customFormat="1" ht="14.25" customHeight="1" x14ac:dyDescent="0.3"/>
    <row r="542" customFormat="1" ht="14.25" customHeight="1" x14ac:dyDescent="0.3"/>
    <row r="543" customFormat="1" ht="14.25" customHeight="1" x14ac:dyDescent="0.3"/>
    <row r="544" customFormat="1" ht="14.25" customHeight="1" x14ac:dyDescent="0.3"/>
    <row r="545" customFormat="1" ht="14.25" customHeight="1" x14ac:dyDescent="0.3"/>
    <row r="546" customFormat="1" ht="14.25" customHeight="1" x14ac:dyDescent="0.3"/>
    <row r="547" customFormat="1" ht="14.25" customHeight="1" x14ac:dyDescent="0.3"/>
    <row r="548" customFormat="1" ht="14.25" customHeight="1" x14ac:dyDescent="0.3"/>
    <row r="549" customFormat="1" ht="14.25" customHeight="1" x14ac:dyDescent="0.3"/>
    <row r="550" customFormat="1" ht="14.25" customHeight="1" x14ac:dyDescent="0.3"/>
    <row r="551" customFormat="1" ht="14.25" customHeight="1" x14ac:dyDescent="0.3"/>
    <row r="552" customFormat="1" ht="14.25" customHeight="1" x14ac:dyDescent="0.3"/>
    <row r="553" customFormat="1" ht="14.25" customHeight="1" x14ac:dyDescent="0.3"/>
    <row r="554" customFormat="1" ht="14.25" customHeight="1" x14ac:dyDescent="0.3"/>
    <row r="555" customFormat="1" ht="14.25" customHeight="1" x14ac:dyDescent="0.3"/>
    <row r="556" customFormat="1" ht="14.25" customHeight="1" x14ac:dyDescent="0.3"/>
    <row r="557" customFormat="1" ht="14.25" customHeight="1" x14ac:dyDescent="0.3"/>
    <row r="558" customFormat="1" ht="14.25" customHeight="1" x14ac:dyDescent="0.3"/>
    <row r="559" customFormat="1" ht="14.25" customHeight="1" x14ac:dyDescent="0.3"/>
    <row r="560" customFormat="1" ht="14.25" customHeight="1" x14ac:dyDescent="0.3"/>
    <row r="561" customFormat="1" ht="14.25" customHeight="1" x14ac:dyDescent="0.3"/>
    <row r="562" customFormat="1" ht="14.25" customHeight="1" x14ac:dyDescent="0.3"/>
    <row r="563" customFormat="1" ht="14.25" customHeight="1" x14ac:dyDescent="0.3"/>
    <row r="564" customFormat="1" ht="14.25" customHeight="1" x14ac:dyDescent="0.3"/>
    <row r="565" customFormat="1" ht="14.25" customHeight="1" x14ac:dyDescent="0.3"/>
    <row r="566" customFormat="1" ht="14.25" customHeight="1" x14ac:dyDescent="0.3"/>
    <row r="567" customFormat="1" ht="14.25" customHeight="1" x14ac:dyDescent="0.3"/>
    <row r="568" customFormat="1" ht="14.25" customHeight="1" x14ac:dyDescent="0.3"/>
    <row r="569" customFormat="1" ht="14.25" customHeight="1" x14ac:dyDescent="0.3"/>
    <row r="570" customFormat="1" ht="14.25" customHeight="1" x14ac:dyDescent="0.3"/>
    <row r="571" customFormat="1" ht="14.25" customHeight="1" x14ac:dyDescent="0.3"/>
    <row r="572" customFormat="1" ht="14.25" customHeight="1" x14ac:dyDescent="0.3"/>
    <row r="573" customFormat="1" ht="14.25" customHeight="1" x14ac:dyDescent="0.3"/>
    <row r="574" customFormat="1" ht="14.25" customHeight="1" x14ac:dyDescent="0.3"/>
    <row r="575" customFormat="1" ht="14.25" customHeight="1" x14ac:dyDescent="0.3"/>
    <row r="576" customFormat="1" ht="14.25" customHeight="1" x14ac:dyDescent="0.3"/>
    <row r="577" customFormat="1" ht="14.25" customHeight="1" x14ac:dyDescent="0.3"/>
    <row r="578" customFormat="1" ht="14.25" customHeight="1" x14ac:dyDescent="0.3"/>
    <row r="579" customFormat="1" ht="14.25" customHeight="1" x14ac:dyDescent="0.3"/>
    <row r="580" customFormat="1" ht="14.25" customHeight="1" x14ac:dyDescent="0.3"/>
    <row r="581" customFormat="1" ht="14.25" customHeight="1" x14ac:dyDescent="0.3"/>
    <row r="582" customFormat="1" ht="14.25" customHeight="1" x14ac:dyDescent="0.3"/>
    <row r="583" customFormat="1" ht="14.25" customHeight="1" x14ac:dyDescent="0.3"/>
    <row r="584" customFormat="1" ht="14.25" customHeight="1" x14ac:dyDescent="0.3"/>
    <row r="585" customFormat="1" ht="14.25" customHeight="1" x14ac:dyDescent="0.3"/>
    <row r="586" customFormat="1" ht="14.25" customHeight="1" x14ac:dyDescent="0.3"/>
    <row r="587" customFormat="1" ht="14.25" customHeight="1" x14ac:dyDescent="0.3"/>
    <row r="588" customFormat="1" ht="14.25" customHeight="1" x14ac:dyDescent="0.3"/>
    <row r="589" customFormat="1" ht="14.25" customHeight="1" x14ac:dyDescent="0.3"/>
    <row r="590" customFormat="1" ht="14.25" customHeight="1" x14ac:dyDescent="0.3"/>
    <row r="591" customFormat="1" ht="14.25" customHeight="1" x14ac:dyDescent="0.3"/>
    <row r="592" customFormat="1" ht="14.25" customHeight="1" x14ac:dyDescent="0.3"/>
    <row r="593" customFormat="1" ht="14.25" customHeight="1" x14ac:dyDescent="0.3"/>
    <row r="594" customFormat="1" ht="14.25" customHeight="1" x14ac:dyDescent="0.3"/>
    <row r="595" customFormat="1" ht="14.25" customHeight="1" x14ac:dyDescent="0.3"/>
    <row r="596" customFormat="1" ht="14.25" customHeight="1" x14ac:dyDescent="0.3"/>
    <row r="597" customFormat="1" ht="14.25" customHeight="1" x14ac:dyDescent="0.3"/>
    <row r="598" customFormat="1" ht="14.25" customHeight="1" x14ac:dyDescent="0.3"/>
    <row r="599" customFormat="1" ht="14.25" customHeight="1" x14ac:dyDescent="0.3"/>
    <row r="600" customFormat="1" ht="14.25" customHeight="1" x14ac:dyDescent="0.3"/>
    <row r="601" customFormat="1" ht="14.25" customHeight="1" x14ac:dyDescent="0.3"/>
    <row r="602" customFormat="1" ht="14.25" customHeight="1" x14ac:dyDescent="0.3"/>
    <row r="603" customFormat="1" ht="14.25" customHeight="1" x14ac:dyDescent="0.3"/>
    <row r="604" customFormat="1" ht="14.25" customHeight="1" x14ac:dyDescent="0.3"/>
    <row r="605" customFormat="1" ht="14.25" customHeight="1" x14ac:dyDescent="0.3"/>
    <row r="606" customFormat="1" ht="14.25" customHeight="1" x14ac:dyDescent="0.3"/>
    <row r="607" customFormat="1" ht="14.25" customHeight="1" x14ac:dyDescent="0.3"/>
    <row r="608" customFormat="1" ht="14.25" customHeight="1" x14ac:dyDescent="0.3"/>
    <row r="609" customFormat="1" ht="14.25" customHeight="1" x14ac:dyDescent="0.3"/>
    <row r="610" customFormat="1" ht="14.25" customHeight="1" x14ac:dyDescent="0.3"/>
    <row r="611" customFormat="1" ht="14.25" customHeight="1" x14ac:dyDescent="0.3"/>
    <row r="612" customFormat="1" ht="14.25" customHeight="1" x14ac:dyDescent="0.3"/>
    <row r="613" customFormat="1" ht="14.25" customHeight="1" x14ac:dyDescent="0.3"/>
    <row r="614" customFormat="1" ht="14.25" customHeight="1" x14ac:dyDescent="0.3"/>
    <row r="615" customFormat="1" ht="14.25" customHeight="1" x14ac:dyDescent="0.3"/>
    <row r="616" customFormat="1" ht="14.25" customHeight="1" x14ac:dyDescent="0.3"/>
    <row r="617" customFormat="1" ht="14.25" customHeight="1" x14ac:dyDescent="0.3"/>
    <row r="618" customFormat="1" ht="14.25" customHeight="1" x14ac:dyDescent="0.3"/>
    <row r="619" customFormat="1" ht="14.25" customHeight="1" x14ac:dyDescent="0.3"/>
    <row r="620" customFormat="1" ht="14.25" customHeight="1" x14ac:dyDescent="0.3"/>
    <row r="621" customFormat="1" ht="14.25" customHeight="1" x14ac:dyDescent="0.3"/>
    <row r="622" customFormat="1" ht="14.25" customHeight="1" x14ac:dyDescent="0.3"/>
    <row r="623" customFormat="1" ht="14.25" customHeight="1" x14ac:dyDescent="0.3"/>
    <row r="624" customFormat="1" ht="14.25" customHeight="1" x14ac:dyDescent="0.3"/>
    <row r="625" customFormat="1" ht="14.25" customHeight="1" x14ac:dyDescent="0.3"/>
    <row r="626" customFormat="1" ht="14.25" customHeight="1" x14ac:dyDescent="0.3"/>
    <row r="627" customFormat="1" ht="14.25" customHeight="1" x14ac:dyDescent="0.3"/>
    <row r="628" customFormat="1" ht="14.25" customHeight="1" x14ac:dyDescent="0.3"/>
    <row r="629" customFormat="1" ht="14.25" customHeight="1" x14ac:dyDescent="0.3"/>
    <row r="630" customFormat="1" ht="14.25" customHeight="1" x14ac:dyDescent="0.3"/>
    <row r="631" customFormat="1" ht="14.25" customHeight="1" x14ac:dyDescent="0.3"/>
    <row r="632" customFormat="1" ht="14.25" customHeight="1" x14ac:dyDescent="0.3"/>
    <row r="633" customFormat="1" ht="14.25" customHeight="1" x14ac:dyDescent="0.3"/>
    <row r="634" customFormat="1" ht="14.25" customHeight="1" x14ac:dyDescent="0.3"/>
    <row r="635" customFormat="1" ht="14.25" customHeight="1" x14ac:dyDescent="0.3"/>
    <row r="636" customFormat="1" ht="14.25" customHeight="1" x14ac:dyDescent="0.3"/>
    <row r="637" customFormat="1" ht="14.25" customHeight="1" x14ac:dyDescent="0.3"/>
    <row r="638" customFormat="1" ht="14.25" customHeight="1" x14ac:dyDescent="0.3"/>
    <row r="639" customFormat="1" ht="14.25" customHeight="1" x14ac:dyDescent="0.3"/>
    <row r="640" customFormat="1" ht="14.25" customHeight="1" x14ac:dyDescent="0.3"/>
    <row r="641" customFormat="1" ht="14.25" customHeight="1" x14ac:dyDescent="0.3"/>
    <row r="642" customFormat="1" ht="14.25" customHeight="1" x14ac:dyDescent="0.3"/>
    <row r="643" customFormat="1" ht="14.25" customHeight="1" x14ac:dyDescent="0.3"/>
    <row r="644" customFormat="1" ht="14.25" customHeight="1" x14ac:dyDescent="0.3"/>
    <row r="645" customFormat="1" ht="14.25" customHeight="1" x14ac:dyDescent="0.3"/>
    <row r="646" customFormat="1" ht="14.25" customHeight="1" x14ac:dyDescent="0.3"/>
    <row r="647" customFormat="1" ht="14.25" customHeight="1" x14ac:dyDescent="0.3"/>
    <row r="648" customFormat="1" ht="14.25" customHeight="1" x14ac:dyDescent="0.3"/>
    <row r="649" customFormat="1" ht="14.25" customHeight="1" x14ac:dyDescent="0.3"/>
    <row r="650" customFormat="1" ht="14.25" customHeight="1" x14ac:dyDescent="0.3"/>
    <row r="651" customFormat="1" ht="14.25" customHeight="1" x14ac:dyDescent="0.3"/>
    <row r="652" customFormat="1" ht="14.25" customHeight="1" x14ac:dyDescent="0.3"/>
    <row r="653" customFormat="1" ht="14.25" customHeight="1" x14ac:dyDescent="0.3"/>
    <row r="654" customFormat="1" ht="14.25" customHeight="1" x14ac:dyDescent="0.3"/>
    <row r="655" customFormat="1" ht="14.25" customHeight="1" x14ac:dyDescent="0.3"/>
    <row r="656" customFormat="1" ht="14.25" customHeight="1" x14ac:dyDescent="0.3"/>
    <row r="657" customFormat="1" ht="14.25" customHeight="1" x14ac:dyDescent="0.3"/>
    <row r="658" customFormat="1" ht="14.25" customHeight="1" x14ac:dyDescent="0.3"/>
    <row r="659" customFormat="1" ht="14.25" customHeight="1" x14ac:dyDescent="0.3"/>
    <row r="660" customFormat="1" ht="14.25" customHeight="1" x14ac:dyDescent="0.3"/>
    <row r="661" customFormat="1" ht="14.25" customHeight="1" x14ac:dyDescent="0.3"/>
    <row r="662" customFormat="1" ht="14.25" customHeight="1" x14ac:dyDescent="0.3"/>
    <row r="663" customFormat="1" ht="14.25" customHeight="1" x14ac:dyDescent="0.3"/>
    <row r="664" customFormat="1" ht="14.25" customHeight="1" x14ac:dyDescent="0.3"/>
    <row r="665" customFormat="1" ht="14.25" customHeight="1" x14ac:dyDescent="0.3"/>
    <row r="666" customFormat="1" ht="14.25" customHeight="1" x14ac:dyDescent="0.3"/>
    <row r="667" customFormat="1" ht="14.25" customHeight="1" x14ac:dyDescent="0.3"/>
    <row r="668" customFormat="1" ht="14.25" customHeight="1" x14ac:dyDescent="0.3"/>
    <row r="669" customFormat="1" ht="14.25" customHeight="1" x14ac:dyDescent="0.3"/>
    <row r="670" customFormat="1" ht="14.25" customHeight="1" x14ac:dyDescent="0.3"/>
    <row r="671" customFormat="1" ht="14.25" customHeight="1" x14ac:dyDescent="0.3"/>
    <row r="672" customFormat="1" ht="14.25" customHeight="1" x14ac:dyDescent="0.3"/>
    <row r="673" customFormat="1" ht="14.25" customHeight="1" x14ac:dyDescent="0.3"/>
    <row r="674" customFormat="1" ht="14.25" customHeight="1" x14ac:dyDescent="0.3"/>
    <row r="675" customFormat="1" ht="14.25" customHeight="1" x14ac:dyDescent="0.3"/>
    <row r="676" customFormat="1" ht="14.25" customHeight="1" x14ac:dyDescent="0.3"/>
    <row r="677" customFormat="1" ht="14.25" customHeight="1" x14ac:dyDescent="0.3"/>
    <row r="678" customFormat="1" ht="14.25" customHeight="1" x14ac:dyDescent="0.3"/>
    <row r="679" customFormat="1" ht="14.25" customHeight="1" x14ac:dyDescent="0.3"/>
    <row r="680" customFormat="1" ht="14.25" customHeight="1" x14ac:dyDescent="0.3"/>
    <row r="681" customFormat="1" ht="14.25" customHeight="1" x14ac:dyDescent="0.3"/>
    <row r="682" customFormat="1" ht="14.25" customHeight="1" x14ac:dyDescent="0.3"/>
    <row r="683" customFormat="1" ht="14.25" customHeight="1" x14ac:dyDescent="0.3"/>
    <row r="684" customFormat="1" ht="14.25" customHeight="1" x14ac:dyDescent="0.3"/>
    <row r="685" customFormat="1" ht="14.25" customHeight="1" x14ac:dyDescent="0.3"/>
    <row r="686" customFormat="1" ht="14.25" customHeight="1" x14ac:dyDescent="0.3"/>
    <row r="687" customFormat="1" ht="14.25" customHeight="1" x14ac:dyDescent="0.3"/>
    <row r="688" customFormat="1" ht="14.25" customHeight="1" x14ac:dyDescent="0.3"/>
    <row r="689" customFormat="1" ht="14.25" customHeight="1" x14ac:dyDescent="0.3"/>
    <row r="690" customFormat="1" ht="14.25" customHeight="1" x14ac:dyDescent="0.3"/>
    <row r="691" customFormat="1" ht="14.25" customHeight="1" x14ac:dyDescent="0.3"/>
    <row r="692" customFormat="1" ht="14.25" customHeight="1" x14ac:dyDescent="0.3"/>
    <row r="693" customFormat="1" ht="14.25" customHeight="1" x14ac:dyDescent="0.3"/>
    <row r="694" customFormat="1" ht="14.25" customHeight="1" x14ac:dyDescent="0.3"/>
    <row r="695" customFormat="1" ht="14.25" customHeight="1" x14ac:dyDescent="0.3"/>
    <row r="696" customFormat="1" ht="14.25" customHeight="1" x14ac:dyDescent="0.3"/>
    <row r="697" customFormat="1" ht="14.25" customHeight="1" x14ac:dyDescent="0.3"/>
    <row r="698" customFormat="1" ht="14.25" customHeight="1" x14ac:dyDescent="0.3"/>
    <row r="699" customFormat="1" ht="14.25" customHeight="1" x14ac:dyDescent="0.3"/>
    <row r="700" customFormat="1" ht="14.25" customHeight="1" x14ac:dyDescent="0.3"/>
    <row r="701" customFormat="1" ht="14.25" customHeight="1" x14ac:dyDescent="0.3"/>
    <row r="702" customFormat="1" ht="14.25" customHeight="1" x14ac:dyDescent="0.3"/>
    <row r="703" customFormat="1" ht="14.25" customHeight="1" x14ac:dyDescent="0.3"/>
    <row r="704" customFormat="1" ht="14.25" customHeight="1" x14ac:dyDescent="0.3"/>
    <row r="705" customFormat="1" ht="14.25" customHeight="1" x14ac:dyDescent="0.3"/>
    <row r="706" customFormat="1" ht="14.25" customHeight="1" x14ac:dyDescent="0.3"/>
    <row r="707" customFormat="1" ht="14.25" customHeight="1" x14ac:dyDescent="0.3"/>
    <row r="708" customFormat="1" ht="14.25" customHeight="1" x14ac:dyDescent="0.3"/>
    <row r="709" customFormat="1" ht="14.25" customHeight="1" x14ac:dyDescent="0.3"/>
    <row r="710" customFormat="1" ht="14.25" customHeight="1" x14ac:dyDescent="0.3"/>
    <row r="711" customFormat="1" ht="14.25" customHeight="1" x14ac:dyDescent="0.3"/>
    <row r="712" customFormat="1" ht="14.25" customHeight="1" x14ac:dyDescent="0.3"/>
    <row r="713" customFormat="1" ht="14.25" customHeight="1" x14ac:dyDescent="0.3"/>
    <row r="714" customFormat="1" ht="14.25" customHeight="1" x14ac:dyDescent="0.3"/>
    <row r="715" customFormat="1" ht="14.25" customHeight="1" x14ac:dyDescent="0.3"/>
    <row r="716" customFormat="1" ht="14.25" customHeight="1" x14ac:dyDescent="0.3"/>
    <row r="717" customFormat="1" ht="14.25" customHeight="1" x14ac:dyDescent="0.3"/>
    <row r="718" customFormat="1" ht="14.25" customHeight="1" x14ac:dyDescent="0.3"/>
    <row r="719" customFormat="1" ht="14.25" customHeight="1" x14ac:dyDescent="0.3"/>
    <row r="720" customFormat="1" ht="14.25" customHeight="1" x14ac:dyDescent="0.3"/>
    <row r="721" customFormat="1" ht="14.25" customHeight="1" x14ac:dyDescent="0.3"/>
    <row r="722" customFormat="1" ht="14.25" customHeight="1" x14ac:dyDescent="0.3"/>
    <row r="723" customFormat="1" ht="14.25" customHeight="1" x14ac:dyDescent="0.3"/>
    <row r="724" customFormat="1" ht="14.25" customHeight="1" x14ac:dyDescent="0.3"/>
    <row r="725" customFormat="1" ht="14.25" customHeight="1" x14ac:dyDescent="0.3"/>
    <row r="726" customFormat="1" ht="14.25" customHeight="1" x14ac:dyDescent="0.3"/>
    <row r="727" customFormat="1" ht="14.25" customHeight="1" x14ac:dyDescent="0.3"/>
    <row r="728" customFormat="1" ht="14.25" customHeight="1" x14ac:dyDescent="0.3"/>
    <row r="729" customFormat="1" ht="14.25" customHeight="1" x14ac:dyDescent="0.3"/>
    <row r="730" customFormat="1" ht="14.25" customHeight="1" x14ac:dyDescent="0.3"/>
    <row r="731" customFormat="1" ht="14.25" customHeight="1" x14ac:dyDescent="0.3"/>
    <row r="732" customFormat="1" ht="14.25" customHeight="1" x14ac:dyDescent="0.3"/>
    <row r="733" customFormat="1" ht="14.25" customHeight="1" x14ac:dyDescent="0.3"/>
    <row r="734" customFormat="1" ht="14.25" customHeight="1" x14ac:dyDescent="0.3"/>
    <row r="735" customFormat="1" ht="14.25" customHeight="1" x14ac:dyDescent="0.3"/>
    <row r="736" customFormat="1" ht="14.25" customHeight="1" x14ac:dyDescent="0.3"/>
    <row r="737" customFormat="1" ht="14.25" customHeight="1" x14ac:dyDescent="0.3"/>
    <row r="738" customFormat="1" ht="14.25" customHeight="1" x14ac:dyDescent="0.3"/>
    <row r="739" customFormat="1" ht="14.25" customHeight="1" x14ac:dyDescent="0.3"/>
    <row r="740" customFormat="1" ht="14.25" customHeight="1" x14ac:dyDescent="0.3"/>
    <row r="741" customFormat="1" ht="14.25" customHeight="1" x14ac:dyDescent="0.3"/>
    <row r="742" customFormat="1" ht="14.25" customHeight="1" x14ac:dyDescent="0.3"/>
    <row r="743" customFormat="1" ht="14.25" customHeight="1" x14ac:dyDescent="0.3"/>
    <row r="744" customFormat="1" ht="14.25" customHeight="1" x14ac:dyDescent="0.3"/>
    <row r="745" customFormat="1" ht="14.25" customHeight="1" x14ac:dyDescent="0.3"/>
    <row r="746" customFormat="1" ht="14.25" customHeight="1" x14ac:dyDescent="0.3"/>
    <row r="747" customFormat="1" ht="14.25" customHeight="1" x14ac:dyDescent="0.3"/>
    <row r="748" customFormat="1" ht="14.25" customHeight="1" x14ac:dyDescent="0.3"/>
    <row r="749" customFormat="1" ht="14.25" customHeight="1" x14ac:dyDescent="0.3"/>
    <row r="750" customFormat="1" ht="14.25" customHeight="1" x14ac:dyDescent="0.3"/>
    <row r="751" customFormat="1" ht="14.25" customHeight="1" x14ac:dyDescent="0.3"/>
    <row r="752" customFormat="1" ht="14.25" customHeight="1" x14ac:dyDescent="0.3"/>
    <row r="753" customFormat="1" ht="14.25" customHeight="1" x14ac:dyDescent="0.3"/>
    <row r="754" customFormat="1" ht="14.25" customHeight="1" x14ac:dyDescent="0.3"/>
    <row r="755" customFormat="1" ht="14.25" customHeight="1" x14ac:dyDescent="0.3"/>
    <row r="756" customFormat="1" ht="14.25" customHeight="1" x14ac:dyDescent="0.3"/>
    <row r="757" customFormat="1" ht="14.25" customHeight="1" x14ac:dyDescent="0.3"/>
    <row r="758" customFormat="1" ht="14.25" customHeight="1" x14ac:dyDescent="0.3"/>
    <row r="759" customFormat="1" ht="14.25" customHeight="1" x14ac:dyDescent="0.3"/>
    <row r="760" customFormat="1" ht="14.25" customHeight="1" x14ac:dyDescent="0.3"/>
    <row r="761" customFormat="1" ht="14.25" customHeight="1" x14ac:dyDescent="0.3"/>
    <row r="762" customFormat="1" ht="14.25" customHeight="1" x14ac:dyDescent="0.3"/>
    <row r="763" customFormat="1" ht="14.25" customHeight="1" x14ac:dyDescent="0.3"/>
    <row r="764" customFormat="1" ht="14.25" customHeight="1" x14ac:dyDescent="0.3"/>
    <row r="765" customFormat="1" ht="14.25" customHeight="1" x14ac:dyDescent="0.3"/>
    <row r="766" customFormat="1" ht="14.25" customHeight="1" x14ac:dyDescent="0.3"/>
    <row r="767" customFormat="1" ht="14.25" customHeight="1" x14ac:dyDescent="0.3"/>
    <row r="768" customFormat="1" ht="14.25" customHeight="1" x14ac:dyDescent="0.3"/>
    <row r="769" customFormat="1" ht="14.25" customHeight="1" x14ac:dyDescent="0.3"/>
    <row r="770" customFormat="1" ht="14.25" customHeight="1" x14ac:dyDescent="0.3"/>
    <row r="771" customFormat="1" ht="14.25" customHeight="1" x14ac:dyDescent="0.3"/>
    <row r="772" customFormat="1" ht="14.25" customHeight="1" x14ac:dyDescent="0.3"/>
    <row r="773" customFormat="1" ht="14.25" customHeight="1" x14ac:dyDescent="0.3"/>
    <row r="774" customFormat="1" ht="14.25" customHeight="1" x14ac:dyDescent="0.3"/>
    <row r="775" customFormat="1" ht="14.25" customHeight="1" x14ac:dyDescent="0.3"/>
    <row r="776" customFormat="1" ht="14.25" customHeight="1" x14ac:dyDescent="0.3"/>
    <row r="777" customFormat="1" ht="14.25" customHeight="1" x14ac:dyDescent="0.3"/>
    <row r="778" customFormat="1" ht="14.25" customHeight="1" x14ac:dyDescent="0.3"/>
    <row r="779" customFormat="1" ht="14.25" customHeight="1" x14ac:dyDescent="0.3"/>
    <row r="780" customFormat="1" ht="14.25" customHeight="1" x14ac:dyDescent="0.3"/>
    <row r="781" customFormat="1" ht="14.25" customHeight="1" x14ac:dyDescent="0.3"/>
    <row r="782" customFormat="1" ht="14.25" customHeight="1" x14ac:dyDescent="0.3"/>
    <row r="783" customFormat="1" ht="14.25" customHeight="1" x14ac:dyDescent="0.3"/>
    <row r="784" customFormat="1" ht="14.25" customHeight="1" x14ac:dyDescent="0.3"/>
    <row r="785" customFormat="1" ht="14.25" customHeight="1" x14ac:dyDescent="0.3"/>
    <row r="786" customFormat="1" ht="14.25" customHeight="1" x14ac:dyDescent="0.3"/>
    <row r="787" customFormat="1" ht="14.25" customHeight="1" x14ac:dyDescent="0.3"/>
    <row r="788" customFormat="1" ht="14.25" customHeight="1" x14ac:dyDescent="0.3"/>
    <row r="789" customFormat="1" ht="14.25" customHeight="1" x14ac:dyDescent="0.3"/>
    <row r="790" customFormat="1" ht="14.25" customHeight="1" x14ac:dyDescent="0.3"/>
    <row r="791" customFormat="1" ht="14.25" customHeight="1" x14ac:dyDescent="0.3"/>
    <row r="792" customFormat="1" ht="14.25" customHeight="1" x14ac:dyDescent="0.3"/>
    <row r="793" customFormat="1" ht="14.25" customHeight="1" x14ac:dyDescent="0.3"/>
    <row r="794" customFormat="1" ht="14.25" customHeight="1" x14ac:dyDescent="0.3"/>
    <row r="795" customFormat="1" ht="14.25" customHeight="1" x14ac:dyDescent="0.3"/>
    <row r="796" customFormat="1" ht="14.25" customHeight="1" x14ac:dyDescent="0.3"/>
    <row r="797" customFormat="1" ht="14.25" customHeight="1" x14ac:dyDescent="0.3"/>
    <row r="798" customFormat="1" ht="14.25" customHeight="1" x14ac:dyDescent="0.3"/>
    <row r="799" customFormat="1" ht="14.25" customHeight="1" x14ac:dyDescent="0.3"/>
    <row r="800" customFormat="1" ht="14.25" customHeight="1" x14ac:dyDescent="0.3"/>
    <row r="801" customFormat="1" ht="14.25" customHeight="1" x14ac:dyDescent="0.3"/>
    <row r="802" customFormat="1" ht="14.25" customHeight="1" x14ac:dyDescent="0.3"/>
    <row r="803" customFormat="1" ht="14.25" customHeight="1" x14ac:dyDescent="0.3"/>
    <row r="804" customFormat="1" ht="14.25" customHeight="1" x14ac:dyDescent="0.3"/>
    <row r="805" customFormat="1" ht="14.25" customHeight="1" x14ac:dyDescent="0.3"/>
    <row r="806" customFormat="1" ht="14.25" customHeight="1" x14ac:dyDescent="0.3"/>
    <row r="807" customFormat="1" ht="14.25" customHeight="1" x14ac:dyDescent="0.3"/>
    <row r="808" customFormat="1" ht="14.25" customHeight="1" x14ac:dyDescent="0.3"/>
    <row r="809" customFormat="1" ht="14.25" customHeight="1" x14ac:dyDescent="0.3"/>
    <row r="810" customFormat="1" ht="14.25" customHeight="1" x14ac:dyDescent="0.3"/>
    <row r="811" customFormat="1" ht="14.25" customHeight="1" x14ac:dyDescent="0.3"/>
    <row r="812" customFormat="1" ht="14.25" customHeight="1" x14ac:dyDescent="0.3"/>
    <row r="813" customFormat="1" ht="14.25" customHeight="1" x14ac:dyDescent="0.3"/>
    <row r="814" customFormat="1" ht="14.25" customHeight="1" x14ac:dyDescent="0.3"/>
    <row r="815" customFormat="1" ht="14.25" customHeight="1" x14ac:dyDescent="0.3"/>
    <row r="816" customFormat="1" ht="14.25" customHeight="1" x14ac:dyDescent="0.3"/>
    <row r="817" customFormat="1" ht="14.25" customHeight="1" x14ac:dyDescent="0.3"/>
    <row r="818" customFormat="1" ht="14.25" customHeight="1" x14ac:dyDescent="0.3"/>
    <row r="819" customFormat="1" ht="14.25" customHeight="1" x14ac:dyDescent="0.3"/>
    <row r="820" customFormat="1" ht="14.25" customHeight="1" x14ac:dyDescent="0.3"/>
    <row r="821" customFormat="1" ht="14.25" customHeight="1" x14ac:dyDescent="0.3"/>
    <row r="822" customFormat="1" ht="14.25" customHeight="1" x14ac:dyDescent="0.3"/>
    <row r="823" customFormat="1" ht="14.25" customHeight="1" x14ac:dyDescent="0.3"/>
    <row r="824" customFormat="1" ht="14.25" customHeight="1" x14ac:dyDescent="0.3"/>
    <row r="825" customFormat="1" ht="14.25" customHeight="1" x14ac:dyDescent="0.3"/>
    <row r="826" customFormat="1" ht="14.25" customHeight="1" x14ac:dyDescent="0.3"/>
    <row r="827" customFormat="1" ht="14.25" customHeight="1" x14ac:dyDescent="0.3"/>
    <row r="828" customFormat="1" ht="14.25" customHeight="1" x14ac:dyDescent="0.3"/>
    <row r="829" customFormat="1" ht="14.25" customHeight="1" x14ac:dyDescent="0.3"/>
    <row r="830" customFormat="1" ht="14.25" customHeight="1" x14ac:dyDescent="0.3"/>
    <row r="831" customFormat="1" ht="14.25" customHeight="1" x14ac:dyDescent="0.3"/>
    <row r="832" customFormat="1" ht="14.25" customHeight="1" x14ac:dyDescent="0.3"/>
    <row r="833" customFormat="1" ht="14.25" customHeight="1" x14ac:dyDescent="0.3"/>
    <row r="834" customFormat="1" ht="14.25" customHeight="1" x14ac:dyDescent="0.3"/>
    <row r="835" customFormat="1" ht="14.25" customHeight="1" x14ac:dyDescent="0.3"/>
    <row r="836" customFormat="1" ht="14.25" customHeight="1" x14ac:dyDescent="0.3"/>
    <row r="837" customFormat="1" ht="14.25" customHeight="1" x14ac:dyDescent="0.3"/>
    <row r="838" customFormat="1" ht="14.25" customHeight="1" x14ac:dyDescent="0.3"/>
    <row r="839" customFormat="1" ht="14.25" customHeight="1" x14ac:dyDescent="0.3"/>
    <row r="840" customFormat="1" ht="14.25" customHeight="1" x14ac:dyDescent="0.3"/>
    <row r="841" customFormat="1" ht="14.25" customHeight="1" x14ac:dyDescent="0.3"/>
    <row r="842" customFormat="1" ht="14.25" customHeight="1" x14ac:dyDescent="0.3"/>
    <row r="843" customFormat="1" ht="14.25" customHeight="1" x14ac:dyDescent="0.3"/>
    <row r="844" customFormat="1" ht="14.25" customHeight="1" x14ac:dyDescent="0.3"/>
    <row r="845" customFormat="1" ht="14.25" customHeight="1" x14ac:dyDescent="0.3"/>
    <row r="846" customFormat="1" ht="14.25" customHeight="1" x14ac:dyDescent="0.3"/>
    <row r="847" customFormat="1" ht="14.25" customHeight="1" x14ac:dyDescent="0.3"/>
    <row r="848" customFormat="1" ht="14.25" customHeight="1" x14ac:dyDescent="0.3"/>
    <row r="849" customFormat="1" ht="14.25" customHeight="1" x14ac:dyDescent="0.3"/>
    <row r="850" customFormat="1" ht="14.25" customHeight="1" x14ac:dyDescent="0.3"/>
    <row r="851" customFormat="1" ht="14.25" customHeight="1" x14ac:dyDescent="0.3"/>
    <row r="852" customFormat="1" ht="14.25" customHeight="1" x14ac:dyDescent="0.3"/>
    <row r="853" customFormat="1" ht="14.25" customHeight="1" x14ac:dyDescent="0.3"/>
    <row r="854" customFormat="1" ht="14.25" customHeight="1" x14ac:dyDescent="0.3"/>
    <row r="855" customFormat="1" ht="14.25" customHeight="1" x14ac:dyDescent="0.3"/>
    <row r="856" customFormat="1" ht="14.25" customHeight="1" x14ac:dyDescent="0.3"/>
    <row r="857" customFormat="1" ht="14.25" customHeight="1" x14ac:dyDescent="0.3"/>
    <row r="858" customFormat="1" ht="14.25" customHeight="1" x14ac:dyDescent="0.3"/>
    <row r="859" customFormat="1" ht="14.25" customHeight="1" x14ac:dyDescent="0.3"/>
    <row r="860" customFormat="1" ht="14.25" customHeight="1" x14ac:dyDescent="0.3"/>
    <row r="861" customFormat="1" ht="14.25" customHeight="1" x14ac:dyDescent="0.3"/>
    <row r="862" customFormat="1" ht="14.25" customHeight="1" x14ac:dyDescent="0.3"/>
    <row r="863" customFormat="1" ht="14.25" customHeight="1" x14ac:dyDescent="0.3"/>
    <row r="864" customFormat="1" ht="14.25" customHeight="1" x14ac:dyDescent="0.3"/>
    <row r="865" customFormat="1" ht="14.25" customHeight="1" x14ac:dyDescent="0.3"/>
    <row r="866" customFormat="1" ht="14.25" customHeight="1" x14ac:dyDescent="0.3"/>
    <row r="867" customFormat="1" ht="14.25" customHeight="1" x14ac:dyDescent="0.3"/>
    <row r="868" customFormat="1" ht="14.25" customHeight="1" x14ac:dyDescent="0.3"/>
    <row r="869" customFormat="1" ht="14.25" customHeight="1" x14ac:dyDescent="0.3"/>
    <row r="870" customFormat="1" ht="14.25" customHeight="1" x14ac:dyDescent="0.3"/>
    <row r="871" customFormat="1" ht="14.25" customHeight="1" x14ac:dyDescent="0.3"/>
    <row r="872" customFormat="1" ht="14.25" customHeight="1" x14ac:dyDescent="0.3"/>
    <row r="873" customFormat="1" ht="14.25" customHeight="1" x14ac:dyDescent="0.3"/>
    <row r="874" customFormat="1" ht="14.25" customHeight="1" x14ac:dyDescent="0.3"/>
    <row r="875" customFormat="1" ht="14.25" customHeight="1" x14ac:dyDescent="0.3"/>
    <row r="876" customFormat="1" ht="14.25" customHeight="1" x14ac:dyDescent="0.3"/>
    <row r="877" customFormat="1" ht="14.25" customHeight="1" x14ac:dyDescent="0.3"/>
    <row r="878" customFormat="1" ht="14.25" customHeight="1" x14ac:dyDescent="0.3"/>
    <row r="879" customFormat="1" ht="14.25" customHeight="1" x14ac:dyDescent="0.3"/>
    <row r="880" customFormat="1" ht="14.25" customHeight="1" x14ac:dyDescent="0.3"/>
    <row r="881" customFormat="1" ht="14.25" customHeight="1" x14ac:dyDescent="0.3"/>
    <row r="882" customFormat="1" ht="14.25" customHeight="1" x14ac:dyDescent="0.3"/>
    <row r="883" customFormat="1" ht="14.25" customHeight="1" x14ac:dyDescent="0.3"/>
    <row r="884" customFormat="1" ht="14.25" customHeight="1" x14ac:dyDescent="0.3"/>
    <row r="885" customFormat="1" ht="14.25" customHeight="1" x14ac:dyDescent="0.3"/>
    <row r="886" customFormat="1" ht="14.25" customHeight="1" x14ac:dyDescent="0.3"/>
    <row r="887" customFormat="1" ht="14.25" customHeight="1" x14ac:dyDescent="0.3"/>
    <row r="888" customFormat="1" ht="14.25" customHeight="1" x14ac:dyDescent="0.3"/>
    <row r="889" customFormat="1" ht="14.25" customHeight="1" x14ac:dyDescent="0.3"/>
    <row r="890" customFormat="1" ht="14.25" customHeight="1" x14ac:dyDescent="0.3"/>
    <row r="891" customFormat="1" ht="14.25" customHeight="1" x14ac:dyDescent="0.3"/>
    <row r="892" customFormat="1" ht="14.25" customHeight="1" x14ac:dyDescent="0.3"/>
    <row r="893" customFormat="1" ht="14.25" customHeight="1" x14ac:dyDescent="0.3"/>
    <row r="894" customFormat="1" ht="14.25" customHeight="1" x14ac:dyDescent="0.3"/>
    <row r="895" customFormat="1" ht="14.25" customHeight="1" x14ac:dyDescent="0.3"/>
    <row r="896" customFormat="1" ht="14.25" customHeight="1" x14ac:dyDescent="0.3"/>
    <row r="897" customFormat="1" ht="14.25" customHeight="1" x14ac:dyDescent="0.3"/>
    <row r="898" customFormat="1" ht="14.25" customHeight="1" x14ac:dyDescent="0.3"/>
    <row r="899" customFormat="1" ht="14.25" customHeight="1" x14ac:dyDescent="0.3"/>
    <row r="900" customFormat="1" ht="14.25" customHeight="1" x14ac:dyDescent="0.3"/>
    <row r="901" customFormat="1" ht="14.25" customHeight="1" x14ac:dyDescent="0.3"/>
    <row r="902" customFormat="1" ht="14.25" customHeight="1" x14ac:dyDescent="0.3"/>
    <row r="903" customFormat="1" ht="14.25" customHeight="1" x14ac:dyDescent="0.3"/>
    <row r="904" customFormat="1" ht="14.25" customHeight="1" x14ac:dyDescent="0.3"/>
    <row r="905" customFormat="1" ht="14.25" customHeight="1" x14ac:dyDescent="0.3"/>
    <row r="906" customFormat="1" ht="14.25" customHeight="1" x14ac:dyDescent="0.3"/>
    <row r="907" customFormat="1" ht="14.25" customHeight="1" x14ac:dyDescent="0.3"/>
    <row r="908" customFormat="1" ht="14.25" customHeight="1" x14ac:dyDescent="0.3"/>
    <row r="909" customFormat="1" ht="14.25" customHeight="1" x14ac:dyDescent="0.3"/>
    <row r="910" customFormat="1" ht="14.25" customHeight="1" x14ac:dyDescent="0.3"/>
    <row r="911" customFormat="1" ht="14.25" customHeight="1" x14ac:dyDescent="0.3"/>
    <row r="912" customFormat="1" ht="14.25" customHeight="1" x14ac:dyDescent="0.3"/>
    <row r="913" customFormat="1" ht="14.25" customHeight="1" x14ac:dyDescent="0.3"/>
    <row r="914" customFormat="1" ht="14.25" customHeight="1" x14ac:dyDescent="0.3"/>
    <row r="915" customFormat="1" ht="14.25" customHeight="1" x14ac:dyDescent="0.3"/>
    <row r="916" customFormat="1" ht="14.25" customHeight="1" x14ac:dyDescent="0.3"/>
    <row r="917" customFormat="1" ht="14.25" customHeight="1" x14ac:dyDescent="0.3"/>
    <row r="918" customFormat="1" ht="14.25" customHeight="1" x14ac:dyDescent="0.3"/>
    <row r="919" customFormat="1" ht="14.25" customHeight="1" x14ac:dyDescent="0.3"/>
    <row r="920" customFormat="1" ht="14.25" customHeight="1" x14ac:dyDescent="0.3"/>
    <row r="921" customFormat="1" ht="14.25" customHeight="1" x14ac:dyDescent="0.3"/>
    <row r="922" customFormat="1" ht="14.25" customHeight="1" x14ac:dyDescent="0.3"/>
    <row r="923" customFormat="1" ht="14.25" customHeight="1" x14ac:dyDescent="0.3"/>
    <row r="924" customFormat="1" ht="14.25" customHeight="1" x14ac:dyDescent="0.3"/>
    <row r="925" customFormat="1" ht="14.25" customHeight="1" x14ac:dyDescent="0.3"/>
    <row r="926" customFormat="1" ht="14.25" customHeight="1" x14ac:dyDescent="0.3"/>
    <row r="927" customFormat="1" ht="14.25" customHeight="1" x14ac:dyDescent="0.3"/>
    <row r="928" customFormat="1" ht="14.25" customHeight="1" x14ac:dyDescent="0.3"/>
    <row r="929" customFormat="1" ht="14.25" customHeight="1" x14ac:dyDescent="0.3"/>
    <row r="930" customFormat="1" ht="14.25" customHeight="1" x14ac:dyDescent="0.3"/>
    <row r="931" customFormat="1" ht="14.25" customHeight="1" x14ac:dyDescent="0.3"/>
    <row r="932" customFormat="1" ht="14.25" customHeight="1" x14ac:dyDescent="0.3"/>
    <row r="933" customFormat="1" ht="14.25" customHeight="1" x14ac:dyDescent="0.3"/>
    <row r="934" customFormat="1" ht="14.25" customHeight="1" x14ac:dyDescent="0.3"/>
    <row r="935" customFormat="1" ht="14.25" customHeight="1" x14ac:dyDescent="0.3"/>
    <row r="936" customFormat="1" ht="14.25" customHeight="1" x14ac:dyDescent="0.3"/>
    <row r="937" customFormat="1" ht="14.25" customHeight="1" x14ac:dyDescent="0.3"/>
    <row r="938" customFormat="1" ht="14.25" customHeight="1" x14ac:dyDescent="0.3"/>
    <row r="939" customFormat="1" ht="14.25" customHeight="1" x14ac:dyDescent="0.3"/>
    <row r="940" customFormat="1" ht="14.25" customHeight="1" x14ac:dyDescent="0.3"/>
    <row r="941" customFormat="1" ht="14.25" customHeight="1" x14ac:dyDescent="0.3"/>
    <row r="942" customFormat="1" ht="14.25" customHeight="1" x14ac:dyDescent="0.3"/>
    <row r="943" customFormat="1" ht="14.25" customHeight="1" x14ac:dyDescent="0.3"/>
    <row r="944" customFormat="1" ht="14.25" customHeight="1" x14ac:dyDescent="0.3"/>
    <row r="945" customFormat="1" ht="14.25" customHeight="1" x14ac:dyDescent="0.3"/>
    <row r="946" customFormat="1" ht="14.25" customHeight="1" x14ac:dyDescent="0.3"/>
    <row r="947" customFormat="1" ht="14.25" customHeight="1" x14ac:dyDescent="0.3"/>
    <row r="948" customFormat="1" ht="14.25" customHeight="1" x14ac:dyDescent="0.3"/>
    <row r="949" customFormat="1" ht="14.25" customHeight="1" x14ac:dyDescent="0.3"/>
    <row r="950" customFormat="1" ht="14.25" customHeight="1" x14ac:dyDescent="0.3"/>
    <row r="951" customFormat="1" ht="14.25" customHeight="1" x14ac:dyDescent="0.3"/>
    <row r="952" customFormat="1" ht="14.25" customHeight="1" x14ac:dyDescent="0.3"/>
    <row r="953" customFormat="1" ht="14.25" customHeight="1" x14ac:dyDescent="0.3"/>
    <row r="954" customFormat="1" ht="14.25" customHeight="1" x14ac:dyDescent="0.3"/>
    <row r="955" customFormat="1" ht="14.25" customHeight="1" x14ac:dyDescent="0.3"/>
    <row r="956" customFormat="1" ht="14.25" customHeight="1" x14ac:dyDescent="0.3"/>
    <row r="957" customFormat="1" ht="14.25" customHeight="1" x14ac:dyDescent="0.3"/>
    <row r="958" customFormat="1" ht="14.25" customHeight="1" x14ac:dyDescent="0.3"/>
    <row r="959" customFormat="1" ht="14.25" customHeight="1" x14ac:dyDescent="0.3"/>
    <row r="960" customFormat="1" ht="14.25" customHeight="1" x14ac:dyDescent="0.3"/>
    <row r="961" customFormat="1" ht="14.25" customHeight="1" x14ac:dyDescent="0.3"/>
    <row r="962" customFormat="1" ht="14.25" customHeight="1" x14ac:dyDescent="0.3"/>
    <row r="963" customFormat="1" ht="14.25" customHeight="1" x14ac:dyDescent="0.3"/>
    <row r="964" customFormat="1" ht="14.25" customHeight="1" x14ac:dyDescent="0.3"/>
    <row r="965" customFormat="1" ht="14.25" customHeight="1" x14ac:dyDescent="0.3"/>
    <row r="966" customFormat="1" ht="14.25" customHeight="1" x14ac:dyDescent="0.3"/>
    <row r="967" customFormat="1" ht="14.25" customHeight="1" x14ac:dyDescent="0.3"/>
    <row r="968" customFormat="1" ht="14.25" customHeight="1" x14ac:dyDescent="0.3"/>
    <row r="969" customFormat="1" ht="14.25" customHeight="1" x14ac:dyDescent="0.3"/>
    <row r="970" customFormat="1" ht="14.25" customHeight="1" x14ac:dyDescent="0.3"/>
    <row r="971" customFormat="1" ht="14.25" customHeight="1" x14ac:dyDescent="0.3"/>
    <row r="972" customFormat="1" ht="14.25" customHeight="1" x14ac:dyDescent="0.3"/>
    <row r="973" customFormat="1" ht="14.25" customHeight="1" x14ac:dyDescent="0.3"/>
    <row r="974" customFormat="1" ht="14.25" customHeight="1" x14ac:dyDescent="0.3"/>
    <row r="975" customFormat="1" ht="14.25" customHeight="1" x14ac:dyDescent="0.3"/>
    <row r="976" customFormat="1" ht="14.25" customHeight="1" x14ac:dyDescent="0.3"/>
    <row r="977" customFormat="1" ht="14.25" customHeight="1" x14ac:dyDescent="0.3"/>
    <row r="978" customFormat="1" ht="14.25" customHeight="1" x14ac:dyDescent="0.3"/>
    <row r="979" customFormat="1" ht="14.25" customHeight="1" x14ac:dyDescent="0.3"/>
    <row r="980" customFormat="1" ht="14.25" customHeight="1" x14ac:dyDescent="0.3"/>
    <row r="981" customFormat="1" ht="14.25" customHeight="1" x14ac:dyDescent="0.3"/>
    <row r="982" customFormat="1" ht="14.25" customHeight="1" x14ac:dyDescent="0.3"/>
    <row r="983" customFormat="1" ht="14.25" customHeight="1" x14ac:dyDescent="0.3"/>
    <row r="984" customFormat="1" ht="14.25" customHeight="1" x14ac:dyDescent="0.3"/>
    <row r="985" customFormat="1" ht="14.25" customHeight="1" x14ac:dyDescent="0.3"/>
    <row r="986" customFormat="1" ht="14.25" customHeight="1" x14ac:dyDescent="0.3"/>
    <row r="987" customFormat="1" ht="14.25" customHeight="1" x14ac:dyDescent="0.3"/>
    <row r="988" customFormat="1" ht="14.25" customHeight="1" x14ac:dyDescent="0.3"/>
    <row r="989" customFormat="1" ht="14.25" customHeight="1" x14ac:dyDescent="0.3"/>
    <row r="990" customFormat="1" ht="14.25" customHeight="1" x14ac:dyDescent="0.3"/>
    <row r="991" customFormat="1" ht="14.25" customHeight="1" x14ac:dyDescent="0.3"/>
    <row r="992" customFormat="1" ht="14.25" customHeight="1" x14ac:dyDescent="0.3"/>
    <row r="993" customFormat="1" ht="14.25" customHeight="1" x14ac:dyDescent="0.3"/>
    <row r="994" customFormat="1" ht="14.25" customHeight="1" x14ac:dyDescent="0.3"/>
    <row r="995" customFormat="1" ht="14.25" customHeight="1" x14ac:dyDescent="0.3"/>
    <row r="996" customFormat="1" ht="14.25" customHeight="1" x14ac:dyDescent="0.3"/>
    <row r="997" customFormat="1" ht="14.25" customHeight="1" x14ac:dyDescent="0.3"/>
    <row r="998" customFormat="1" ht="14.25" customHeight="1" x14ac:dyDescent="0.3"/>
    <row r="999" customFormat="1" ht="14.25" customHeight="1" x14ac:dyDescent="0.3"/>
    <row r="1000" customFormat="1" ht="14.25" customHeight="1" x14ac:dyDescent="0.3"/>
    <row r="1001" customFormat="1" ht="14.25" customHeight="1" x14ac:dyDescent="0.3"/>
  </sheetData>
  <sheetProtection algorithmName="SHA-512" hashValue="xOksVe0Ar2EVeCOITvxODgu7P/uxhu4gPX29K2rnwlRt1QjBCBhy1t60VNxRR94OfbaJf1ko4FBxWhnallrh5w==" saltValue="prK+QhXh7/PSaOVcPWPfLw==" spinCount="100000" sheet="1" objects="1" scenarios="1"/>
  <mergeCells count="8">
    <mergeCell ref="F71:G71"/>
    <mergeCell ref="C12:D12"/>
    <mergeCell ref="C14:D14"/>
    <mergeCell ref="E14:F14"/>
    <mergeCell ref="G14:H14"/>
    <mergeCell ref="C15:D15"/>
    <mergeCell ref="E15:F15"/>
    <mergeCell ref="G15:H1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0997E-7160-4AFF-AB1A-E0B4309A15EA}">
  <dimension ref="A1:X38"/>
  <sheetViews>
    <sheetView workbookViewId="0">
      <selection activeCell="G11" sqref="G11"/>
    </sheetView>
  </sheetViews>
  <sheetFormatPr defaultColWidth="8.88671875" defaultRowHeight="14.4" x14ac:dyDescent="0.3"/>
  <cols>
    <col min="1" max="1" width="10.44140625" bestFit="1" customWidth="1"/>
    <col min="2" max="2" width="20.88671875" bestFit="1" customWidth="1"/>
    <col min="3" max="4" width="15.6640625" customWidth="1"/>
    <col min="5" max="5" width="10.33203125" bestFit="1" customWidth="1"/>
    <col min="6" max="6" width="13.44140625" bestFit="1" customWidth="1"/>
    <col min="12" max="16" width="10.44140625" bestFit="1" customWidth="1"/>
    <col min="18" max="18" width="8.88671875" style="44"/>
    <col min="22" max="22" width="9.33203125" customWidth="1"/>
  </cols>
  <sheetData>
    <row r="1" spans="1:23" x14ac:dyDescent="0.3">
      <c r="A1" s="1" t="s">
        <v>0</v>
      </c>
    </row>
    <row r="2" spans="1:23" x14ac:dyDescent="0.3">
      <c r="A2" t="s">
        <v>1</v>
      </c>
    </row>
    <row r="3" spans="1:23" x14ac:dyDescent="0.3">
      <c r="A3" t="s">
        <v>59</v>
      </c>
    </row>
    <row r="4" spans="1:23" x14ac:dyDescent="0.3">
      <c r="A4" s="3">
        <v>45420</v>
      </c>
    </row>
    <row r="5" spans="1:23" x14ac:dyDescent="0.3">
      <c r="A5" s="4"/>
    </row>
    <row r="6" spans="1:23" x14ac:dyDescent="0.3">
      <c r="A6" s="5" t="s">
        <v>3</v>
      </c>
    </row>
    <row r="7" spans="1:23" x14ac:dyDescent="0.3">
      <c r="A7" s="5" t="s">
        <v>60</v>
      </c>
    </row>
    <row r="8" spans="1:23" x14ac:dyDescent="0.3">
      <c r="A8" s="5" t="s">
        <v>61</v>
      </c>
    </row>
    <row r="9" spans="1:23" x14ac:dyDescent="0.3">
      <c r="A9" s="5" t="s">
        <v>62</v>
      </c>
    </row>
    <row r="10" spans="1:23" x14ac:dyDescent="0.3">
      <c r="A10" s="5" t="s">
        <v>63</v>
      </c>
    </row>
    <row r="13" spans="1:23" x14ac:dyDescent="0.3">
      <c r="B13" s="46" t="s">
        <v>64</v>
      </c>
      <c r="C13" s="94"/>
      <c r="D13" s="95"/>
      <c r="L13" s="8" t="s">
        <v>65</v>
      </c>
    </row>
    <row r="14" spans="1:23" x14ac:dyDescent="0.3">
      <c r="L14" s="8" t="s">
        <v>66</v>
      </c>
      <c r="S14" s="8" t="s">
        <v>67</v>
      </c>
    </row>
    <row r="16" spans="1:23" x14ac:dyDescent="0.3">
      <c r="B16" s="45" t="s">
        <v>68</v>
      </c>
      <c r="C16" s="45" t="s">
        <v>69</v>
      </c>
      <c r="D16" s="45" t="s">
        <v>70</v>
      </c>
      <c r="E16" s="45" t="s">
        <v>71</v>
      </c>
      <c r="F16" s="45" t="s">
        <v>72</v>
      </c>
      <c r="G16" s="45"/>
      <c r="H16" s="7"/>
      <c r="L16" s="2" t="s">
        <v>69</v>
      </c>
      <c r="M16" s="2" t="s">
        <v>70</v>
      </c>
      <c r="N16" s="2" t="s">
        <v>71</v>
      </c>
      <c r="O16" s="2" t="s">
        <v>72</v>
      </c>
      <c r="P16" s="2"/>
      <c r="S16" s="2" t="s">
        <v>69</v>
      </c>
      <c r="T16" s="2" t="s">
        <v>70</v>
      </c>
      <c r="U16" s="2" t="s">
        <v>71</v>
      </c>
      <c r="V16" s="2" t="s">
        <v>72</v>
      </c>
      <c r="W16" s="2"/>
    </row>
    <row r="17" spans="2:24" x14ac:dyDescent="0.3">
      <c r="B17" s="47" t="s">
        <v>73</v>
      </c>
      <c r="C17" s="45"/>
      <c r="D17" s="45"/>
      <c r="E17" s="45"/>
      <c r="F17" s="48">
        <f>C19*V17</f>
        <v>0</v>
      </c>
      <c r="G17" s="45"/>
      <c r="H17" s="7"/>
      <c r="K17" s="49" t="s">
        <v>73</v>
      </c>
      <c r="L17" s="2"/>
      <c r="M17" s="2"/>
      <c r="N17" s="2"/>
      <c r="O17" s="50">
        <v>3431</v>
      </c>
      <c r="P17" s="2"/>
      <c r="R17" s="49" t="s">
        <v>73</v>
      </c>
      <c r="S17" s="2"/>
      <c r="T17" s="2"/>
      <c r="U17" s="2"/>
      <c r="V17" s="51">
        <f>O17/L19</f>
        <v>1</v>
      </c>
      <c r="W17" s="2"/>
    </row>
    <row r="18" spans="2:24" x14ac:dyDescent="0.3">
      <c r="B18" s="47" t="s">
        <v>74</v>
      </c>
      <c r="C18" s="45"/>
      <c r="D18" s="45"/>
      <c r="E18" s="45"/>
      <c r="F18" s="48">
        <f>C19*V18</f>
        <v>0</v>
      </c>
      <c r="G18" s="45"/>
      <c r="H18" s="7"/>
      <c r="K18" s="49" t="s">
        <v>74</v>
      </c>
      <c r="O18" s="52">
        <v>3580</v>
      </c>
      <c r="R18" s="49" t="s">
        <v>74</v>
      </c>
      <c r="V18" s="51">
        <f>O18/L19</f>
        <v>1.0434275721364035</v>
      </c>
    </row>
    <row r="19" spans="2:24" x14ac:dyDescent="0.3">
      <c r="B19" s="45">
        <v>1</v>
      </c>
      <c r="C19" s="53"/>
      <c r="D19" s="54">
        <f>C19*T19</f>
        <v>0</v>
      </c>
      <c r="E19" s="55">
        <f>C19*U19</f>
        <v>0</v>
      </c>
      <c r="F19" s="54">
        <f>C19*V19</f>
        <v>0</v>
      </c>
      <c r="G19" s="56"/>
      <c r="H19" s="7"/>
      <c r="K19">
        <v>1</v>
      </c>
      <c r="L19" s="57">
        <v>3431</v>
      </c>
      <c r="M19" s="57">
        <v>3906</v>
      </c>
      <c r="N19" s="57">
        <v>4452</v>
      </c>
      <c r="O19" s="57">
        <v>5076</v>
      </c>
      <c r="P19" s="57"/>
      <c r="R19" s="44">
        <v>1</v>
      </c>
      <c r="S19" s="51">
        <v>1</v>
      </c>
      <c r="T19" s="51">
        <f>M19/L19</f>
        <v>1.1384436024482658</v>
      </c>
      <c r="U19" s="51">
        <f>N19/L19</f>
        <v>1.2975808802098514</v>
      </c>
      <c r="V19" s="51">
        <f>O19/L19</f>
        <v>1.4794520547945205</v>
      </c>
      <c r="W19" s="58"/>
      <c r="X19" s="59"/>
    </row>
    <row r="20" spans="2:24" x14ac:dyDescent="0.3">
      <c r="B20" s="45">
        <v>2</v>
      </c>
      <c r="C20" s="54">
        <f>C19*S20</f>
        <v>0</v>
      </c>
      <c r="D20" s="54">
        <f>C19*T20</f>
        <v>0</v>
      </c>
      <c r="E20" s="54">
        <f>C19*U20</f>
        <v>0</v>
      </c>
      <c r="F20" s="54">
        <f>C19*V20</f>
        <v>0</v>
      </c>
      <c r="G20" s="45"/>
      <c r="H20" s="7"/>
      <c r="K20">
        <v>2</v>
      </c>
      <c r="L20" s="57">
        <v>3580</v>
      </c>
      <c r="M20" s="57">
        <v>4073</v>
      </c>
      <c r="N20" s="57">
        <v>4636</v>
      </c>
      <c r="O20" s="57">
        <v>5238</v>
      </c>
      <c r="R20" s="44">
        <v>2</v>
      </c>
      <c r="S20" s="51">
        <f>L20/L19</f>
        <v>1.0434275721364035</v>
      </c>
      <c r="T20" s="51">
        <f>M20/L19</f>
        <v>1.1871174584669193</v>
      </c>
      <c r="U20" s="51">
        <f>N20/L19</f>
        <v>1.3512095598950744</v>
      </c>
      <c r="V20" s="51">
        <f>O20/L19</f>
        <v>1.5266686097347713</v>
      </c>
      <c r="W20" s="51"/>
      <c r="X20" s="59"/>
    </row>
    <row r="21" spans="2:24" x14ac:dyDescent="0.3">
      <c r="B21" s="45">
        <v>3</v>
      </c>
      <c r="C21" s="54">
        <f>C19*S21</f>
        <v>0</v>
      </c>
      <c r="D21" s="54">
        <f>C19*T21</f>
        <v>0</v>
      </c>
      <c r="E21" s="54">
        <f>C19*U21</f>
        <v>0</v>
      </c>
      <c r="F21" s="54">
        <f>C19*V21</f>
        <v>0</v>
      </c>
      <c r="G21" s="45"/>
      <c r="H21" s="7"/>
      <c r="K21">
        <v>3</v>
      </c>
      <c r="L21" s="57">
        <v>3730</v>
      </c>
      <c r="M21" s="57">
        <v>4239</v>
      </c>
      <c r="N21" s="57">
        <v>4822</v>
      </c>
      <c r="O21" s="57">
        <v>5401</v>
      </c>
      <c r="R21" s="44">
        <v>3</v>
      </c>
      <c r="S21" s="51">
        <f>L21/L19</f>
        <v>1.0871466044884872</v>
      </c>
      <c r="T21" s="51">
        <f>M21/L19</f>
        <v>1.2354998542698921</v>
      </c>
      <c r="U21" s="51">
        <f>N21/L19</f>
        <v>1.4054211600116584</v>
      </c>
      <c r="V21" s="51">
        <f>O21/L19</f>
        <v>1.5741766248907023</v>
      </c>
      <c r="W21" s="51"/>
      <c r="X21" s="59"/>
    </row>
    <row r="22" spans="2:24" x14ac:dyDescent="0.3">
      <c r="B22" s="45">
        <v>4</v>
      </c>
      <c r="C22" s="54">
        <f>C19*S22</f>
        <v>0</v>
      </c>
      <c r="D22" s="54">
        <f>C19*T22</f>
        <v>0</v>
      </c>
      <c r="E22" s="54">
        <f>C19*U22</f>
        <v>0</v>
      </c>
      <c r="F22" s="54">
        <f>C19*V22</f>
        <v>0</v>
      </c>
      <c r="G22" s="45"/>
      <c r="H22" s="7"/>
      <c r="K22">
        <v>4</v>
      </c>
      <c r="L22" s="57">
        <v>3880</v>
      </c>
      <c r="M22" s="57">
        <v>4406</v>
      </c>
      <c r="N22" s="57">
        <v>5008</v>
      </c>
      <c r="O22" s="57">
        <v>5563</v>
      </c>
      <c r="R22" s="44">
        <v>4</v>
      </c>
      <c r="S22" s="51">
        <f>L22/L19</f>
        <v>1.1308656368405712</v>
      </c>
      <c r="T22" s="51">
        <f>M22/L19</f>
        <v>1.2841737102885455</v>
      </c>
      <c r="U22" s="51">
        <f>N22/L19</f>
        <v>1.4596327601282424</v>
      </c>
      <c r="V22" s="51">
        <f>O22/L19</f>
        <v>1.6213931798309531</v>
      </c>
      <c r="W22" s="51"/>
      <c r="X22" s="59"/>
    </row>
    <row r="23" spans="2:24" x14ac:dyDescent="0.3">
      <c r="B23" s="45">
        <v>5</v>
      </c>
      <c r="C23" s="54">
        <f>C19*S23</f>
        <v>0</v>
      </c>
      <c r="D23" s="54">
        <f>C19*T23</f>
        <v>0</v>
      </c>
      <c r="E23" s="54">
        <f>C19*U23</f>
        <v>0</v>
      </c>
      <c r="F23" s="54">
        <f>C19*V23</f>
        <v>0</v>
      </c>
      <c r="G23" s="45"/>
      <c r="H23" s="7"/>
      <c r="K23">
        <v>5</v>
      </c>
      <c r="L23" s="57">
        <v>4030</v>
      </c>
      <c r="M23" s="57">
        <v>4572</v>
      </c>
      <c r="N23" s="57">
        <v>5192</v>
      </c>
      <c r="O23" s="57">
        <v>5725</v>
      </c>
      <c r="R23" s="44">
        <v>5</v>
      </c>
      <c r="S23" s="51">
        <f>L23/L19</f>
        <v>1.1745846691926551</v>
      </c>
      <c r="T23" s="51">
        <f>M23/L19</f>
        <v>1.3325561060915185</v>
      </c>
      <c r="U23" s="51">
        <f>N23/L19</f>
        <v>1.5132614398134654</v>
      </c>
      <c r="V23" s="51">
        <f>O23/L19</f>
        <v>1.6686097347712037</v>
      </c>
      <c r="W23" s="51"/>
      <c r="X23" s="59"/>
    </row>
    <row r="24" spans="2:24" x14ac:dyDescent="0.3">
      <c r="B24" s="45">
        <v>6</v>
      </c>
      <c r="C24" s="54">
        <f>C19*S24</f>
        <v>0</v>
      </c>
      <c r="D24" s="54">
        <f>C19*T24</f>
        <v>0</v>
      </c>
      <c r="E24" s="54">
        <f>C19*U24</f>
        <v>0</v>
      </c>
      <c r="F24" s="54">
        <f>C19*V24</f>
        <v>0</v>
      </c>
      <c r="G24" s="45"/>
      <c r="H24" s="7"/>
      <c r="K24">
        <v>6</v>
      </c>
      <c r="L24" s="57">
        <v>4180</v>
      </c>
      <c r="M24" s="57">
        <v>4739</v>
      </c>
      <c r="N24" s="57">
        <v>5377</v>
      </c>
      <c r="O24" s="57">
        <v>5888</v>
      </c>
      <c r="R24" s="44">
        <v>6</v>
      </c>
      <c r="S24" s="51">
        <f>L24/L19</f>
        <v>1.2183037015447391</v>
      </c>
      <c r="T24" s="51">
        <f>M24/L19</f>
        <v>1.381229962110172</v>
      </c>
      <c r="U24" s="51">
        <f>N24/L19</f>
        <v>1.5671815797143689</v>
      </c>
      <c r="V24" s="51">
        <f>O24/L19</f>
        <v>1.716117749927135</v>
      </c>
      <c r="W24" s="51"/>
      <c r="X24" s="59"/>
    </row>
    <row r="25" spans="2:24" x14ac:dyDescent="0.3">
      <c r="B25" s="45">
        <v>7</v>
      </c>
      <c r="C25" s="54">
        <f>C19*S25</f>
        <v>0</v>
      </c>
      <c r="D25" s="54">
        <f>C19*T25</f>
        <v>0</v>
      </c>
      <c r="E25" s="54">
        <f>C19*U25</f>
        <v>0</v>
      </c>
      <c r="F25" s="54">
        <f>C19*V25</f>
        <v>0</v>
      </c>
      <c r="G25" s="45"/>
      <c r="H25" s="7"/>
      <c r="K25">
        <v>7</v>
      </c>
      <c r="L25" s="57">
        <v>4330</v>
      </c>
      <c r="M25" s="57">
        <v>4906</v>
      </c>
      <c r="N25" s="57">
        <v>5563</v>
      </c>
      <c r="O25" s="57">
        <v>6050</v>
      </c>
      <c r="R25" s="44">
        <v>7</v>
      </c>
      <c r="S25" s="51">
        <f>L25/L19</f>
        <v>1.2620227338968231</v>
      </c>
      <c r="T25" s="51">
        <f>M25/L19</f>
        <v>1.4299038181288255</v>
      </c>
      <c r="U25" s="51">
        <f>N25/L19</f>
        <v>1.6213931798309531</v>
      </c>
      <c r="V25" s="51">
        <f>O25/L19</f>
        <v>1.7633343048673855</v>
      </c>
      <c r="W25" s="51"/>
      <c r="X25" s="59"/>
    </row>
    <row r="26" spans="2:24" x14ac:dyDescent="0.3">
      <c r="B26" s="45">
        <v>8</v>
      </c>
      <c r="C26" s="54">
        <f>C19*S26</f>
        <v>0</v>
      </c>
      <c r="D26" s="54">
        <f>C19*T26</f>
        <v>0</v>
      </c>
      <c r="E26" s="54">
        <f>C19*U26</f>
        <v>0</v>
      </c>
      <c r="F26" s="54">
        <f>C19*V26</f>
        <v>0</v>
      </c>
      <c r="G26" s="45"/>
      <c r="H26" s="7"/>
      <c r="K26">
        <v>8</v>
      </c>
      <c r="L26" s="57">
        <v>4479</v>
      </c>
      <c r="M26" s="57">
        <v>5072</v>
      </c>
      <c r="N26" s="57">
        <v>5747</v>
      </c>
      <c r="O26" s="57">
        <v>6212</v>
      </c>
      <c r="R26" s="44">
        <v>8</v>
      </c>
      <c r="S26" s="51">
        <f>L26/L19</f>
        <v>1.3054503060332265</v>
      </c>
      <c r="T26" s="51">
        <f>M26/L19</f>
        <v>1.4782862139317983</v>
      </c>
      <c r="U26" s="51">
        <f>N26/L19</f>
        <v>1.6750218595161761</v>
      </c>
      <c r="V26" s="51">
        <f>O26/L19</f>
        <v>1.8105508598076363</v>
      </c>
      <c r="W26" s="51"/>
      <c r="X26" s="59"/>
    </row>
    <row r="27" spans="2:24" x14ac:dyDescent="0.3">
      <c r="B27" s="45">
        <v>9</v>
      </c>
      <c r="C27" s="54">
        <f>C19*S27</f>
        <v>0</v>
      </c>
      <c r="D27" s="54">
        <f>C19*T27</f>
        <v>0</v>
      </c>
      <c r="E27" s="54">
        <f>C19*U27</f>
        <v>0</v>
      </c>
      <c r="F27" s="54">
        <f>C19*V27</f>
        <v>0</v>
      </c>
      <c r="G27" s="45"/>
      <c r="H27" s="7"/>
      <c r="K27">
        <v>9</v>
      </c>
      <c r="L27" s="57">
        <v>4629</v>
      </c>
      <c r="M27" s="57">
        <v>5239</v>
      </c>
      <c r="N27" s="57">
        <v>5933</v>
      </c>
      <c r="O27" s="57">
        <v>6375</v>
      </c>
      <c r="R27" s="44">
        <v>9</v>
      </c>
      <c r="S27" s="51">
        <f>L27/L19</f>
        <v>1.3491693383853105</v>
      </c>
      <c r="T27" s="51">
        <f>M27/L19</f>
        <v>1.5269600699504517</v>
      </c>
      <c r="U27" s="51">
        <f>N27/L19</f>
        <v>1.7292334596327601</v>
      </c>
      <c r="V27" s="51">
        <f>O27/L19</f>
        <v>1.8580588749635674</v>
      </c>
      <c r="W27" s="51"/>
      <c r="X27" s="59"/>
    </row>
    <row r="28" spans="2:24" x14ac:dyDescent="0.3">
      <c r="B28" s="45">
        <v>10</v>
      </c>
      <c r="C28" s="54">
        <f>C19*S28</f>
        <v>0</v>
      </c>
      <c r="D28" s="54">
        <f>C19*T28</f>
        <v>0</v>
      </c>
      <c r="E28" s="54">
        <f>C19*U28</f>
        <v>0</v>
      </c>
      <c r="F28" s="54">
        <f>C19*V28</f>
        <v>0</v>
      </c>
      <c r="G28" s="45"/>
      <c r="H28" s="7"/>
      <c r="K28">
        <v>10</v>
      </c>
      <c r="L28" s="57">
        <v>4779</v>
      </c>
      <c r="M28" s="57">
        <v>5405</v>
      </c>
      <c r="N28" s="57">
        <v>6118</v>
      </c>
      <c r="O28" s="57">
        <v>6537</v>
      </c>
      <c r="R28" s="44">
        <v>10</v>
      </c>
      <c r="S28" s="51">
        <f>L28/L19</f>
        <v>1.3928883707373942</v>
      </c>
      <c r="T28" s="51">
        <f>M28/L19</f>
        <v>1.5753424657534247</v>
      </c>
      <c r="U28" s="51">
        <f>N28/L19</f>
        <v>1.7831535995336636</v>
      </c>
      <c r="V28" s="51">
        <f>O28/L19</f>
        <v>1.9052754299038182</v>
      </c>
      <c r="W28" s="51"/>
      <c r="X28" s="59"/>
    </row>
    <row r="29" spans="2:24" x14ac:dyDescent="0.3">
      <c r="B29" s="45">
        <v>11</v>
      </c>
      <c r="C29" s="54">
        <f>C19*S29</f>
        <v>0</v>
      </c>
      <c r="D29" s="54">
        <f>C19*T29</f>
        <v>0</v>
      </c>
      <c r="E29" s="54">
        <f>C19*U29</f>
        <v>0</v>
      </c>
      <c r="F29" s="54">
        <f>C19*V29</f>
        <v>0</v>
      </c>
      <c r="G29" s="45"/>
      <c r="H29" s="7"/>
      <c r="K29">
        <v>11</v>
      </c>
      <c r="L29" s="57">
        <v>4929</v>
      </c>
      <c r="M29" s="57">
        <v>5572</v>
      </c>
      <c r="N29" s="57">
        <v>6302</v>
      </c>
      <c r="O29" s="57">
        <v>6700</v>
      </c>
      <c r="R29" s="44">
        <v>11</v>
      </c>
      <c r="S29" s="51">
        <f>L29/L19</f>
        <v>1.4366074030894782</v>
      </c>
      <c r="T29" s="51">
        <f>M29/L19</f>
        <v>1.6240163217720782</v>
      </c>
      <c r="U29" s="51">
        <f>N29/L19</f>
        <v>1.8367822792188866</v>
      </c>
      <c r="V29" s="51">
        <f>O29/L19</f>
        <v>1.9527834450597494</v>
      </c>
      <c r="W29" s="51"/>
      <c r="X29" s="59"/>
    </row>
    <row r="30" spans="2:24" x14ac:dyDescent="0.3">
      <c r="B30" s="45">
        <v>12</v>
      </c>
      <c r="C30" s="54">
        <f>C19*S30</f>
        <v>0</v>
      </c>
      <c r="D30" s="54">
        <f>C19*T30</f>
        <v>0</v>
      </c>
      <c r="E30" s="54">
        <f>C19*U30</f>
        <v>0</v>
      </c>
      <c r="F30" s="54">
        <f>C19*V30</f>
        <v>0</v>
      </c>
      <c r="G30" s="45"/>
      <c r="H30" s="7"/>
      <c r="K30">
        <v>12</v>
      </c>
      <c r="L30" s="57">
        <v>5078</v>
      </c>
      <c r="M30" s="57">
        <v>5740</v>
      </c>
      <c r="N30" s="57">
        <v>6488</v>
      </c>
      <c r="O30" s="57">
        <v>6882</v>
      </c>
      <c r="R30" s="44">
        <v>12</v>
      </c>
      <c r="S30" s="51">
        <f>L30/L19</f>
        <v>1.4800349752258817</v>
      </c>
      <c r="T30" s="51">
        <f>M30/L19</f>
        <v>1.6729816380064122</v>
      </c>
      <c r="U30" s="51">
        <f>N30/L19</f>
        <v>1.8909938793354708</v>
      </c>
      <c r="V30" s="51">
        <f>O30/L19</f>
        <v>2.0058292043136112</v>
      </c>
      <c r="W30" s="51"/>
      <c r="X30" s="59"/>
    </row>
    <row r="31" spans="2:24" x14ac:dyDescent="0.3">
      <c r="S31" s="59"/>
      <c r="T31" s="59"/>
      <c r="U31" s="59"/>
      <c r="V31" s="59"/>
      <c r="W31" s="59"/>
      <c r="X31" s="59"/>
    </row>
    <row r="32" spans="2:24" x14ac:dyDescent="0.3">
      <c r="C32" s="2"/>
      <c r="D32" s="62"/>
      <c r="E32" s="96"/>
      <c r="F32" s="97"/>
      <c r="G32" s="97"/>
      <c r="H32" s="97"/>
    </row>
    <row r="33" spans="2:8" x14ac:dyDescent="0.3">
      <c r="C33" s="63"/>
      <c r="D33" s="64"/>
      <c r="E33" s="97"/>
      <c r="F33" s="97"/>
      <c r="G33" s="97"/>
      <c r="H33" s="97"/>
    </row>
    <row r="34" spans="2:8" x14ac:dyDescent="0.3">
      <c r="B34" s="2"/>
    </row>
    <row r="35" spans="2:8" x14ac:dyDescent="0.3">
      <c r="F35" s="65"/>
    </row>
    <row r="38" spans="2:8" x14ac:dyDescent="0.3">
      <c r="B38" s="98" t="s">
        <v>75</v>
      </c>
      <c r="C38" s="98"/>
      <c r="D38" s="60">
        <f>C19*700</f>
        <v>0</v>
      </c>
      <c r="G38" s="61"/>
    </row>
  </sheetData>
  <sheetProtection algorithmName="SHA-512" hashValue="wpldIi/Svase6r9cNZnxT313u6NtkcAiI3rQ3DKeSNBp2DYXZzZT2LiVaMYXgqMP5GySZr6Yc1QKrqObx8/u6Q==" saltValue="n3iuvkzy986OXQPfcPzz8g==" spinCount="100000" sheet="1" objects="1" scenarios="1"/>
  <mergeCells count="4">
    <mergeCell ref="C13:D13"/>
    <mergeCell ref="E32:H32"/>
    <mergeCell ref="E33:H33"/>
    <mergeCell ref="B38:C38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7C039-B040-4B4E-86E7-4FC82879C2DC}">
  <dimension ref="A1:R1001"/>
  <sheetViews>
    <sheetView workbookViewId="0">
      <selection activeCell="H8" sqref="H8"/>
    </sheetView>
  </sheetViews>
  <sheetFormatPr defaultColWidth="14.44140625" defaultRowHeight="14.4" x14ac:dyDescent="0.3"/>
  <cols>
    <col min="1" max="1" width="10.109375" customWidth="1"/>
    <col min="2" max="2" width="32.44140625" customWidth="1"/>
    <col min="3" max="3" width="12.33203125" customWidth="1"/>
    <col min="4" max="4" width="14.88671875" customWidth="1"/>
    <col min="5" max="7" width="12.33203125" customWidth="1"/>
    <col min="8" max="8" width="17.6640625" bestFit="1" customWidth="1"/>
    <col min="9" max="9" width="8.5546875" customWidth="1"/>
    <col min="10" max="24" width="7.5546875" customWidth="1"/>
  </cols>
  <sheetData>
    <row r="1" spans="1:18" ht="14.25" customHeight="1" x14ac:dyDescent="0.3">
      <c r="A1" s="1" t="s">
        <v>0</v>
      </c>
    </row>
    <row r="2" spans="1:18" ht="14.25" customHeight="1" x14ac:dyDescent="0.3">
      <c r="A2" s="2" t="s">
        <v>1</v>
      </c>
    </row>
    <row r="3" spans="1:18" ht="14.25" customHeight="1" x14ac:dyDescent="0.3">
      <c r="A3" s="2" t="s">
        <v>76</v>
      </c>
    </row>
    <row r="4" spans="1:18" ht="14.25" customHeight="1" x14ac:dyDescent="0.3">
      <c r="A4" s="3">
        <v>45420</v>
      </c>
    </row>
    <row r="5" spans="1:18" ht="14.25" customHeight="1" x14ac:dyDescent="0.3">
      <c r="A5" s="4"/>
    </row>
    <row r="6" spans="1:18" ht="14.25" customHeight="1" x14ac:dyDescent="0.3">
      <c r="A6" s="5" t="s">
        <v>3</v>
      </c>
    </row>
    <row r="7" spans="1:18" x14ac:dyDescent="0.3">
      <c r="A7" s="5" t="s">
        <v>60</v>
      </c>
      <c r="R7" s="44"/>
    </row>
    <row r="8" spans="1:18" ht="14.25" customHeight="1" x14ac:dyDescent="0.3">
      <c r="A8" s="5" t="s">
        <v>77</v>
      </c>
    </row>
    <row r="9" spans="1:18" ht="14.25" customHeight="1" x14ac:dyDescent="0.3">
      <c r="A9" s="6" t="s">
        <v>6</v>
      </c>
      <c r="B9" s="7"/>
      <c r="C9" s="7"/>
      <c r="D9" s="7"/>
      <c r="E9" s="7"/>
      <c r="F9" s="7"/>
    </row>
    <row r="10" spans="1:18" ht="14.25" customHeight="1" x14ac:dyDescent="0.3">
      <c r="A10" s="5" t="s">
        <v>7</v>
      </c>
    </row>
    <row r="11" spans="1:18" ht="14.25" customHeight="1" x14ac:dyDescent="0.3">
      <c r="A11" s="4"/>
    </row>
    <row r="12" spans="1:18" ht="14.25" customHeight="1" x14ac:dyDescent="0.3">
      <c r="A12" s="4"/>
      <c r="B12" t="s">
        <v>8</v>
      </c>
      <c r="C12" s="88"/>
      <c r="D12" s="88"/>
    </row>
    <row r="13" spans="1:18" ht="14.25" customHeight="1" x14ac:dyDescent="0.3">
      <c r="A13" s="4"/>
    </row>
    <row r="14" spans="1:18" ht="14.25" customHeight="1" x14ac:dyDescent="0.3">
      <c r="C14" s="89" t="s">
        <v>9</v>
      </c>
      <c r="D14" s="90"/>
      <c r="E14" s="89" t="s">
        <v>10</v>
      </c>
      <c r="F14" s="90"/>
      <c r="G14" s="89" t="s">
        <v>10</v>
      </c>
      <c r="H14" s="90"/>
      <c r="J14" s="8"/>
    </row>
    <row r="15" spans="1:18" ht="14.25" customHeight="1" x14ac:dyDescent="0.3">
      <c r="C15" s="91" t="s">
        <v>11</v>
      </c>
      <c r="D15" s="92"/>
      <c r="E15" s="91" t="s">
        <v>12</v>
      </c>
      <c r="F15" s="92"/>
      <c r="G15" s="93" t="s">
        <v>13</v>
      </c>
      <c r="H15" s="92"/>
      <c r="J15" s="8"/>
    </row>
    <row r="16" spans="1:18" ht="14.25" customHeight="1" x14ac:dyDescent="0.3">
      <c r="A16" s="9"/>
      <c r="B16" s="10"/>
      <c r="C16" s="11"/>
      <c r="D16" s="12"/>
      <c r="E16" s="11"/>
      <c r="F16" s="12"/>
      <c r="G16" s="11"/>
      <c r="H16" s="12"/>
      <c r="J16" s="8"/>
    </row>
    <row r="17" spans="1:10" ht="14.25" customHeight="1" x14ac:dyDescent="0.3">
      <c r="A17" s="13" t="s">
        <v>14</v>
      </c>
      <c r="B17" t="s">
        <v>15</v>
      </c>
      <c r="C17" s="11"/>
      <c r="D17" s="14">
        <v>20</v>
      </c>
      <c r="E17" s="11"/>
      <c r="F17" s="15">
        <v>20</v>
      </c>
      <c r="G17" s="11"/>
      <c r="H17" s="15">
        <v>20</v>
      </c>
      <c r="J17" s="8"/>
    </row>
    <row r="18" spans="1:10" ht="14.25" customHeight="1" x14ac:dyDescent="0.3">
      <c r="A18" s="13"/>
      <c r="B18" t="s">
        <v>16</v>
      </c>
      <c r="C18" s="16">
        <v>0</v>
      </c>
      <c r="D18" s="17"/>
      <c r="E18" s="16">
        <v>0</v>
      </c>
      <c r="F18" s="18"/>
      <c r="G18" s="16">
        <v>0</v>
      </c>
      <c r="H18" s="18"/>
      <c r="J18" s="8"/>
    </row>
    <row r="19" spans="1:10" ht="14.25" customHeight="1" x14ac:dyDescent="0.3">
      <c r="A19" s="13"/>
      <c r="C19" s="11"/>
      <c r="D19" s="17">
        <f>D17+(D17*C18)</f>
        <v>20</v>
      </c>
      <c r="E19" s="11"/>
      <c r="F19" s="18">
        <f>F17+(F17*E18)</f>
        <v>20</v>
      </c>
      <c r="G19" s="11"/>
      <c r="H19" s="18">
        <f>H17+(H17*G18)</f>
        <v>20</v>
      </c>
      <c r="J19" s="8"/>
    </row>
    <row r="20" spans="1:10" ht="14.25" customHeight="1" x14ac:dyDescent="0.3">
      <c r="A20" s="13"/>
      <c r="B20" s="12"/>
      <c r="C20" s="11"/>
      <c r="D20" s="12"/>
      <c r="E20" s="11"/>
      <c r="F20" s="12"/>
      <c r="G20" s="11"/>
      <c r="H20" s="12"/>
    </row>
    <row r="21" spans="1:10" ht="14.25" customHeight="1" x14ac:dyDescent="0.3">
      <c r="A21" s="13" t="s">
        <v>17</v>
      </c>
      <c r="B21" s="12" t="s">
        <v>18</v>
      </c>
      <c r="C21" s="16">
        <v>0</v>
      </c>
      <c r="D21" s="12"/>
      <c r="E21" s="16">
        <v>0</v>
      </c>
      <c r="F21" s="12"/>
      <c r="G21" s="16">
        <v>0</v>
      </c>
      <c r="H21" s="12"/>
      <c r="J21" s="8"/>
    </row>
    <row r="22" spans="1:10" ht="14.25" customHeight="1" x14ac:dyDescent="0.3">
      <c r="A22" s="13"/>
      <c r="B22" s="12" t="s">
        <v>19</v>
      </c>
      <c r="C22" s="16">
        <v>0</v>
      </c>
      <c r="D22" s="12"/>
      <c r="E22" s="16">
        <v>0</v>
      </c>
      <c r="F22" s="12"/>
      <c r="G22" s="16">
        <v>0</v>
      </c>
      <c r="H22" s="12"/>
    </row>
    <row r="23" spans="1:10" ht="14.25" customHeight="1" x14ac:dyDescent="0.3">
      <c r="A23" s="13"/>
      <c r="B23" s="12" t="s">
        <v>20</v>
      </c>
      <c r="C23" s="16">
        <v>0</v>
      </c>
      <c r="D23" s="12"/>
      <c r="E23" s="16">
        <v>0</v>
      </c>
      <c r="F23" s="12"/>
      <c r="G23" s="16">
        <v>0</v>
      </c>
      <c r="H23" s="12"/>
    </row>
    <row r="24" spans="1:10" ht="14.25" customHeight="1" x14ac:dyDescent="0.3">
      <c r="A24" s="13"/>
      <c r="B24" s="12" t="s">
        <v>21</v>
      </c>
      <c r="C24" s="16">
        <v>0</v>
      </c>
      <c r="D24" s="12"/>
      <c r="E24" s="16">
        <v>0</v>
      </c>
      <c r="F24" s="12"/>
      <c r="G24" s="16">
        <v>0</v>
      </c>
      <c r="H24" s="12"/>
    </row>
    <row r="25" spans="1:10" ht="14.25" customHeight="1" x14ac:dyDescent="0.3">
      <c r="A25" s="13"/>
      <c r="B25" s="12" t="s">
        <v>22</v>
      </c>
      <c r="C25" s="16">
        <v>0</v>
      </c>
      <c r="D25" s="12"/>
      <c r="E25" s="16">
        <v>0</v>
      </c>
      <c r="F25" s="12"/>
      <c r="G25" s="16">
        <v>0</v>
      </c>
      <c r="H25" s="12"/>
    </row>
    <row r="26" spans="1:10" ht="14.25" customHeight="1" x14ac:dyDescent="0.3">
      <c r="A26" s="13"/>
      <c r="B26" s="12" t="s">
        <v>23</v>
      </c>
      <c r="C26" s="16">
        <v>0</v>
      </c>
      <c r="D26" s="12"/>
      <c r="E26" s="16">
        <v>0</v>
      </c>
      <c r="F26" s="12"/>
      <c r="G26" s="16">
        <v>0</v>
      </c>
      <c r="H26" s="12"/>
    </row>
    <row r="27" spans="1:10" ht="14.25" customHeight="1" x14ac:dyDescent="0.3">
      <c r="A27" s="13"/>
      <c r="B27" s="12" t="s">
        <v>24</v>
      </c>
      <c r="C27" s="16">
        <v>0</v>
      </c>
      <c r="D27" s="12"/>
      <c r="E27" s="16">
        <v>0</v>
      </c>
      <c r="F27" s="12"/>
      <c r="G27" s="16">
        <v>0</v>
      </c>
      <c r="H27" s="12"/>
    </row>
    <row r="28" spans="1:10" ht="14.25" customHeight="1" x14ac:dyDescent="0.3">
      <c r="A28" s="13"/>
      <c r="B28" s="12" t="s">
        <v>25</v>
      </c>
      <c r="C28" s="19">
        <v>0</v>
      </c>
      <c r="D28" s="12"/>
      <c r="E28" s="19">
        <v>0</v>
      </c>
      <c r="F28" s="12"/>
      <c r="G28" s="19">
        <v>0</v>
      </c>
      <c r="H28" s="12"/>
    </row>
    <row r="29" spans="1:10" ht="14.25" customHeight="1" x14ac:dyDescent="0.3">
      <c r="A29" s="13"/>
      <c r="B29" s="12"/>
      <c r="C29" s="20">
        <f>SUM(C21:C28)</f>
        <v>0</v>
      </c>
      <c r="D29" s="12"/>
      <c r="E29" s="20">
        <f>SUM(E21:E28)</f>
        <v>0</v>
      </c>
      <c r="F29" s="12"/>
      <c r="G29" s="20">
        <f>SUM(G21:G28)</f>
        <v>0</v>
      </c>
      <c r="H29" s="12"/>
    </row>
    <row r="30" spans="1:10" ht="14.25" customHeight="1" x14ac:dyDescent="0.3">
      <c r="A30" s="13"/>
      <c r="B30" s="12"/>
      <c r="C30" s="20"/>
      <c r="D30" s="18">
        <f>D19+(D19*C29)</f>
        <v>20</v>
      </c>
      <c r="E30" s="20"/>
      <c r="F30" s="18">
        <f>F19+(F19*E29)</f>
        <v>20</v>
      </c>
      <c r="G30" s="20"/>
      <c r="H30" s="18">
        <f>H19+(H19*G29)</f>
        <v>20</v>
      </c>
    </row>
    <row r="31" spans="1:10" ht="14.25" customHeight="1" x14ac:dyDescent="0.3">
      <c r="A31" s="13"/>
      <c r="B31" s="12"/>
      <c r="C31" s="20"/>
      <c r="D31" s="18"/>
      <c r="E31" s="20"/>
      <c r="F31" s="18"/>
      <c r="G31" s="20"/>
      <c r="H31" s="18"/>
    </row>
    <row r="32" spans="1:10" ht="14.25" customHeight="1" x14ac:dyDescent="0.3">
      <c r="A32" s="13"/>
      <c r="B32" s="12" t="s">
        <v>26</v>
      </c>
      <c r="C32" s="16">
        <v>0</v>
      </c>
      <c r="D32" s="12"/>
      <c r="E32" s="16">
        <v>0</v>
      </c>
      <c r="F32" s="12"/>
      <c r="G32" s="16">
        <v>0</v>
      </c>
      <c r="H32" s="12"/>
    </row>
    <row r="33" spans="1:10" ht="14.25" customHeight="1" x14ac:dyDescent="0.3">
      <c r="A33" s="13"/>
      <c r="B33" s="12" t="s">
        <v>27</v>
      </c>
      <c r="C33" s="21">
        <v>0</v>
      </c>
      <c r="D33" s="12"/>
      <c r="E33" s="19">
        <v>0</v>
      </c>
      <c r="F33" s="12"/>
      <c r="G33" s="19">
        <v>0</v>
      </c>
      <c r="H33" s="12"/>
      <c r="J33" s="8"/>
    </row>
    <row r="34" spans="1:10" ht="14.25" customHeight="1" x14ac:dyDescent="0.3">
      <c r="A34" s="13"/>
      <c r="B34" s="12"/>
      <c r="C34" s="20">
        <f>C32+C33</f>
        <v>0</v>
      </c>
      <c r="D34" s="12"/>
      <c r="E34" s="20">
        <f>E32+E33</f>
        <v>0</v>
      </c>
      <c r="F34" s="12"/>
      <c r="G34" s="20">
        <f>G32+G33</f>
        <v>0</v>
      </c>
      <c r="H34" s="12"/>
      <c r="J34" s="8"/>
    </row>
    <row r="35" spans="1:10" ht="14.25" customHeight="1" x14ac:dyDescent="0.3">
      <c r="A35" s="13"/>
      <c r="B35" s="12"/>
      <c r="C35" s="11"/>
      <c r="D35" s="18">
        <f>D30+(D30*C34)</f>
        <v>20</v>
      </c>
      <c r="E35" s="11"/>
      <c r="F35" s="18">
        <f>F30+(F30*E34)</f>
        <v>20</v>
      </c>
      <c r="G35" s="11"/>
      <c r="H35" s="18">
        <f>H30+(H30*G34)</f>
        <v>20</v>
      </c>
      <c r="J35" s="8"/>
    </row>
    <row r="36" spans="1:10" ht="14.25" customHeight="1" x14ac:dyDescent="0.3">
      <c r="A36" s="13"/>
      <c r="B36" s="12"/>
      <c r="C36" s="11"/>
      <c r="D36" s="12"/>
      <c r="E36" s="11"/>
      <c r="F36" s="12"/>
      <c r="G36" s="11"/>
      <c r="H36" s="12"/>
      <c r="J36" s="8"/>
    </row>
    <row r="37" spans="1:10" ht="14.25" customHeight="1" x14ac:dyDescent="0.3">
      <c r="A37" s="13" t="s">
        <v>28</v>
      </c>
      <c r="B37" s="12" t="s">
        <v>29</v>
      </c>
      <c r="C37" s="16">
        <v>0</v>
      </c>
      <c r="D37" s="12"/>
      <c r="E37" s="16">
        <v>0</v>
      </c>
      <c r="F37" s="12"/>
      <c r="G37" s="16">
        <v>0</v>
      </c>
      <c r="H37" s="12"/>
      <c r="J37" s="8"/>
    </row>
    <row r="38" spans="1:10" ht="14.25" customHeight="1" x14ac:dyDescent="0.3">
      <c r="A38" s="13"/>
      <c r="B38" s="12" t="s">
        <v>30</v>
      </c>
      <c r="C38" s="16">
        <v>0</v>
      </c>
      <c r="D38" s="12"/>
      <c r="E38" s="16">
        <v>0</v>
      </c>
      <c r="F38" s="12"/>
      <c r="G38" s="16">
        <v>0</v>
      </c>
      <c r="H38" s="12"/>
      <c r="J38" s="8"/>
    </row>
    <row r="39" spans="1:10" ht="14.25" customHeight="1" x14ac:dyDescent="0.3">
      <c r="A39" s="13"/>
      <c r="B39" s="12" t="s">
        <v>31</v>
      </c>
      <c r="C39" s="16">
        <v>0</v>
      </c>
      <c r="D39" s="12"/>
      <c r="E39" s="16">
        <v>0</v>
      </c>
      <c r="F39" s="12"/>
      <c r="G39" s="16">
        <v>0</v>
      </c>
      <c r="H39" s="12"/>
    </row>
    <row r="40" spans="1:10" ht="14.25" customHeight="1" x14ac:dyDescent="0.3">
      <c r="A40" s="13"/>
      <c r="B40" s="12" t="s">
        <v>32</v>
      </c>
      <c r="C40" s="16">
        <v>0</v>
      </c>
      <c r="D40" s="12"/>
      <c r="E40" s="16">
        <v>0</v>
      </c>
      <c r="F40" s="12"/>
      <c r="G40" s="16">
        <v>0</v>
      </c>
      <c r="H40" s="12"/>
    </row>
    <row r="41" spans="1:10" ht="14.25" customHeight="1" x14ac:dyDescent="0.3">
      <c r="A41" s="13"/>
      <c r="B41" s="12" t="s">
        <v>33</v>
      </c>
      <c r="C41" s="16">
        <v>0</v>
      </c>
      <c r="D41" s="12"/>
      <c r="E41" s="16">
        <v>0</v>
      </c>
      <c r="F41" s="12"/>
      <c r="G41" s="16">
        <v>0</v>
      </c>
      <c r="H41" s="12"/>
      <c r="J41" s="8"/>
    </row>
    <row r="42" spans="1:10" ht="14.25" customHeight="1" x14ac:dyDescent="0.3">
      <c r="A42" s="13"/>
      <c r="B42" s="12" t="s">
        <v>34</v>
      </c>
      <c r="C42" s="16">
        <v>0</v>
      </c>
      <c r="D42" s="12"/>
      <c r="E42" s="16">
        <v>0</v>
      </c>
      <c r="F42" s="12"/>
      <c r="G42" s="16">
        <v>0</v>
      </c>
      <c r="H42" s="12"/>
    </row>
    <row r="43" spans="1:10" ht="14.25" customHeight="1" x14ac:dyDescent="0.3">
      <c r="A43" s="13"/>
      <c r="B43" s="12" t="s">
        <v>35</v>
      </c>
      <c r="C43" s="16">
        <v>0</v>
      </c>
      <c r="D43" s="12"/>
      <c r="E43" s="16">
        <v>0</v>
      </c>
      <c r="F43" s="12"/>
      <c r="G43" s="16">
        <v>0</v>
      </c>
      <c r="H43" s="12"/>
    </row>
    <row r="44" spans="1:10" ht="14.25" customHeight="1" x14ac:dyDescent="0.3">
      <c r="A44" s="13"/>
      <c r="B44" s="12" t="s">
        <v>36</v>
      </c>
      <c r="C44" s="16">
        <v>0</v>
      </c>
      <c r="D44" s="12"/>
      <c r="E44" s="16">
        <v>0</v>
      </c>
      <c r="F44" s="12"/>
      <c r="G44" s="16">
        <v>0</v>
      </c>
      <c r="H44" s="12"/>
    </row>
    <row r="45" spans="1:10" ht="14.25" customHeight="1" x14ac:dyDescent="0.3">
      <c r="A45" s="13"/>
      <c r="B45" s="12" t="s">
        <v>37</v>
      </c>
      <c r="C45" s="16">
        <v>0</v>
      </c>
      <c r="D45" s="12"/>
      <c r="E45" s="16">
        <v>0</v>
      </c>
      <c r="F45" s="12"/>
      <c r="G45" s="16">
        <v>0</v>
      </c>
      <c r="H45" s="12"/>
    </row>
    <row r="46" spans="1:10" ht="14.25" customHeight="1" x14ac:dyDescent="0.3">
      <c r="A46" s="13"/>
      <c r="B46" s="12" t="s">
        <v>38</v>
      </c>
      <c r="C46" s="16">
        <v>0</v>
      </c>
      <c r="D46" s="12"/>
      <c r="E46" s="20"/>
      <c r="F46" s="12"/>
      <c r="G46" s="20"/>
      <c r="H46" s="12"/>
    </row>
    <row r="47" spans="1:10" ht="14.25" customHeight="1" x14ac:dyDescent="0.3">
      <c r="A47" s="13"/>
      <c r="B47" s="12" t="s">
        <v>39</v>
      </c>
      <c r="C47" s="20"/>
      <c r="D47" s="12"/>
      <c r="E47" s="16">
        <v>0</v>
      </c>
      <c r="F47" s="12"/>
      <c r="G47" s="16">
        <v>0</v>
      </c>
      <c r="H47" s="12"/>
    </row>
    <row r="48" spans="1:10" ht="14.25" customHeight="1" x14ac:dyDescent="0.3">
      <c r="A48" s="13"/>
      <c r="B48" t="s">
        <v>40</v>
      </c>
      <c r="C48" s="22">
        <v>0</v>
      </c>
      <c r="E48" s="22">
        <v>0</v>
      </c>
      <c r="F48" s="12"/>
      <c r="G48" s="22">
        <v>0</v>
      </c>
      <c r="H48" s="12"/>
    </row>
    <row r="49" spans="1:9" ht="14.25" customHeight="1" x14ac:dyDescent="0.3">
      <c r="A49" s="13"/>
      <c r="B49" s="12" t="s">
        <v>41</v>
      </c>
      <c r="C49" s="19">
        <v>0</v>
      </c>
      <c r="D49" s="12"/>
      <c r="E49" s="19">
        <v>0</v>
      </c>
      <c r="F49" s="12"/>
      <c r="G49" s="19">
        <v>0</v>
      </c>
      <c r="H49" s="12"/>
    </row>
    <row r="50" spans="1:9" ht="14.25" customHeight="1" x14ac:dyDescent="0.3">
      <c r="A50" s="13"/>
      <c r="B50" s="12"/>
      <c r="C50" s="20">
        <f>SUM(C37:C49)</f>
        <v>0</v>
      </c>
      <c r="D50" s="12"/>
      <c r="E50" s="20">
        <f>SUM(E37:E49)</f>
        <v>0</v>
      </c>
      <c r="F50" s="12"/>
      <c r="G50" s="20">
        <f>SUM(G37:G49)</f>
        <v>0</v>
      </c>
      <c r="H50" s="12"/>
    </row>
    <row r="51" spans="1:9" ht="14.25" customHeight="1" x14ac:dyDescent="0.3">
      <c r="A51" s="13"/>
      <c r="B51" s="12"/>
      <c r="C51" s="11"/>
      <c r="D51" s="18">
        <f>D35+(D35*C50)</f>
        <v>20</v>
      </c>
      <c r="E51" s="11"/>
      <c r="F51" s="18">
        <f>F35+(F35*E50)</f>
        <v>20</v>
      </c>
      <c r="G51" s="11"/>
      <c r="H51" s="18">
        <f>H35+(H35*G50)</f>
        <v>20</v>
      </c>
    </row>
    <row r="52" spans="1:9" ht="14.25" customHeight="1" x14ac:dyDescent="0.3">
      <c r="A52" s="13"/>
      <c r="B52" s="12"/>
      <c r="C52" s="11"/>
      <c r="D52" s="18"/>
      <c r="E52" s="11"/>
      <c r="F52" s="18"/>
      <c r="G52" s="11"/>
      <c r="H52" s="18"/>
    </row>
    <row r="53" spans="1:9" ht="14.25" customHeight="1" x14ac:dyDescent="0.3">
      <c r="A53" s="13"/>
      <c r="B53" s="12"/>
      <c r="C53" s="11"/>
      <c r="D53" s="18"/>
      <c r="E53" s="11"/>
      <c r="F53" s="18"/>
      <c r="G53" s="11"/>
      <c r="H53" s="18"/>
    </row>
    <row r="54" spans="1:9" ht="14.25" customHeight="1" x14ac:dyDescent="0.3">
      <c r="A54" s="23" t="s">
        <v>42</v>
      </c>
      <c r="B54" s="24" t="s">
        <v>43</v>
      </c>
      <c r="C54" s="16">
        <v>0</v>
      </c>
      <c r="D54" s="12"/>
      <c r="E54" s="16">
        <v>0</v>
      </c>
      <c r="F54" s="12"/>
      <c r="G54" s="16">
        <v>0</v>
      </c>
      <c r="H54" s="12"/>
      <c r="I54" s="7"/>
    </row>
    <row r="55" spans="1:9" ht="14.25" customHeight="1" x14ac:dyDescent="0.3">
      <c r="A55" s="11"/>
      <c r="B55" s="25" t="s">
        <v>44</v>
      </c>
      <c r="C55" s="19">
        <v>0</v>
      </c>
      <c r="D55" s="12"/>
      <c r="E55" s="19">
        <v>0</v>
      </c>
      <c r="F55" s="12"/>
      <c r="G55" s="19">
        <v>0</v>
      </c>
      <c r="H55" s="12"/>
    </row>
    <row r="56" spans="1:9" ht="14.25" customHeight="1" x14ac:dyDescent="0.3">
      <c r="A56" s="11"/>
      <c r="B56" s="26"/>
      <c r="C56" s="20">
        <f>SUM(C54:C55)</f>
        <v>0</v>
      </c>
      <c r="D56" s="12"/>
      <c r="E56" s="20">
        <f>SUM(E54:E55)</f>
        <v>0</v>
      </c>
      <c r="F56" s="12"/>
      <c r="G56" s="20">
        <f>SUM(G54:G55)</f>
        <v>0</v>
      </c>
      <c r="H56" s="12"/>
    </row>
    <row r="57" spans="1:9" ht="14.25" customHeight="1" x14ac:dyDescent="0.3">
      <c r="A57" s="11"/>
      <c r="B57" s="26"/>
      <c r="C57" s="20"/>
      <c r="D57" s="18">
        <f>D51+(D51*C56)</f>
        <v>20</v>
      </c>
      <c r="E57" s="20"/>
      <c r="F57" s="18">
        <f>F51+(F51*E56)</f>
        <v>20</v>
      </c>
      <c r="G57" s="20"/>
      <c r="H57" s="18">
        <f>H51+(H51*G56)</f>
        <v>20</v>
      </c>
    </row>
    <row r="58" spans="1:9" ht="14.25" customHeight="1" x14ac:dyDescent="0.3">
      <c r="A58" s="11"/>
      <c r="B58" s="26"/>
      <c r="C58" s="20"/>
      <c r="D58" s="18"/>
      <c r="E58" s="20"/>
      <c r="F58" s="12"/>
      <c r="G58" s="20"/>
      <c r="H58" s="12"/>
    </row>
    <row r="59" spans="1:9" ht="14.25" customHeight="1" x14ac:dyDescent="0.3">
      <c r="A59" s="11"/>
      <c r="B59" s="26" t="s">
        <v>45</v>
      </c>
      <c r="C59" s="11"/>
      <c r="D59" s="27">
        <f>D57</f>
        <v>20</v>
      </c>
      <c r="E59" s="11"/>
      <c r="F59" s="27">
        <f>F57</f>
        <v>20</v>
      </c>
      <c r="G59" s="11"/>
      <c r="H59" s="27">
        <f>H57</f>
        <v>20</v>
      </c>
    </row>
    <row r="60" spans="1:9" ht="14.25" customHeight="1" x14ac:dyDescent="0.3">
      <c r="A60" s="28"/>
      <c r="B60" s="29"/>
      <c r="C60" s="28"/>
      <c r="D60" s="29"/>
      <c r="E60" s="28"/>
      <c r="F60" s="29"/>
      <c r="G60" s="28"/>
      <c r="H60" s="29"/>
    </row>
    <row r="61" spans="1:9" ht="14.25" customHeight="1" x14ac:dyDescent="0.3"/>
    <row r="62" spans="1:9" ht="14.25" customHeight="1" x14ac:dyDescent="0.3">
      <c r="A62" t="s">
        <v>46</v>
      </c>
    </row>
    <row r="63" spans="1:9" ht="14.25" customHeight="1" x14ac:dyDescent="0.3">
      <c r="A63" t="s">
        <v>47</v>
      </c>
    </row>
    <row r="64" spans="1:9" ht="14.25" customHeight="1" x14ac:dyDescent="0.3">
      <c r="A64" t="s">
        <v>48</v>
      </c>
    </row>
    <row r="65" spans="2:8" ht="14.25" customHeight="1" x14ac:dyDescent="0.3"/>
    <row r="66" spans="2:8" ht="14.25" customHeight="1" x14ac:dyDescent="0.3">
      <c r="B66" s="30"/>
      <c r="C66" s="31"/>
      <c r="D66" s="31"/>
      <c r="E66" s="32"/>
      <c r="F66" s="33" t="s">
        <v>49</v>
      </c>
      <c r="G66" s="33"/>
      <c r="H66" s="34" t="s">
        <v>50</v>
      </c>
    </row>
    <row r="67" spans="2:8" ht="14.25" customHeight="1" x14ac:dyDescent="0.3">
      <c r="B67" s="30" t="s">
        <v>51</v>
      </c>
      <c r="C67" s="31" t="s">
        <v>52</v>
      </c>
      <c r="D67" s="30"/>
      <c r="E67" s="32"/>
      <c r="F67" s="35">
        <v>900</v>
      </c>
      <c r="G67" s="33" t="s">
        <v>53</v>
      </c>
      <c r="H67" s="36">
        <f>(D59)*F67</f>
        <v>18000</v>
      </c>
    </row>
    <row r="68" spans="2:8" ht="14.25" customHeight="1" x14ac:dyDescent="0.3">
      <c r="B68" s="30" t="s">
        <v>54</v>
      </c>
      <c r="C68" s="31" t="s">
        <v>55</v>
      </c>
      <c r="D68" s="30"/>
      <c r="E68" s="32"/>
      <c r="F68" s="35">
        <v>300</v>
      </c>
      <c r="G68" s="33" t="s">
        <v>53</v>
      </c>
      <c r="H68" s="36">
        <f>(F59)*F68</f>
        <v>6000</v>
      </c>
    </row>
    <row r="69" spans="2:8" ht="14.25" customHeight="1" x14ac:dyDescent="0.3">
      <c r="B69" s="37" t="s">
        <v>56</v>
      </c>
      <c r="C69" s="38" t="s">
        <v>57</v>
      </c>
      <c r="D69" s="37"/>
      <c r="E69" s="39"/>
      <c r="F69" s="40">
        <v>300</v>
      </c>
      <c r="G69" s="41" t="s">
        <v>53</v>
      </c>
      <c r="H69" s="42">
        <f>F69*H59</f>
        <v>6000</v>
      </c>
    </row>
    <row r="70" spans="2:8" ht="14.25" customHeight="1" x14ac:dyDescent="0.3"/>
    <row r="71" spans="2:8" ht="14.25" customHeight="1" x14ac:dyDescent="0.3">
      <c r="F71" s="86" t="s">
        <v>78</v>
      </c>
      <c r="G71" s="87"/>
      <c r="H71" s="43">
        <f>H67+H68+H69</f>
        <v>30000</v>
      </c>
    </row>
    <row r="72" spans="2:8" ht="14.25" customHeight="1" x14ac:dyDescent="0.3"/>
    <row r="73" spans="2:8" ht="14.25" customHeight="1" x14ac:dyDescent="0.3"/>
    <row r="74" spans="2:8" ht="14.25" customHeight="1" x14ac:dyDescent="0.3"/>
    <row r="75" spans="2:8" ht="14.25" customHeight="1" x14ac:dyDescent="0.3"/>
    <row r="76" spans="2:8" ht="14.25" customHeight="1" x14ac:dyDescent="0.3"/>
    <row r="77" spans="2:8" ht="14.25" customHeight="1" x14ac:dyDescent="0.3"/>
    <row r="78" spans="2:8" ht="14.25" customHeight="1" x14ac:dyDescent="0.3"/>
    <row r="79" spans="2:8" ht="14.25" customHeight="1" x14ac:dyDescent="0.3"/>
    <row r="80" spans="2:8" ht="14.25" customHeight="1" x14ac:dyDescent="0.3"/>
    <row r="81" customFormat="1" ht="14.25" customHeight="1" x14ac:dyDescent="0.3"/>
    <row r="82" customFormat="1" ht="14.25" customHeight="1" x14ac:dyDescent="0.3"/>
    <row r="83" customFormat="1" ht="14.25" customHeight="1" x14ac:dyDescent="0.3"/>
    <row r="84" customFormat="1" ht="14.25" customHeight="1" x14ac:dyDescent="0.3"/>
    <row r="85" customFormat="1" ht="14.25" customHeight="1" x14ac:dyDescent="0.3"/>
    <row r="86" customFormat="1" ht="14.25" customHeight="1" x14ac:dyDescent="0.3"/>
    <row r="87" customFormat="1" ht="14.25" customHeight="1" x14ac:dyDescent="0.3"/>
    <row r="88" customFormat="1" ht="14.25" customHeight="1" x14ac:dyDescent="0.3"/>
    <row r="89" customFormat="1" ht="14.25" customHeight="1" x14ac:dyDescent="0.3"/>
    <row r="90" customFormat="1" ht="14.25" customHeight="1" x14ac:dyDescent="0.3"/>
    <row r="91" customFormat="1" ht="14.25" customHeight="1" x14ac:dyDescent="0.3"/>
    <row r="92" customFormat="1" ht="14.25" customHeight="1" x14ac:dyDescent="0.3"/>
    <row r="93" customFormat="1" ht="14.25" customHeight="1" x14ac:dyDescent="0.3"/>
    <row r="94" customFormat="1" ht="14.25" customHeight="1" x14ac:dyDescent="0.3"/>
    <row r="95" customFormat="1" ht="14.25" customHeight="1" x14ac:dyDescent="0.3"/>
    <row r="96" customFormat="1" ht="14.25" customHeight="1" x14ac:dyDescent="0.3"/>
    <row r="97" customFormat="1" ht="14.25" customHeight="1" x14ac:dyDescent="0.3"/>
    <row r="98" customFormat="1" ht="14.25" customHeight="1" x14ac:dyDescent="0.3"/>
    <row r="99" customFormat="1" ht="14.25" customHeight="1" x14ac:dyDescent="0.3"/>
    <row r="100" customFormat="1" ht="14.25" customHeight="1" x14ac:dyDescent="0.3"/>
    <row r="101" customFormat="1" ht="14.25" customHeight="1" x14ac:dyDescent="0.3"/>
    <row r="102" customFormat="1" ht="14.25" customHeight="1" x14ac:dyDescent="0.3"/>
    <row r="103" customFormat="1" ht="14.25" customHeight="1" x14ac:dyDescent="0.3"/>
    <row r="104" customFormat="1" ht="14.25" customHeight="1" x14ac:dyDescent="0.3"/>
    <row r="105" customFormat="1" ht="14.25" customHeight="1" x14ac:dyDescent="0.3"/>
    <row r="106" customFormat="1" ht="14.25" customHeight="1" x14ac:dyDescent="0.3"/>
    <row r="107" customFormat="1" ht="14.25" customHeight="1" x14ac:dyDescent="0.3"/>
    <row r="108" customFormat="1" ht="14.25" customHeight="1" x14ac:dyDescent="0.3"/>
    <row r="109" customFormat="1" ht="14.25" customHeight="1" x14ac:dyDescent="0.3"/>
    <row r="110" customFormat="1" ht="14.25" customHeight="1" x14ac:dyDescent="0.3"/>
    <row r="111" customFormat="1" ht="14.25" customHeight="1" x14ac:dyDescent="0.3"/>
    <row r="112" customFormat="1" ht="14.25" customHeight="1" x14ac:dyDescent="0.3"/>
    <row r="113" customFormat="1" ht="14.25" customHeight="1" x14ac:dyDescent="0.3"/>
    <row r="114" customFormat="1" ht="14.25" customHeight="1" x14ac:dyDescent="0.3"/>
    <row r="115" customFormat="1" ht="14.25" customHeight="1" x14ac:dyDescent="0.3"/>
    <row r="116" customFormat="1" ht="14.25" customHeight="1" x14ac:dyDescent="0.3"/>
    <row r="117" customFormat="1" ht="14.25" customHeight="1" x14ac:dyDescent="0.3"/>
    <row r="118" customFormat="1" ht="14.25" customHeight="1" x14ac:dyDescent="0.3"/>
    <row r="119" customFormat="1" ht="14.25" customHeight="1" x14ac:dyDescent="0.3"/>
    <row r="120" customFormat="1" ht="14.25" customHeight="1" x14ac:dyDescent="0.3"/>
    <row r="121" customFormat="1" ht="14.25" customHeight="1" x14ac:dyDescent="0.3"/>
    <row r="122" customFormat="1" ht="14.25" customHeight="1" x14ac:dyDescent="0.3"/>
    <row r="123" customFormat="1" ht="14.25" customHeight="1" x14ac:dyDescent="0.3"/>
    <row r="124" customFormat="1" ht="14.25" customHeight="1" x14ac:dyDescent="0.3"/>
    <row r="125" customFormat="1" ht="14.25" customHeight="1" x14ac:dyDescent="0.3"/>
    <row r="126" customFormat="1" ht="14.25" customHeight="1" x14ac:dyDescent="0.3"/>
    <row r="127" customFormat="1" ht="14.25" customHeight="1" x14ac:dyDescent="0.3"/>
    <row r="128" customFormat="1" ht="14.25" customHeight="1" x14ac:dyDescent="0.3"/>
    <row r="129" customFormat="1" ht="14.25" customHeight="1" x14ac:dyDescent="0.3"/>
    <row r="130" customFormat="1" ht="14.25" customHeight="1" x14ac:dyDescent="0.3"/>
    <row r="131" customFormat="1" ht="14.25" customHeight="1" x14ac:dyDescent="0.3"/>
    <row r="132" customFormat="1" ht="14.25" customHeight="1" x14ac:dyDescent="0.3"/>
    <row r="133" customFormat="1" ht="14.25" customHeight="1" x14ac:dyDescent="0.3"/>
    <row r="134" customFormat="1" ht="14.25" customHeight="1" x14ac:dyDescent="0.3"/>
    <row r="135" customFormat="1" ht="14.25" customHeight="1" x14ac:dyDescent="0.3"/>
    <row r="136" customFormat="1" ht="14.25" customHeight="1" x14ac:dyDescent="0.3"/>
    <row r="137" customFormat="1" ht="14.25" customHeight="1" x14ac:dyDescent="0.3"/>
    <row r="138" customFormat="1" ht="14.25" customHeight="1" x14ac:dyDescent="0.3"/>
    <row r="139" customFormat="1" ht="14.25" customHeight="1" x14ac:dyDescent="0.3"/>
    <row r="140" customFormat="1" ht="14.25" customHeight="1" x14ac:dyDescent="0.3"/>
    <row r="141" customFormat="1" ht="14.25" customHeight="1" x14ac:dyDescent="0.3"/>
    <row r="142" customFormat="1" ht="14.25" customHeight="1" x14ac:dyDescent="0.3"/>
    <row r="143" customFormat="1" ht="14.25" customHeight="1" x14ac:dyDescent="0.3"/>
    <row r="144" customFormat="1" ht="14.25" customHeight="1" x14ac:dyDescent="0.3"/>
    <row r="145" customFormat="1" ht="14.25" customHeight="1" x14ac:dyDescent="0.3"/>
    <row r="146" customFormat="1" ht="14.25" customHeight="1" x14ac:dyDescent="0.3"/>
    <row r="147" customFormat="1" ht="14.25" customHeight="1" x14ac:dyDescent="0.3"/>
    <row r="148" customFormat="1" ht="14.25" customHeight="1" x14ac:dyDescent="0.3"/>
    <row r="149" customFormat="1" ht="14.25" customHeight="1" x14ac:dyDescent="0.3"/>
    <row r="150" customFormat="1" ht="14.25" customHeight="1" x14ac:dyDescent="0.3"/>
    <row r="151" customFormat="1" ht="14.25" customHeight="1" x14ac:dyDescent="0.3"/>
    <row r="152" customFormat="1" ht="14.25" customHeight="1" x14ac:dyDescent="0.3"/>
    <row r="153" customFormat="1" ht="14.25" customHeight="1" x14ac:dyDescent="0.3"/>
    <row r="154" customFormat="1" ht="14.25" customHeight="1" x14ac:dyDescent="0.3"/>
    <row r="155" customFormat="1" ht="14.25" customHeight="1" x14ac:dyDescent="0.3"/>
    <row r="156" customFormat="1" ht="14.25" customHeight="1" x14ac:dyDescent="0.3"/>
    <row r="157" customFormat="1" ht="14.25" customHeight="1" x14ac:dyDescent="0.3"/>
    <row r="158" customFormat="1" ht="14.25" customHeight="1" x14ac:dyDescent="0.3"/>
    <row r="159" customFormat="1" ht="14.25" customHeight="1" x14ac:dyDescent="0.3"/>
    <row r="160" customFormat="1" ht="14.25" customHeight="1" x14ac:dyDescent="0.3"/>
    <row r="161" customFormat="1" ht="14.25" customHeight="1" x14ac:dyDescent="0.3"/>
    <row r="162" customFormat="1" ht="14.25" customHeight="1" x14ac:dyDescent="0.3"/>
    <row r="163" customFormat="1" ht="14.25" customHeight="1" x14ac:dyDescent="0.3"/>
    <row r="164" customFormat="1" ht="14.25" customHeight="1" x14ac:dyDescent="0.3"/>
    <row r="165" customFormat="1" ht="14.25" customHeight="1" x14ac:dyDescent="0.3"/>
    <row r="166" customFormat="1" ht="14.25" customHeight="1" x14ac:dyDescent="0.3"/>
    <row r="167" customFormat="1" ht="14.25" customHeight="1" x14ac:dyDescent="0.3"/>
    <row r="168" customFormat="1" ht="14.25" customHeight="1" x14ac:dyDescent="0.3"/>
    <row r="169" customFormat="1" ht="14.25" customHeight="1" x14ac:dyDescent="0.3"/>
    <row r="170" customFormat="1" ht="14.25" customHeight="1" x14ac:dyDescent="0.3"/>
    <row r="171" customFormat="1" ht="14.25" customHeight="1" x14ac:dyDescent="0.3"/>
    <row r="172" customFormat="1" ht="14.25" customHeight="1" x14ac:dyDescent="0.3"/>
    <row r="173" customFormat="1" ht="14.25" customHeight="1" x14ac:dyDescent="0.3"/>
    <row r="174" customFormat="1" ht="14.25" customHeight="1" x14ac:dyDescent="0.3"/>
    <row r="175" customFormat="1" ht="14.25" customHeight="1" x14ac:dyDescent="0.3"/>
    <row r="176" customFormat="1" ht="14.25" customHeight="1" x14ac:dyDescent="0.3"/>
    <row r="177" customFormat="1" ht="14.25" customHeight="1" x14ac:dyDescent="0.3"/>
    <row r="178" customFormat="1" ht="14.25" customHeight="1" x14ac:dyDescent="0.3"/>
    <row r="179" customFormat="1" ht="14.25" customHeight="1" x14ac:dyDescent="0.3"/>
    <row r="180" customFormat="1" ht="14.25" customHeight="1" x14ac:dyDescent="0.3"/>
    <row r="181" customFormat="1" ht="14.25" customHeight="1" x14ac:dyDescent="0.3"/>
    <row r="182" customFormat="1" ht="14.25" customHeight="1" x14ac:dyDescent="0.3"/>
    <row r="183" customFormat="1" ht="14.25" customHeight="1" x14ac:dyDescent="0.3"/>
    <row r="184" customFormat="1" ht="14.25" customHeight="1" x14ac:dyDescent="0.3"/>
    <row r="185" customFormat="1" ht="14.25" customHeight="1" x14ac:dyDescent="0.3"/>
    <row r="186" customFormat="1" ht="14.25" customHeight="1" x14ac:dyDescent="0.3"/>
    <row r="187" customFormat="1" ht="14.25" customHeight="1" x14ac:dyDescent="0.3"/>
    <row r="188" customFormat="1" ht="14.25" customHeight="1" x14ac:dyDescent="0.3"/>
    <row r="189" customFormat="1" ht="14.25" customHeight="1" x14ac:dyDescent="0.3"/>
    <row r="190" customFormat="1" ht="14.25" customHeight="1" x14ac:dyDescent="0.3"/>
    <row r="191" customFormat="1" ht="14.25" customHeight="1" x14ac:dyDescent="0.3"/>
    <row r="192" customFormat="1" ht="14.25" customHeight="1" x14ac:dyDescent="0.3"/>
    <row r="193" customFormat="1" ht="14.25" customHeight="1" x14ac:dyDescent="0.3"/>
    <row r="194" customFormat="1" ht="14.25" customHeight="1" x14ac:dyDescent="0.3"/>
    <row r="195" customFormat="1" ht="14.25" customHeight="1" x14ac:dyDescent="0.3"/>
    <row r="196" customFormat="1" ht="14.25" customHeight="1" x14ac:dyDescent="0.3"/>
    <row r="197" customFormat="1" ht="14.25" customHeight="1" x14ac:dyDescent="0.3"/>
    <row r="198" customFormat="1" ht="14.25" customHeight="1" x14ac:dyDescent="0.3"/>
    <row r="199" customFormat="1" ht="14.25" customHeight="1" x14ac:dyDescent="0.3"/>
    <row r="200" customFormat="1" ht="14.25" customHeight="1" x14ac:dyDescent="0.3"/>
    <row r="201" customFormat="1" ht="14.25" customHeight="1" x14ac:dyDescent="0.3"/>
    <row r="202" customFormat="1" ht="14.25" customHeight="1" x14ac:dyDescent="0.3"/>
    <row r="203" customFormat="1" ht="14.25" customHeight="1" x14ac:dyDescent="0.3"/>
    <row r="204" customFormat="1" ht="14.25" customHeight="1" x14ac:dyDescent="0.3"/>
    <row r="205" customFormat="1" ht="14.25" customHeight="1" x14ac:dyDescent="0.3"/>
    <row r="206" customFormat="1" ht="14.25" customHeight="1" x14ac:dyDescent="0.3"/>
    <row r="207" customFormat="1" ht="14.25" customHeight="1" x14ac:dyDescent="0.3"/>
    <row r="208" customFormat="1" ht="14.25" customHeight="1" x14ac:dyDescent="0.3"/>
    <row r="209" customFormat="1" ht="14.25" customHeight="1" x14ac:dyDescent="0.3"/>
    <row r="210" customFormat="1" ht="14.25" customHeight="1" x14ac:dyDescent="0.3"/>
    <row r="211" customFormat="1" ht="14.25" customHeight="1" x14ac:dyDescent="0.3"/>
    <row r="212" customFormat="1" ht="14.25" customHeight="1" x14ac:dyDescent="0.3"/>
    <row r="213" customFormat="1" ht="14.25" customHeight="1" x14ac:dyDescent="0.3"/>
    <row r="214" customFormat="1" ht="14.25" customHeight="1" x14ac:dyDescent="0.3"/>
    <row r="215" customFormat="1" ht="14.25" customHeight="1" x14ac:dyDescent="0.3"/>
    <row r="216" customFormat="1" ht="14.25" customHeight="1" x14ac:dyDescent="0.3"/>
    <row r="217" customFormat="1" ht="14.25" customHeight="1" x14ac:dyDescent="0.3"/>
    <row r="218" customFormat="1" ht="14.25" customHeight="1" x14ac:dyDescent="0.3"/>
    <row r="219" customFormat="1" ht="14.25" customHeight="1" x14ac:dyDescent="0.3"/>
    <row r="220" customFormat="1" ht="14.25" customHeight="1" x14ac:dyDescent="0.3"/>
    <row r="221" customFormat="1" ht="14.25" customHeight="1" x14ac:dyDescent="0.3"/>
    <row r="222" customFormat="1" ht="14.25" customHeight="1" x14ac:dyDescent="0.3"/>
    <row r="223" customFormat="1" ht="14.25" customHeight="1" x14ac:dyDescent="0.3"/>
    <row r="224" customFormat="1" ht="14.25" customHeight="1" x14ac:dyDescent="0.3"/>
    <row r="225" customFormat="1" ht="14.25" customHeight="1" x14ac:dyDescent="0.3"/>
    <row r="226" customFormat="1" ht="14.25" customHeight="1" x14ac:dyDescent="0.3"/>
    <row r="227" customFormat="1" ht="14.25" customHeight="1" x14ac:dyDescent="0.3"/>
    <row r="228" customFormat="1" ht="14.25" customHeight="1" x14ac:dyDescent="0.3"/>
    <row r="229" customFormat="1" ht="14.25" customHeight="1" x14ac:dyDescent="0.3"/>
    <row r="230" customFormat="1" ht="14.25" customHeight="1" x14ac:dyDescent="0.3"/>
    <row r="231" customFormat="1" ht="14.25" customHeight="1" x14ac:dyDescent="0.3"/>
    <row r="232" customFormat="1" ht="14.25" customHeight="1" x14ac:dyDescent="0.3"/>
    <row r="233" customFormat="1" ht="14.25" customHeight="1" x14ac:dyDescent="0.3"/>
    <row r="234" customFormat="1" ht="14.25" customHeight="1" x14ac:dyDescent="0.3"/>
    <row r="235" customFormat="1" ht="14.25" customHeight="1" x14ac:dyDescent="0.3"/>
    <row r="236" customFormat="1" ht="14.25" customHeight="1" x14ac:dyDescent="0.3"/>
    <row r="237" customFormat="1" ht="14.25" customHeight="1" x14ac:dyDescent="0.3"/>
    <row r="238" customFormat="1" ht="14.25" customHeight="1" x14ac:dyDescent="0.3"/>
    <row r="239" customFormat="1" ht="14.25" customHeight="1" x14ac:dyDescent="0.3"/>
    <row r="240" customFormat="1" ht="14.25" customHeight="1" x14ac:dyDescent="0.3"/>
    <row r="241" customFormat="1" ht="14.25" customHeight="1" x14ac:dyDescent="0.3"/>
    <row r="242" customFormat="1" ht="14.25" customHeight="1" x14ac:dyDescent="0.3"/>
    <row r="243" customFormat="1" ht="14.25" customHeight="1" x14ac:dyDescent="0.3"/>
    <row r="244" customFormat="1" ht="14.25" customHeight="1" x14ac:dyDescent="0.3"/>
    <row r="245" customFormat="1" ht="14.25" customHeight="1" x14ac:dyDescent="0.3"/>
    <row r="246" customFormat="1" ht="14.25" customHeight="1" x14ac:dyDescent="0.3"/>
    <row r="247" customFormat="1" ht="14.25" customHeight="1" x14ac:dyDescent="0.3"/>
    <row r="248" customFormat="1" ht="14.25" customHeight="1" x14ac:dyDescent="0.3"/>
    <row r="249" customFormat="1" ht="14.25" customHeight="1" x14ac:dyDescent="0.3"/>
    <row r="250" customFormat="1" ht="14.25" customHeight="1" x14ac:dyDescent="0.3"/>
    <row r="251" customFormat="1" ht="14.25" customHeight="1" x14ac:dyDescent="0.3"/>
    <row r="252" customFormat="1" ht="14.25" customHeight="1" x14ac:dyDescent="0.3"/>
    <row r="253" customFormat="1" ht="14.25" customHeight="1" x14ac:dyDescent="0.3"/>
    <row r="254" customFormat="1" ht="14.25" customHeight="1" x14ac:dyDescent="0.3"/>
    <row r="255" customFormat="1" ht="14.25" customHeight="1" x14ac:dyDescent="0.3"/>
    <row r="256" customFormat="1" ht="14.25" customHeight="1" x14ac:dyDescent="0.3"/>
    <row r="257" customFormat="1" ht="14.25" customHeight="1" x14ac:dyDescent="0.3"/>
    <row r="258" customFormat="1" ht="14.25" customHeight="1" x14ac:dyDescent="0.3"/>
    <row r="259" customFormat="1" ht="14.25" customHeight="1" x14ac:dyDescent="0.3"/>
    <row r="260" customFormat="1" ht="14.25" customHeight="1" x14ac:dyDescent="0.3"/>
    <row r="261" customFormat="1" ht="14.25" customHeight="1" x14ac:dyDescent="0.3"/>
    <row r="262" customFormat="1" ht="14.25" customHeight="1" x14ac:dyDescent="0.3"/>
    <row r="263" customFormat="1" ht="14.25" customHeight="1" x14ac:dyDescent="0.3"/>
    <row r="264" customFormat="1" ht="14.25" customHeight="1" x14ac:dyDescent="0.3"/>
    <row r="265" customFormat="1" ht="14.25" customHeight="1" x14ac:dyDescent="0.3"/>
    <row r="266" customFormat="1" ht="14.25" customHeight="1" x14ac:dyDescent="0.3"/>
    <row r="267" customFormat="1" ht="14.25" customHeight="1" x14ac:dyDescent="0.3"/>
    <row r="268" customFormat="1" ht="14.25" customHeight="1" x14ac:dyDescent="0.3"/>
    <row r="269" customFormat="1" ht="14.25" customHeight="1" x14ac:dyDescent="0.3"/>
    <row r="270" customFormat="1" ht="14.25" customHeight="1" x14ac:dyDescent="0.3"/>
    <row r="271" customFormat="1" ht="14.25" customHeight="1" x14ac:dyDescent="0.3"/>
    <row r="272" customFormat="1" ht="14.25" customHeight="1" x14ac:dyDescent="0.3"/>
    <row r="273" customFormat="1" ht="14.25" customHeight="1" x14ac:dyDescent="0.3"/>
    <row r="274" customFormat="1" ht="14.25" customHeight="1" x14ac:dyDescent="0.3"/>
    <row r="275" customFormat="1" ht="14.25" customHeight="1" x14ac:dyDescent="0.3"/>
    <row r="276" customFormat="1" ht="14.25" customHeight="1" x14ac:dyDescent="0.3"/>
    <row r="277" customFormat="1" ht="14.25" customHeight="1" x14ac:dyDescent="0.3"/>
    <row r="278" customFormat="1" ht="14.25" customHeight="1" x14ac:dyDescent="0.3"/>
    <row r="279" customFormat="1" ht="14.25" customHeight="1" x14ac:dyDescent="0.3"/>
    <row r="280" customFormat="1" ht="14.25" customHeight="1" x14ac:dyDescent="0.3"/>
    <row r="281" customFormat="1" ht="14.25" customHeight="1" x14ac:dyDescent="0.3"/>
    <row r="282" customFormat="1" ht="14.25" customHeight="1" x14ac:dyDescent="0.3"/>
    <row r="283" customFormat="1" ht="14.25" customHeight="1" x14ac:dyDescent="0.3"/>
    <row r="284" customFormat="1" ht="14.25" customHeight="1" x14ac:dyDescent="0.3"/>
    <row r="285" customFormat="1" ht="14.25" customHeight="1" x14ac:dyDescent="0.3"/>
    <row r="286" customFormat="1" ht="14.25" customHeight="1" x14ac:dyDescent="0.3"/>
    <row r="287" customFormat="1" ht="14.25" customHeight="1" x14ac:dyDescent="0.3"/>
    <row r="288" customFormat="1" ht="14.25" customHeight="1" x14ac:dyDescent="0.3"/>
    <row r="289" customFormat="1" ht="14.25" customHeight="1" x14ac:dyDescent="0.3"/>
    <row r="290" customFormat="1" ht="14.25" customHeight="1" x14ac:dyDescent="0.3"/>
    <row r="291" customFormat="1" ht="14.25" customHeight="1" x14ac:dyDescent="0.3"/>
    <row r="292" customFormat="1" ht="14.25" customHeight="1" x14ac:dyDescent="0.3"/>
    <row r="293" customFormat="1" ht="14.25" customHeight="1" x14ac:dyDescent="0.3"/>
    <row r="294" customFormat="1" ht="14.25" customHeight="1" x14ac:dyDescent="0.3"/>
    <row r="295" customFormat="1" ht="14.25" customHeight="1" x14ac:dyDescent="0.3"/>
    <row r="296" customFormat="1" ht="14.25" customHeight="1" x14ac:dyDescent="0.3"/>
    <row r="297" customFormat="1" ht="14.25" customHeight="1" x14ac:dyDescent="0.3"/>
    <row r="298" customFormat="1" ht="14.25" customHeight="1" x14ac:dyDescent="0.3"/>
    <row r="299" customFormat="1" ht="14.25" customHeight="1" x14ac:dyDescent="0.3"/>
    <row r="300" customFormat="1" ht="14.25" customHeight="1" x14ac:dyDescent="0.3"/>
    <row r="301" customFormat="1" ht="14.25" customHeight="1" x14ac:dyDescent="0.3"/>
    <row r="302" customFormat="1" ht="14.25" customHeight="1" x14ac:dyDescent="0.3"/>
    <row r="303" customFormat="1" ht="14.25" customHeight="1" x14ac:dyDescent="0.3"/>
    <row r="304" customFormat="1" ht="14.25" customHeight="1" x14ac:dyDescent="0.3"/>
    <row r="305" customFormat="1" ht="14.25" customHeight="1" x14ac:dyDescent="0.3"/>
    <row r="306" customFormat="1" ht="14.25" customHeight="1" x14ac:dyDescent="0.3"/>
    <row r="307" customFormat="1" ht="14.25" customHeight="1" x14ac:dyDescent="0.3"/>
    <row r="308" customFormat="1" ht="14.25" customHeight="1" x14ac:dyDescent="0.3"/>
    <row r="309" customFormat="1" ht="14.25" customHeight="1" x14ac:dyDescent="0.3"/>
    <row r="310" customFormat="1" ht="14.25" customHeight="1" x14ac:dyDescent="0.3"/>
    <row r="311" customFormat="1" ht="14.25" customHeight="1" x14ac:dyDescent="0.3"/>
    <row r="312" customFormat="1" ht="14.25" customHeight="1" x14ac:dyDescent="0.3"/>
    <row r="313" customFormat="1" ht="14.25" customHeight="1" x14ac:dyDescent="0.3"/>
    <row r="314" customFormat="1" ht="14.25" customHeight="1" x14ac:dyDescent="0.3"/>
    <row r="315" customFormat="1" ht="14.25" customHeight="1" x14ac:dyDescent="0.3"/>
    <row r="316" customFormat="1" ht="14.25" customHeight="1" x14ac:dyDescent="0.3"/>
    <row r="317" customFormat="1" ht="14.25" customHeight="1" x14ac:dyDescent="0.3"/>
    <row r="318" customFormat="1" ht="14.25" customHeight="1" x14ac:dyDescent="0.3"/>
    <row r="319" customFormat="1" ht="14.25" customHeight="1" x14ac:dyDescent="0.3"/>
    <row r="320" customFormat="1" ht="14.25" customHeight="1" x14ac:dyDescent="0.3"/>
    <row r="321" customFormat="1" ht="14.25" customHeight="1" x14ac:dyDescent="0.3"/>
    <row r="322" customFormat="1" ht="14.25" customHeight="1" x14ac:dyDescent="0.3"/>
    <row r="323" customFormat="1" ht="14.25" customHeight="1" x14ac:dyDescent="0.3"/>
    <row r="324" customFormat="1" ht="14.25" customHeight="1" x14ac:dyDescent="0.3"/>
    <row r="325" customFormat="1" ht="14.25" customHeight="1" x14ac:dyDescent="0.3"/>
    <row r="326" customFormat="1" ht="14.25" customHeight="1" x14ac:dyDescent="0.3"/>
    <row r="327" customFormat="1" ht="14.25" customHeight="1" x14ac:dyDescent="0.3"/>
    <row r="328" customFormat="1" ht="14.25" customHeight="1" x14ac:dyDescent="0.3"/>
    <row r="329" customFormat="1" ht="14.25" customHeight="1" x14ac:dyDescent="0.3"/>
    <row r="330" customFormat="1" ht="14.25" customHeight="1" x14ac:dyDescent="0.3"/>
    <row r="331" customFormat="1" ht="14.25" customHeight="1" x14ac:dyDescent="0.3"/>
    <row r="332" customFormat="1" ht="14.25" customHeight="1" x14ac:dyDescent="0.3"/>
    <row r="333" customFormat="1" ht="14.25" customHeight="1" x14ac:dyDescent="0.3"/>
    <row r="334" customFormat="1" ht="14.25" customHeight="1" x14ac:dyDescent="0.3"/>
    <row r="335" customFormat="1" ht="14.25" customHeight="1" x14ac:dyDescent="0.3"/>
    <row r="336" customFormat="1" ht="14.25" customHeight="1" x14ac:dyDescent="0.3"/>
    <row r="337" customFormat="1" ht="14.25" customHeight="1" x14ac:dyDescent="0.3"/>
    <row r="338" customFormat="1" ht="14.25" customHeight="1" x14ac:dyDescent="0.3"/>
    <row r="339" customFormat="1" ht="14.25" customHeight="1" x14ac:dyDescent="0.3"/>
    <row r="340" customFormat="1" ht="14.25" customHeight="1" x14ac:dyDescent="0.3"/>
    <row r="341" customFormat="1" ht="14.25" customHeight="1" x14ac:dyDescent="0.3"/>
    <row r="342" customFormat="1" ht="14.25" customHeight="1" x14ac:dyDescent="0.3"/>
    <row r="343" customFormat="1" ht="14.25" customHeight="1" x14ac:dyDescent="0.3"/>
    <row r="344" customFormat="1" ht="14.25" customHeight="1" x14ac:dyDescent="0.3"/>
    <row r="345" customFormat="1" ht="14.25" customHeight="1" x14ac:dyDescent="0.3"/>
    <row r="346" customFormat="1" ht="14.25" customHeight="1" x14ac:dyDescent="0.3"/>
    <row r="347" customFormat="1" ht="14.25" customHeight="1" x14ac:dyDescent="0.3"/>
    <row r="348" customFormat="1" ht="14.25" customHeight="1" x14ac:dyDescent="0.3"/>
    <row r="349" customFormat="1" ht="14.25" customHeight="1" x14ac:dyDescent="0.3"/>
    <row r="350" customFormat="1" ht="14.25" customHeight="1" x14ac:dyDescent="0.3"/>
    <row r="351" customFormat="1" ht="14.25" customHeight="1" x14ac:dyDescent="0.3"/>
    <row r="352" customFormat="1" ht="14.25" customHeight="1" x14ac:dyDescent="0.3"/>
    <row r="353" customFormat="1" ht="14.25" customHeight="1" x14ac:dyDescent="0.3"/>
    <row r="354" customFormat="1" ht="14.25" customHeight="1" x14ac:dyDescent="0.3"/>
    <row r="355" customFormat="1" ht="14.25" customHeight="1" x14ac:dyDescent="0.3"/>
    <row r="356" customFormat="1" ht="14.25" customHeight="1" x14ac:dyDescent="0.3"/>
    <row r="357" customFormat="1" ht="14.25" customHeight="1" x14ac:dyDescent="0.3"/>
    <row r="358" customFormat="1" ht="14.25" customHeight="1" x14ac:dyDescent="0.3"/>
    <row r="359" customFormat="1" ht="14.25" customHeight="1" x14ac:dyDescent="0.3"/>
    <row r="360" customFormat="1" ht="14.25" customHeight="1" x14ac:dyDescent="0.3"/>
    <row r="361" customFormat="1" ht="14.25" customHeight="1" x14ac:dyDescent="0.3"/>
    <row r="362" customFormat="1" ht="14.25" customHeight="1" x14ac:dyDescent="0.3"/>
    <row r="363" customFormat="1" ht="14.25" customHeight="1" x14ac:dyDescent="0.3"/>
    <row r="364" customFormat="1" ht="14.25" customHeight="1" x14ac:dyDescent="0.3"/>
    <row r="365" customFormat="1" ht="14.25" customHeight="1" x14ac:dyDescent="0.3"/>
    <row r="366" customFormat="1" ht="14.25" customHeight="1" x14ac:dyDescent="0.3"/>
    <row r="367" customFormat="1" ht="14.25" customHeight="1" x14ac:dyDescent="0.3"/>
    <row r="368" customFormat="1" ht="14.25" customHeight="1" x14ac:dyDescent="0.3"/>
    <row r="369" customFormat="1" ht="14.25" customHeight="1" x14ac:dyDescent="0.3"/>
    <row r="370" customFormat="1" ht="14.25" customHeight="1" x14ac:dyDescent="0.3"/>
    <row r="371" customFormat="1" ht="14.25" customHeight="1" x14ac:dyDescent="0.3"/>
    <row r="372" customFormat="1" ht="14.25" customHeight="1" x14ac:dyDescent="0.3"/>
    <row r="373" customFormat="1" ht="14.25" customHeight="1" x14ac:dyDescent="0.3"/>
    <row r="374" customFormat="1" ht="14.25" customHeight="1" x14ac:dyDescent="0.3"/>
    <row r="375" customFormat="1" ht="14.25" customHeight="1" x14ac:dyDescent="0.3"/>
    <row r="376" customFormat="1" ht="14.25" customHeight="1" x14ac:dyDescent="0.3"/>
    <row r="377" customFormat="1" ht="14.25" customHeight="1" x14ac:dyDescent="0.3"/>
    <row r="378" customFormat="1" ht="14.25" customHeight="1" x14ac:dyDescent="0.3"/>
    <row r="379" customFormat="1" ht="14.25" customHeight="1" x14ac:dyDescent="0.3"/>
    <row r="380" customFormat="1" ht="14.25" customHeight="1" x14ac:dyDescent="0.3"/>
    <row r="381" customFormat="1" ht="14.25" customHeight="1" x14ac:dyDescent="0.3"/>
    <row r="382" customFormat="1" ht="14.25" customHeight="1" x14ac:dyDescent="0.3"/>
    <row r="383" customFormat="1" ht="14.25" customHeight="1" x14ac:dyDescent="0.3"/>
    <row r="384" customFormat="1" ht="14.25" customHeight="1" x14ac:dyDescent="0.3"/>
    <row r="385" customFormat="1" ht="14.25" customHeight="1" x14ac:dyDescent="0.3"/>
    <row r="386" customFormat="1" ht="14.25" customHeight="1" x14ac:dyDescent="0.3"/>
    <row r="387" customFormat="1" ht="14.25" customHeight="1" x14ac:dyDescent="0.3"/>
    <row r="388" customFormat="1" ht="14.25" customHeight="1" x14ac:dyDescent="0.3"/>
    <row r="389" customFormat="1" ht="14.25" customHeight="1" x14ac:dyDescent="0.3"/>
    <row r="390" customFormat="1" ht="14.25" customHeight="1" x14ac:dyDescent="0.3"/>
    <row r="391" customFormat="1" ht="14.25" customHeight="1" x14ac:dyDescent="0.3"/>
    <row r="392" customFormat="1" ht="14.25" customHeight="1" x14ac:dyDescent="0.3"/>
    <row r="393" customFormat="1" ht="14.25" customHeight="1" x14ac:dyDescent="0.3"/>
    <row r="394" customFormat="1" ht="14.25" customHeight="1" x14ac:dyDescent="0.3"/>
    <row r="395" customFormat="1" ht="14.25" customHeight="1" x14ac:dyDescent="0.3"/>
    <row r="396" customFormat="1" ht="14.25" customHeight="1" x14ac:dyDescent="0.3"/>
    <row r="397" customFormat="1" ht="14.25" customHeight="1" x14ac:dyDescent="0.3"/>
    <row r="398" customFormat="1" ht="14.25" customHeight="1" x14ac:dyDescent="0.3"/>
    <row r="399" customFormat="1" ht="14.25" customHeight="1" x14ac:dyDescent="0.3"/>
    <row r="400" customFormat="1" ht="14.25" customHeight="1" x14ac:dyDescent="0.3"/>
    <row r="401" customFormat="1" ht="14.25" customHeight="1" x14ac:dyDescent="0.3"/>
    <row r="402" customFormat="1" ht="14.25" customHeight="1" x14ac:dyDescent="0.3"/>
    <row r="403" customFormat="1" ht="14.25" customHeight="1" x14ac:dyDescent="0.3"/>
    <row r="404" customFormat="1" ht="14.25" customHeight="1" x14ac:dyDescent="0.3"/>
    <row r="405" customFormat="1" ht="14.25" customHeight="1" x14ac:dyDescent="0.3"/>
    <row r="406" customFormat="1" ht="14.25" customHeight="1" x14ac:dyDescent="0.3"/>
    <row r="407" customFormat="1" ht="14.25" customHeight="1" x14ac:dyDescent="0.3"/>
    <row r="408" customFormat="1" ht="14.25" customHeight="1" x14ac:dyDescent="0.3"/>
    <row r="409" customFormat="1" ht="14.25" customHeight="1" x14ac:dyDescent="0.3"/>
    <row r="410" customFormat="1" ht="14.25" customHeight="1" x14ac:dyDescent="0.3"/>
    <row r="411" customFormat="1" ht="14.25" customHeight="1" x14ac:dyDescent="0.3"/>
    <row r="412" customFormat="1" ht="14.25" customHeight="1" x14ac:dyDescent="0.3"/>
    <row r="413" customFormat="1" ht="14.25" customHeight="1" x14ac:dyDescent="0.3"/>
    <row r="414" customFormat="1" ht="14.25" customHeight="1" x14ac:dyDescent="0.3"/>
    <row r="415" customFormat="1" ht="14.25" customHeight="1" x14ac:dyDescent="0.3"/>
    <row r="416" customFormat="1" ht="14.25" customHeight="1" x14ac:dyDescent="0.3"/>
    <row r="417" customFormat="1" ht="14.25" customHeight="1" x14ac:dyDescent="0.3"/>
    <row r="418" customFormat="1" ht="14.25" customHeight="1" x14ac:dyDescent="0.3"/>
    <row r="419" customFormat="1" ht="14.25" customHeight="1" x14ac:dyDescent="0.3"/>
    <row r="420" customFormat="1" ht="14.25" customHeight="1" x14ac:dyDescent="0.3"/>
    <row r="421" customFormat="1" ht="14.25" customHeight="1" x14ac:dyDescent="0.3"/>
    <row r="422" customFormat="1" ht="14.25" customHeight="1" x14ac:dyDescent="0.3"/>
    <row r="423" customFormat="1" ht="14.25" customHeight="1" x14ac:dyDescent="0.3"/>
    <row r="424" customFormat="1" ht="14.25" customHeight="1" x14ac:dyDescent="0.3"/>
    <row r="425" customFormat="1" ht="14.25" customHeight="1" x14ac:dyDescent="0.3"/>
    <row r="426" customFormat="1" ht="14.25" customHeight="1" x14ac:dyDescent="0.3"/>
    <row r="427" customFormat="1" ht="14.25" customHeight="1" x14ac:dyDescent="0.3"/>
    <row r="428" customFormat="1" ht="14.25" customHeight="1" x14ac:dyDescent="0.3"/>
    <row r="429" customFormat="1" ht="14.25" customHeight="1" x14ac:dyDescent="0.3"/>
    <row r="430" customFormat="1" ht="14.25" customHeight="1" x14ac:dyDescent="0.3"/>
    <row r="431" customFormat="1" ht="14.25" customHeight="1" x14ac:dyDescent="0.3"/>
    <row r="432" customFormat="1" ht="14.25" customHeight="1" x14ac:dyDescent="0.3"/>
    <row r="433" customFormat="1" ht="14.25" customHeight="1" x14ac:dyDescent="0.3"/>
    <row r="434" customFormat="1" ht="14.25" customHeight="1" x14ac:dyDescent="0.3"/>
    <row r="435" customFormat="1" ht="14.25" customHeight="1" x14ac:dyDescent="0.3"/>
    <row r="436" customFormat="1" ht="14.25" customHeight="1" x14ac:dyDescent="0.3"/>
    <row r="437" customFormat="1" ht="14.25" customHeight="1" x14ac:dyDescent="0.3"/>
    <row r="438" customFormat="1" ht="14.25" customHeight="1" x14ac:dyDescent="0.3"/>
    <row r="439" customFormat="1" ht="14.25" customHeight="1" x14ac:dyDescent="0.3"/>
    <row r="440" customFormat="1" ht="14.25" customHeight="1" x14ac:dyDescent="0.3"/>
    <row r="441" customFormat="1" ht="14.25" customHeight="1" x14ac:dyDescent="0.3"/>
    <row r="442" customFormat="1" ht="14.25" customHeight="1" x14ac:dyDescent="0.3"/>
    <row r="443" customFormat="1" ht="14.25" customHeight="1" x14ac:dyDescent="0.3"/>
    <row r="444" customFormat="1" ht="14.25" customHeight="1" x14ac:dyDescent="0.3"/>
    <row r="445" customFormat="1" ht="14.25" customHeight="1" x14ac:dyDescent="0.3"/>
    <row r="446" customFormat="1" ht="14.25" customHeight="1" x14ac:dyDescent="0.3"/>
    <row r="447" customFormat="1" ht="14.25" customHeight="1" x14ac:dyDescent="0.3"/>
    <row r="448" customFormat="1" ht="14.25" customHeight="1" x14ac:dyDescent="0.3"/>
    <row r="449" customFormat="1" ht="14.25" customHeight="1" x14ac:dyDescent="0.3"/>
    <row r="450" customFormat="1" ht="14.25" customHeight="1" x14ac:dyDescent="0.3"/>
    <row r="451" customFormat="1" ht="14.25" customHeight="1" x14ac:dyDescent="0.3"/>
    <row r="452" customFormat="1" ht="14.25" customHeight="1" x14ac:dyDescent="0.3"/>
    <row r="453" customFormat="1" ht="14.25" customHeight="1" x14ac:dyDescent="0.3"/>
    <row r="454" customFormat="1" ht="14.25" customHeight="1" x14ac:dyDescent="0.3"/>
    <row r="455" customFormat="1" ht="14.25" customHeight="1" x14ac:dyDescent="0.3"/>
    <row r="456" customFormat="1" ht="14.25" customHeight="1" x14ac:dyDescent="0.3"/>
    <row r="457" customFormat="1" ht="14.25" customHeight="1" x14ac:dyDescent="0.3"/>
    <row r="458" customFormat="1" ht="14.25" customHeight="1" x14ac:dyDescent="0.3"/>
    <row r="459" customFormat="1" ht="14.25" customHeight="1" x14ac:dyDescent="0.3"/>
    <row r="460" customFormat="1" ht="14.25" customHeight="1" x14ac:dyDescent="0.3"/>
    <row r="461" customFormat="1" ht="14.25" customHeight="1" x14ac:dyDescent="0.3"/>
    <row r="462" customFormat="1" ht="14.25" customHeight="1" x14ac:dyDescent="0.3"/>
    <row r="463" customFormat="1" ht="14.25" customHeight="1" x14ac:dyDescent="0.3"/>
    <row r="464" customFormat="1" ht="14.25" customHeight="1" x14ac:dyDescent="0.3"/>
    <row r="465" customFormat="1" ht="14.25" customHeight="1" x14ac:dyDescent="0.3"/>
    <row r="466" customFormat="1" ht="14.25" customHeight="1" x14ac:dyDescent="0.3"/>
    <row r="467" customFormat="1" ht="14.25" customHeight="1" x14ac:dyDescent="0.3"/>
    <row r="468" customFormat="1" ht="14.25" customHeight="1" x14ac:dyDescent="0.3"/>
    <row r="469" customFormat="1" ht="14.25" customHeight="1" x14ac:dyDescent="0.3"/>
    <row r="470" customFormat="1" ht="14.25" customHeight="1" x14ac:dyDescent="0.3"/>
    <row r="471" customFormat="1" ht="14.25" customHeight="1" x14ac:dyDescent="0.3"/>
    <row r="472" customFormat="1" ht="14.25" customHeight="1" x14ac:dyDescent="0.3"/>
    <row r="473" customFormat="1" ht="14.25" customHeight="1" x14ac:dyDescent="0.3"/>
    <row r="474" customFormat="1" ht="14.25" customHeight="1" x14ac:dyDescent="0.3"/>
    <row r="475" customFormat="1" ht="14.25" customHeight="1" x14ac:dyDescent="0.3"/>
    <row r="476" customFormat="1" ht="14.25" customHeight="1" x14ac:dyDescent="0.3"/>
    <row r="477" customFormat="1" ht="14.25" customHeight="1" x14ac:dyDescent="0.3"/>
    <row r="478" customFormat="1" ht="14.25" customHeight="1" x14ac:dyDescent="0.3"/>
    <row r="479" customFormat="1" ht="14.25" customHeight="1" x14ac:dyDescent="0.3"/>
    <row r="480" customFormat="1" ht="14.25" customHeight="1" x14ac:dyDescent="0.3"/>
    <row r="481" customFormat="1" ht="14.25" customHeight="1" x14ac:dyDescent="0.3"/>
    <row r="482" customFormat="1" ht="14.25" customHeight="1" x14ac:dyDescent="0.3"/>
    <row r="483" customFormat="1" ht="14.25" customHeight="1" x14ac:dyDescent="0.3"/>
    <row r="484" customFormat="1" ht="14.25" customHeight="1" x14ac:dyDescent="0.3"/>
    <row r="485" customFormat="1" ht="14.25" customHeight="1" x14ac:dyDescent="0.3"/>
    <row r="486" customFormat="1" ht="14.25" customHeight="1" x14ac:dyDescent="0.3"/>
    <row r="487" customFormat="1" ht="14.25" customHeight="1" x14ac:dyDescent="0.3"/>
    <row r="488" customFormat="1" ht="14.25" customHeight="1" x14ac:dyDescent="0.3"/>
    <row r="489" customFormat="1" ht="14.25" customHeight="1" x14ac:dyDescent="0.3"/>
    <row r="490" customFormat="1" ht="14.25" customHeight="1" x14ac:dyDescent="0.3"/>
    <row r="491" customFormat="1" ht="14.25" customHeight="1" x14ac:dyDescent="0.3"/>
    <row r="492" customFormat="1" ht="14.25" customHeight="1" x14ac:dyDescent="0.3"/>
    <row r="493" customFormat="1" ht="14.25" customHeight="1" x14ac:dyDescent="0.3"/>
    <row r="494" customFormat="1" ht="14.25" customHeight="1" x14ac:dyDescent="0.3"/>
    <row r="495" customFormat="1" ht="14.25" customHeight="1" x14ac:dyDescent="0.3"/>
    <row r="496" customFormat="1" ht="14.25" customHeight="1" x14ac:dyDescent="0.3"/>
    <row r="497" customFormat="1" ht="14.25" customHeight="1" x14ac:dyDescent="0.3"/>
    <row r="498" customFormat="1" ht="14.25" customHeight="1" x14ac:dyDescent="0.3"/>
    <row r="499" customFormat="1" ht="14.25" customHeight="1" x14ac:dyDescent="0.3"/>
    <row r="500" customFormat="1" ht="14.25" customHeight="1" x14ac:dyDescent="0.3"/>
    <row r="501" customFormat="1" ht="14.25" customHeight="1" x14ac:dyDescent="0.3"/>
    <row r="502" customFormat="1" ht="14.25" customHeight="1" x14ac:dyDescent="0.3"/>
    <row r="503" customFormat="1" ht="14.25" customHeight="1" x14ac:dyDescent="0.3"/>
    <row r="504" customFormat="1" ht="14.25" customHeight="1" x14ac:dyDescent="0.3"/>
    <row r="505" customFormat="1" ht="14.25" customHeight="1" x14ac:dyDescent="0.3"/>
    <row r="506" customFormat="1" ht="14.25" customHeight="1" x14ac:dyDescent="0.3"/>
    <row r="507" customFormat="1" ht="14.25" customHeight="1" x14ac:dyDescent="0.3"/>
    <row r="508" customFormat="1" ht="14.25" customHeight="1" x14ac:dyDescent="0.3"/>
    <row r="509" customFormat="1" ht="14.25" customHeight="1" x14ac:dyDescent="0.3"/>
    <row r="510" customFormat="1" ht="14.25" customHeight="1" x14ac:dyDescent="0.3"/>
    <row r="511" customFormat="1" ht="14.25" customHeight="1" x14ac:dyDescent="0.3"/>
    <row r="512" customFormat="1" ht="14.25" customHeight="1" x14ac:dyDescent="0.3"/>
    <row r="513" customFormat="1" ht="14.25" customHeight="1" x14ac:dyDescent="0.3"/>
    <row r="514" customFormat="1" ht="14.25" customHeight="1" x14ac:dyDescent="0.3"/>
    <row r="515" customFormat="1" ht="14.25" customHeight="1" x14ac:dyDescent="0.3"/>
    <row r="516" customFormat="1" ht="14.25" customHeight="1" x14ac:dyDescent="0.3"/>
    <row r="517" customFormat="1" ht="14.25" customHeight="1" x14ac:dyDescent="0.3"/>
    <row r="518" customFormat="1" ht="14.25" customHeight="1" x14ac:dyDescent="0.3"/>
    <row r="519" customFormat="1" ht="14.25" customHeight="1" x14ac:dyDescent="0.3"/>
    <row r="520" customFormat="1" ht="14.25" customHeight="1" x14ac:dyDescent="0.3"/>
    <row r="521" customFormat="1" ht="14.25" customHeight="1" x14ac:dyDescent="0.3"/>
    <row r="522" customFormat="1" ht="14.25" customHeight="1" x14ac:dyDescent="0.3"/>
    <row r="523" customFormat="1" ht="14.25" customHeight="1" x14ac:dyDescent="0.3"/>
    <row r="524" customFormat="1" ht="14.25" customHeight="1" x14ac:dyDescent="0.3"/>
    <row r="525" customFormat="1" ht="14.25" customHeight="1" x14ac:dyDescent="0.3"/>
    <row r="526" customFormat="1" ht="14.25" customHeight="1" x14ac:dyDescent="0.3"/>
    <row r="527" customFormat="1" ht="14.25" customHeight="1" x14ac:dyDescent="0.3"/>
    <row r="528" customFormat="1" ht="14.25" customHeight="1" x14ac:dyDescent="0.3"/>
    <row r="529" customFormat="1" ht="14.25" customHeight="1" x14ac:dyDescent="0.3"/>
    <row r="530" customFormat="1" ht="14.25" customHeight="1" x14ac:dyDescent="0.3"/>
    <row r="531" customFormat="1" ht="14.25" customHeight="1" x14ac:dyDescent="0.3"/>
    <row r="532" customFormat="1" ht="14.25" customHeight="1" x14ac:dyDescent="0.3"/>
    <row r="533" customFormat="1" ht="14.25" customHeight="1" x14ac:dyDescent="0.3"/>
    <row r="534" customFormat="1" ht="14.25" customHeight="1" x14ac:dyDescent="0.3"/>
    <row r="535" customFormat="1" ht="14.25" customHeight="1" x14ac:dyDescent="0.3"/>
    <row r="536" customFormat="1" ht="14.25" customHeight="1" x14ac:dyDescent="0.3"/>
    <row r="537" customFormat="1" ht="14.25" customHeight="1" x14ac:dyDescent="0.3"/>
    <row r="538" customFormat="1" ht="14.25" customHeight="1" x14ac:dyDescent="0.3"/>
    <row r="539" customFormat="1" ht="14.25" customHeight="1" x14ac:dyDescent="0.3"/>
    <row r="540" customFormat="1" ht="14.25" customHeight="1" x14ac:dyDescent="0.3"/>
    <row r="541" customFormat="1" ht="14.25" customHeight="1" x14ac:dyDescent="0.3"/>
    <row r="542" customFormat="1" ht="14.25" customHeight="1" x14ac:dyDescent="0.3"/>
    <row r="543" customFormat="1" ht="14.25" customHeight="1" x14ac:dyDescent="0.3"/>
    <row r="544" customFormat="1" ht="14.25" customHeight="1" x14ac:dyDescent="0.3"/>
    <row r="545" customFormat="1" ht="14.25" customHeight="1" x14ac:dyDescent="0.3"/>
    <row r="546" customFormat="1" ht="14.25" customHeight="1" x14ac:dyDescent="0.3"/>
    <row r="547" customFormat="1" ht="14.25" customHeight="1" x14ac:dyDescent="0.3"/>
    <row r="548" customFormat="1" ht="14.25" customHeight="1" x14ac:dyDescent="0.3"/>
    <row r="549" customFormat="1" ht="14.25" customHeight="1" x14ac:dyDescent="0.3"/>
    <row r="550" customFormat="1" ht="14.25" customHeight="1" x14ac:dyDescent="0.3"/>
    <row r="551" customFormat="1" ht="14.25" customHeight="1" x14ac:dyDescent="0.3"/>
    <row r="552" customFormat="1" ht="14.25" customHeight="1" x14ac:dyDescent="0.3"/>
    <row r="553" customFormat="1" ht="14.25" customHeight="1" x14ac:dyDescent="0.3"/>
    <row r="554" customFormat="1" ht="14.25" customHeight="1" x14ac:dyDescent="0.3"/>
    <row r="555" customFormat="1" ht="14.25" customHeight="1" x14ac:dyDescent="0.3"/>
    <row r="556" customFormat="1" ht="14.25" customHeight="1" x14ac:dyDescent="0.3"/>
    <row r="557" customFormat="1" ht="14.25" customHeight="1" x14ac:dyDescent="0.3"/>
    <row r="558" customFormat="1" ht="14.25" customHeight="1" x14ac:dyDescent="0.3"/>
    <row r="559" customFormat="1" ht="14.25" customHeight="1" x14ac:dyDescent="0.3"/>
    <row r="560" customFormat="1" ht="14.25" customHeight="1" x14ac:dyDescent="0.3"/>
    <row r="561" customFormat="1" ht="14.25" customHeight="1" x14ac:dyDescent="0.3"/>
    <row r="562" customFormat="1" ht="14.25" customHeight="1" x14ac:dyDescent="0.3"/>
    <row r="563" customFormat="1" ht="14.25" customHeight="1" x14ac:dyDescent="0.3"/>
    <row r="564" customFormat="1" ht="14.25" customHeight="1" x14ac:dyDescent="0.3"/>
    <row r="565" customFormat="1" ht="14.25" customHeight="1" x14ac:dyDescent="0.3"/>
    <row r="566" customFormat="1" ht="14.25" customHeight="1" x14ac:dyDescent="0.3"/>
    <row r="567" customFormat="1" ht="14.25" customHeight="1" x14ac:dyDescent="0.3"/>
    <row r="568" customFormat="1" ht="14.25" customHeight="1" x14ac:dyDescent="0.3"/>
    <row r="569" customFormat="1" ht="14.25" customHeight="1" x14ac:dyDescent="0.3"/>
    <row r="570" customFormat="1" ht="14.25" customHeight="1" x14ac:dyDescent="0.3"/>
    <row r="571" customFormat="1" ht="14.25" customHeight="1" x14ac:dyDescent="0.3"/>
    <row r="572" customFormat="1" ht="14.25" customHeight="1" x14ac:dyDescent="0.3"/>
    <row r="573" customFormat="1" ht="14.25" customHeight="1" x14ac:dyDescent="0.3"/>
    <row r="574" customFormat="1" ht="14.25" customHeight="1" x14ac:dyDescent="0.3"/>
    <row r="575" customFormat="1" ht="14.25" customHeight="1" x14ac:dyDescent="0.3"/>
    <row r="576" customFormat="1" ht="14.25" customHeight="1" x14ac:dyDescent="0.3"/>
    <row r="577" customFormat="1" ht="14.25" customHeight="1" x14ac:dyDescent="0.3"/>
    <row r="578" customFormat="1" ht="14.25" customHeight="1" x14ac:dyDescent="0.3"/>
    <row r="579" customFormat="1" ht="14.25" customHeight="1" x14ac:dyDescent="0.3"/>
    <row r="580" customFormat="1" ht="14.25" customHeight="1" x14ac:dyDescent="0.3"/>
    <row r="581" customFormat="1" ht="14.25" customHeight="1" x14ac:dyDescent="0.3"/>
    <row r="582" customFormat="1" ht="14.25" customHeight="1" x14ac:dyDescent="0.3"/>
    <row r="583" customFormat="1" ht="14.25" customHeight="1" x14ac:dyDescent="0.3"/>
    <row r="584" customFormat="1" ht="14.25" customHeight="1" x14ac:dyDescent="0.3"/>
    <row r="585" customFormat="1" ht="14.25" customHeight="1" x14ac:dyDescent="0.3"/>
    <row r="586" customFormat="1" ht="14.25" customHeight="1" x14ac:dyDescent="0.3"/>
    <row r="587" customFormat="1" ht="14.25" customHeight="1" x14ac:dyDescent="0.3"/>
    <row r="588" customFormat="1" ht="14.25" customHeight="1" x14ac:dyDescent="0.3"/>
    <row r="589" customFormat="1" ht="14.25" customHeight="1" x14ac:dyDescent="0.3"/>
    <row r="590" customFormat="1" ht="14.25" customHeight="1" x14ac:dyDescent="0.3"/>
    <row r="591" customFormat="1" ht="14.25" customHeight="1" x14ac:dyDescent="0.3"/>
    <row r="592" customFormat="1" ht="14.25" customHeight="1" x14ac:dyDescent="0.3"/>
    <row r="593" customFormat="1" ht="14.25" customHeight="1" x14ac:dyDescent="0.3"/>
    <row r="594" customFormat="1" ht="14.25" customHeight="1" x14ac:dyDescent="0.3"/>
    <row r="595" customFormat="1" ht="14.25" customHeight="1" x14ac:dyDescent="0.3"/>
    <row r="596" customFormat="1" ht="14.25" customHeight="1" x14ac:dyDescent="0.3"/>
    <row r="597" customFormat="1" ht="14.25" customHeight="1" x14ac:dyDescent="0.3"/>
    <row r="598" customFormat="1" ht="14.25" customHeight="1" x14ac:dyDescent="0.3"/>
    <row r="599" customFormat="1" ht="14.25" customHeight="1" x14ac:dyDescent="0.3"/>
    <row r="600" customFormat="1" ht="14.25" customHeight="1" x14ac:dyDescent="0.3"/>
    <row r="601" customFormat="1" ht="14.25" customHeight="1" x14ac:dyDescent="0.3"/>
    <row r="602" customFormat="1" ht="14.25" customHeight="1" x14ac:dyDescent="0.3"/>
    <row r="603" customFormat="1" ht="14.25" customHeight="1" x14ac:dyDescent="0.3"/>
    <row r="604" customFormat="1" ht="14.25" customHeight="1" x14ac:dyDescent="0.3"/>
    <row r="605" customFormat="1" ht="14.25" customHeight="1" x14ac:dyDescent="0.3"/>
    <row r="606" customFormat="1" ht="14.25" customHeight="1" x14ac:dyDescent="0.3"/>
    <row r="607" customFormat="1" ht="14.25" customHeight="1" x14ac:dyDescent="0.3"/>
    <row r="608" customFormat="1" ht="14.25" customHeight="1" x14ac:dyDescent="0.3"/>
    <row r="609" customFormat="1" ht="14.25" customHeight="1" x14ac:dyDescent="0.3"/>
    <row r="610" customFormat="1" ht="14.25" customHeight="1" x14ac:dyDescent="0.3"/>
    <row r="611" customFormat="1" ht="14.25" customHeight="1" x14ac:dyDescent="0.3"/>
    <row r="612" customFormat="1" ht="14.25" customHeight="1" x14ac:dyDescent="0.3"/>
    <row r="613" customFormat="1" ht="14.25" customHeight="1" x14ac:dyDescent="0.3"/>
    <row r="614" customFormat="1" ht="14.25" customHeight="1" x14ac:dyDescent="0.3"/>
    <row r="615" customFormat="1" ht="14.25" customHeight="1" x14ac:dyDescent="0.3"/>
    <row r="616" customFormat="1" ht="14.25" customHeight="1" x14ac:dyDescent="0.3"/>
    <row r="617" customFormat="1" ht="14.25" customHeight="1" x14ac:dyDescent="0.3"/>
    <row r="618" customFormat="1" ht="14.25" customHeight="1" x14ac:dyDescent="0.3"/>
    <row r="619" customFormat="1" ht="14.25" customHeight="1" x14ac:dyDescent="0.3"/>
    <row r="620" customFormat="1" ht="14.25" customHeight="1" x14ac:dyDescent="0.3"/>
    <row r="621" customFormat="1" ht="14.25" customHeight="1" x14ac:dyDescent="0.3"/>
    <row r="622" customFormat="1" ht="14.25" customHeight="1" x14ac:dyDescent="0.3"/>
    <row r="623" customFormat="1" ht="14.25" customHeight="1" x14ac:dyDescent="0.3"/>
    <row r="624" customFormat="1" ht="14.25" customHeight="1" x14ac:dyDescent="0.3"/>
    <row r="625" customFormat="1" ht="14.25" customHeight="1" x14ac:dyDescent="0.3"/>
    <row r="626" customFormat="1" ht="14.25" customHeight="1" x14ac:dyDescent="0.3"/>
    <row r="627" customFormat="1" ht="14.25" customHeight="1" x14ac:dyDescent="0.3"/>
    <row r="628" customFormat="1" ht="14.25" customHeight="1" x14ac:dyDescent="0.3"/>
    <row r="629" customFormat="1" ht="14.25" customHeight="1" x14ac:dyDescent="0.3"/>
    <row r="630" customFormat="1" ht="14.25" customHeight="1" x14ac:dyDescent="0.3"/>
    <row r="631" customFormat="1" ht="14.25" customHeight="1" x14ac:dyDescent="0.3"/>
    <row r="632" customFormat="1" ht="14.25" customHeight="1" x14ac:dyDescent="0.3"/>
    <row r="633" customFormat="1" ht="14.25" customHeight="1" x14ac:dyDescent="0.3"/>
    <row r="634" customFormat="1" ht="14.25" customHeight="1" x14ac:dyDescent="0.3"/>
    <row r="635" customFormat="1" ht="14.25" customHeight="1" x14ac:dyDescent="0.3"/>
    <row r="636" customFormat="1" ht="14.25" customHeight="1" x14ac:dyDescent="0.3"/>
    <row r="637" customFormat="1" ht="14.25" customHeight="1" x14ac:dyDescent="0.3"/>
    <row r="638" customFormat="1" ht="14.25" customHeight="1" x14ac:dyDescent="0.3"/>
    <row r="639" customFormat="1" ht="14.25" customHeight="1" x14ac:dyDescent="0.3"/>
    <row r="640" customFormat="1" ht="14.25" customHeight="1" x14ac:dyDescent="0.3"/>
    <row r="641" customFormat="1" ht="14.25" customHeight="1" x14ac:dyDescent="0.3"/>
    <row r="642" customFormat="1" ht="14.25" customHeight="1" x14ac:dyDescent="0.3"/>
    <row r="643" customFormat="1" ht="14.25" customHeight="1" x14ac:dyDescent="0.3"/>
    <row r="644" customFormat="1" ht="14.25" customHeight="1" x14ac:dyDescent="0.3"/>
    <row r="645" customFormat="1" ht="14.25" customHeight="1" x14ac:dyDescent="0.3"/>
    <row r="646" customFormat="1" ht="14.25" customHeight="1" x14ac:dyDescent="0.3"/>
    <row r="647" customFormat="1" ht="14.25" customHeight="1" x14ac:dyDescent="0.3"/>
    <row r="648" customFormat="1" ht="14.25" customHeight="1" x14ac:dyDescent="0.3"/>
    <row r="649" customFormat="1" ht="14.25" customHeight="1" x14ac:dyDescent="0.3"/>
    <row r="650" customFormat="1" ht="14.25" customHeight="1" x14ac:dyDescent="0.3"/>
    <row r="651" customFormat="1" ht="14.25" customHeight="1" x14ac:dyDescent="0.3"/>
    <row r="652" customFormat="1" ht="14.25" customHeight="1" x14ac:dyDescent="0.3"/>
    <row r="653" customFormat="1" ht="14.25" customHeight="1" x14ac:dyDescent="0.3"/>
    <row r="654" customFormat="1" ht="14.25" customHeight="1" x14ac:dyDescent="0.3"/>
    <row r="655" customFormat="1" ht="14.25" customHeight="1" x14ac:dyDescent="0.3"/>
    <row r="656" customFormat="1" ht="14.25" customHeight="1" x14ac:dyDescent="0.3"/>
    <row r="657" customFormat="1" ht="14.25" customHeight="1" x14ac:dyDescent="0.3"/>
    <row r="658" customFormat="1" ht="14.25" customHeight="1" x14ac:dyDescent="0.3"/>
    <row r="659" customFormat="1" ht="14.25" customHeight="1" x14ac:dyDescent="0.3"/>
    <row r="660" customFormat="1" ht="14.25" customHeight="1" x14ac:dyDescent="0.3"/>
    <row r="661" customFormat="1" ht="14.25" customHeight="1" x14ac:dyDescent="0.3"/>
    <row r="662" customFormat="1" ht="14.25" customHeight="1" x14ac:dyDescent="0.3"/>
    <row r="663" customFormat="1" ht="14.25" customHeight="1" x14ac:dyDescent="0.3"/>
    <row r="664" customFormat="1" ht="14.25" customHeight="1" x14ac:dyDescent="0.3"/>
    <row r="665" customFormat="1" ht="14.25" customHeight="1" x14ac:dyDescent="0.3"/>
    <row r="666" customFormat="1" ht="14.25" customHeight="1" x14ac:dyDescent="0.3"/>
    <row r="667" customFormat="1" ht="14.25" customHeight="1" x14ac:dyDescent="0.3"/>
    <row r="668" customFormat="1" ht="14.25" customHeight="1" x14ac:dyDescent="0.3"/>
    <row r="669" customFormat="1" ht="14.25" customHeight="1" x14ac:dyDescent="0.3"/>
    <row r="670" customFormat="1" ht="14.25" customHeight="1" x14ac:dyDescent="0.3"/>
    <row r="671" customFormat="1" ht="14.25" customHeight="1" x14ac:dyDescent="0.3"/>
    <row r="672" customFormat="1" ht="14.25" customHeight="1" x14ac:dyDescent="0.3"/>
    <row r="673" customFormat="1" ht="14.25" customHeight="1" x14ac:dyDescent="0.3"/>
    <row r="674" customFormat="1" ht="14.25" customHeight="1" x14ac:dyDescent="0.3"/>
    <row r="675" customFormat="1" ht="14.25" customHeight="1" x14ac:dyDescent="0.3"/>
    <row r="676" customFormat="1" ht="14.25" customHeight="1" x14ac:dyDescent="0.3"/>
    <row r="677" customFormat="1" ht="14.25" customHeight="1" x14ac:dyDescent="0.3"/>
    <row r="678" customFormat="1" ht="14.25" customHeight="1" x14ac:dyDescent="0.3"/>
    <row r="679" customFormat="1" ht="14.25" customHeight="1" x14ac:dyDescent="0.3"/>
    <row r="680" customFormat="1" ht="14.25" customHeight="1" x14ac:dyDescent="0.3"/>
    <row r="681" customFormat="1" ht="14.25" customHeight="1" x14ac:dyDescent="0.3"/>
    <row r="682" customFormat="1" ht="14.25" customHeight="1" x14ac:dyDescent="0.3"/>
    <row r="683" customFormat="1" ht="14.25" customHeight="1" x14ac:dyDescent="0.3"/>
    <row r="684" customFormat="1" ht="14.25" customHeight="1" x14ac:dyDescent="0.3"/>
    <row r="685" customFormat="1" ht="14.25" customHeight="1" x14ac:dyDescent="0.3"/>
    <row r="686" customFormat="1" ht="14.25" customHeight="1" x14ac:dyDescent="0.3"/>
    <row r="687" customFormat="1" ht="14.25" customHeight="1" x14ac:dyDescent="0.3"/>
    <row r="688" customFormat="1" ht="14.25" customHeight="1" x14ac:dyDescent="0.3"/>
    <row r="689" customFormat="1" ht="14.25" customHeight="1" x14ac:dyDescent="0.3"/>
    <row r="690" customFormat="1" ht="14.25" customHeight="1" x14ac:dyDescent="0.3"/>
    <row r="691" customFormat="1" ht="14.25" customHeight="1" x14ac:dyDescent="0.3"/>
    <row r="692" customFormat="1" ht="14.25" customHeight="1" x14ac:dyDescent="0.3"/>
    <row r="693" customFormat="1" ht="14.25" customHeight="1" x14ac:dyDescent="0.3"/>
    <row r="694" customFormat="1" ht="14.25" customHeight="1" x14ac:dyDescent="0.3"/>
    <row r="695" customFormat="1" ht="14.25" customHeight="1" x14ac:dyDescent="0.3"/>
    <row r="696" customFormat="1" ht="14.25" customHeight="1" x14ac:dyDescent="0.3"/>
    <row r="697" customFormat="1" ht="14.25" customHeight="1" x14ac:dyDescent="0.3"/>
    <row r="698" customFormat="1" ht="14.25" customHeight="1" x14ac:dyDescent="0.3"/>
    <row r="699" customFormat="1" ht="14.25" customHeight="1" x14ac:dyDescent="0.3"/>
    <row r="700" customFormat="1" ht="14.25" customHeight="1" x14ac:dyDescent="0.3"/>
    <row r="701" customFormat="1" ht="14.25" customHeight="1" x14ac:dyDescent="0.3"/>
    <row r="702" customFormat="1" ht="14.25" customHeight="1" x14ac:dyDescent="0.3"/>
    <row r="703" customFormat="1" ht="14.25" customHeight="1" x14ac:dyDescent="0.3"/>
    <row r="704" customFormat="1" ht="14.25" customHeight="1" x14ac:dyDescent="0.3"/>
    <row r="705" customFormat="1" ht="14.25" customHeight="1" x14ac:dyDescent="0.3"/>
    <row r="706" customFormat="1" ht="14.25" customHeight="1" x14ac:dyDescent="0.3"/>
    <row r="707" customFormat="1" ht="14.25" customHeight="1" x14ac:dyDescent="0.3"/>
    <row r="708" customFormat="1" ht="14.25" customHeight="1" x14ac:dyDescent="0.3"/>
    <row r="709" customFormat="1" ht="14.25" customHeight="1" x14ac:dyDescent="0.3"/>
    <row r="710" customFormat="1" ht="14.25" customHeight="1" x14ac:dyDescent="0.3"/>
    <row r="711" customFormat="1" ht="14.25" customHeight="1" x14ac:dyDescent="0.3"/>
    <row r="712" customFormat="1" ht="14.25" customHeight="1" x14ac:dyDescent="0.3"/>
    <row r="713" customFormat="1" ht="14.25" customHeight="1" x14ac:dyDescent="0.3"/>
    <row r="714" customFormat="1" ht="14.25" customHeight="1" x14ac:dyDescent="0.3"/>
    <row r="715" customFormat="1" ht="14.25" customHeight="1" x14ac:dyDescent="0.3"/>
    <row r="716" customFormat="1" ht="14.25" customHeight="1" x14ac:dyDescent="0.3"/>
    <row r="717" customFormat="1" ht="14.25" customHeight="1" x14ac:dyDescent="0.3"/>
    <row r="718" customFormat="1" ht="14.25" customHeight="1" x14ac:dyDescent="0.3"/>
    <row r="719" customFormat="1" ht="14.25" customHeight="1" x14ac:dyDescent="0.3"/>
    <row r="720" customFormat="1" ht="14.25" customHeight="1" x14ac:dyDescent="0.3"/>
    <row r="721" customFormat="1" ht="14.25" customHeight="1" x14ac:dyDescent="0.3"/>
    <row r="722" customFormat="1" ht="14.25" customHeight="1" x14ac:dyDescent="0.3"/>
    <row r="723" customFormat="1" ht="14.25" customHeight="1" x14ac:dyDescent="0.3"/>
    <row r="724" customFormat="1" ht="14.25" customHeight="1" x14ac:dyDescent="0.3"/>
    <row r="725" customFormat="1" ht="14.25" customHeight="1" x14ac:dyDescent="0.3"/>
    <row r="726" customFormat="1" ht="14.25" customHeight="1" x14ac:dyDescent="0.3"/>
    <row r="727" customFormat="1" ht="14.25" customHeight="1" x14ac:dyDescent="0.3"/>
    <row r="728" customFormat="1" ht="14.25" customHeight="1" x14ac:dyDescent="0.3"/>
    <row r="729" customFormat="1" ht="14.25" customHeight="1" x14ac:dyDescent="0.3"/>
    <row r="730" customFormat="1" ht="14.25" customHeight="1" x14ac:dyDescent="0.3"/>
    <row r="731" customFormat="1" ht="14.25" customHeight="1" x14ac:dyDescent="0.3"/>
    <row r="732" customFormat="1" ht="14.25" customHeight="1" x14ac:dyDescent="0.3"/>
    <row r="733" customFormat="1" ht="14.25" customHeight="1" x14ac:dyDescent="0.3"/>
    <row r="734" customFormat="1" ht="14.25" customHeight="1" x14ac:dyDescent="0.3"/>
    <row r="735" customFormat="1" ht="14.25" customHeight="1" x14ac:dyDescent="0.3"/>
    <row r="736" customFormat="1" ht="14.25" customHeight="1" x14ac:dyDescent="0.3"/>
    <row r="737" customFormat="1" ht="14.25" customHeight="1" x14ac:dyDescent="0.3"/>
    <row r="738" customFormat="1" ht="14.25" customHeight="1" x14ac:dyDescent="0.3"/>
    <row r="739" customFormat="1" ht="14.25" customHeight="1" x14ac:dyDescent="0.3"/>
    <row r="740" customFormat="1" ht="14.25" customHeight="1" x14ac:dyDescent="0.3"/>
    <row r="741" customFormat="1" ht="14.25" customHeight="1" x14ac:dyDescent="0.3"/>
    <row r="742" customFormat="1" ht="14.25" customHeight="1" x14ac:dyDescent="0.3"/>
    <row r="743" customFormat="1" ht="14.25" customHeight="1" x14ac:dyDescent="0.3"/>
    <row r="744" customFormat="1" ht="14.25" customHeight="1" x14ac:dyDescent="0.3"/>
    <row r="745" customFormat="1" ht="14.25" customHeight="1" x14ac:dyDescent="0.3"/>
    <row r="746" customFormat="1" ht="14.25" customHeight="1" x14ac:dyDescent="0.3"/>
    <row r="747" customFormat="1" ht="14.25" customHeight="1" x14ac:dyDescent="0.3"/>
    <row r="748" customFormat="1" ht="14.25" customHeight="1" x14ac:dyDescent="0.3"/>
    <row r="749" customFormat="1" ht="14.25" customHeight="1" x14ac:dyDescent="0.3"/>
    <row r="750" customFormat="1" ht="14.25" customHeight="1" x14ac:dyDescent="0.3"/>
    <row r="751" customFormat="1" ht="14.25" customHeight="1" x14ac:dyDescent="0.3"/>
    <row r="752" customFormat="1" ht="14.25" customHeight="1" x14ac:dyDescent="0.3"/>
    <row r="753" customFormat="1" ht="14.25" customHeight="1" x14ac:dyDescent="0.3"/>
    <row r="754" customFormat="1" ht="14.25" customHeight="1" x14ac:dyDescent="0.3"/>
    <row r="755" customFormat="1" ht="14.25" customHeight="1" x14ac:dyDescent="0.3"/>
    <row r="756" customFormat="1" ht="14.25" customHeight="1" x14ac:dyDescent="0.3"/>
    <row r="757" customFormat="1" ht="14.25" customHeight="1" x14ac:dyDescent="0.3"/>
    <row r="758" customFormat="1" ht="14.25" customHeight="1" x14ac:dyDescent="0.3"/>
    <row r="759" customFormat="1" ht="14.25" customHeight="1" x14ac:dyDescent="0.3"/>
    <row r="760" customFormat="1" ht="14.25" customHeight="1" x14ac:dyDescent="0.3"/>
    <row r="761" customFormat="1" ht="14.25" customHeight="1" x14ac:dyDescent="0.3"/>
    <row r="762" customFormat="1" ht="14.25" customHeight="1" x14ac:dyDescent="0.3"/>
    <row r="763" customFormat="1" ht="14.25" customHeight="1" x14ac:dyDescent="0.3"/>
    <row r="764" customFormat="1" ht="14.25" customHeight="1" x14ac:dyDescent="0.3"/>
    <row r="765" customFormat="1" ht="14.25" customHeight="1" x14ac:dyDescent="0.3"/>
    <row r="766" customFormat="1" ht="14.25" customHeight="1" x14ac:dyDescent="0.3"/>
    <row r="767" customFormat="1" ht="14.25" customHeight="1" x14ac:dyDescent="0.3"/>
    <row r="768" customFormat="1" ht="14.25" customHeight="1" x14ac:dyDescent="0.3"/>
    <row r="769" customFormat="1" ht="14.25" customHeight="1" x14ac:dyDescent="0.3"/>
    <row r="770" customFormat="1" ht="14.25" customHeight="1" x14ac:dyDescent="0.3"/>
    <row r="771" customFormat="1" ht="14.25" customHeight="1" x14ac:dyDescent="0.3"/>
    <row r="772" customFormat="1" ht="14.25" customHeight="1" x14ac:dyDescent="0.3"/>
    <row r="773" customFormat="1" ht="14.25" customHeight="1" x14ac:dyDescent="0.3"/>
    <row r="774" customFormat="1" ht="14.25" customHeight="1" x14ac:dyDescent="0.3"/>
    <row r="775" customFormat="1" ht="14.25" customHeight="1" x14ac:dyDescent="0.3"/>
    <row r="776" customFormat="1" ht="14.25" customHeight="1" x14ac:dyDescent="0.3"/>
    <row r="777" customFormat="1" ht="14.25" customHeight="1" x14ac:dyDescent="0.3"/>
    <row r="778" customFormat="1" ht="14.25" customHeight="1" x14ac:dyDescent="0.3"/>
    <row r="779" customFormat="1" ht="14.25" customHeight="1" x14ac:dyDescent="0.3"/>
    <row r="780" customFormat="1" ht="14.25" customHeight="1" x14ac:dyDescent="0.3"/>
    <row r="781" customFormat="1" ht="14.25" customHeight="1" x14ac:dyDescent="0.3"/>
    <row r="782" customFormat="1" ht="14.25" customHeight="1" x14ac:dyDescent="0.3"/>
    <row r="783" customFormat="1" ht="14.25" customHeight="1" x14ac:dyDescent="0.3"/>
    <row r="784" customFormat="1" ht="14.25" customHeight="1" x14ac:dyDescent="0.3"/>
    <row r="785" customFormat="1" ht="14.25" customHeight="1" x14ac:dyDescent="0.3"/>
    <row r="786" customFormat="1" ht="14.25" customHeight="1" x14ac:dyDescent="0.3"/>
    <row r="787" customFormat="1" ht="14.25" customHeight="1" x14ac:dyDescent="0.3"/>
    <row r="788" customFormat="1" ht="14.25" customHeight="1" x14ac:dyDescent="0.3"/>
    <row r="789" customFormat="1" ht="14.25" customHeight="1" x14ac:dyDescent="0.3"/>
    <row r="790" customFormat="1" ht="14.25" customHeight="1" x14ac:dyDescent="0.3"/>
    <row r="791" customFormat="1" ht="14.25" customHeight="1" x14ac:dyDescent="0.3"/>
    <row r="792" customFormat="1" ht="14.25" customHeight="1" x14ac:dyDescent="0.3"/>
    <row r="793" customFormat="1" ht="14.25" customHeight="1" x14ac:dyDescent="0.3"/>
    <row r="794" customFormat="1" ht="14.25" customHeight="1" x14ac:dyDescent="0.3"/>
    <row r="795" customFormat="1" ht="14.25" customHeight="1" x14ac:dyDescent="0.3"/>
    <row r="796" customFormat="1" ht="14.25" customHeight="1" x14ac:dyDescent="0.3"/>
    <row r="797" customFormat="1" ht="14.25" customHeight="1" x14ac:dyDescent="0.3"/>
    <row r="798" customFormat="1" ht="14.25" customHeight="1" x14ac:dyDescent="0.3"/>
    <row r="799" customFormat="1" ht="14.25" customHeight="1" x14ac:dyDescent="0.3"/>
    <row r="800" customFormat="1" ht="14.25" customHeight="1" x14ac:dyDescent="0.3"/>
    <row r="801" customFormat="1" ht="14.25" customHeight="1" x14ac:dyDescent="0.3"/>
    <row r="802" customFormat="1" ht="14.25" customHeight="1" x14ac:dyDescent="0.3"/>
    <row r="803" customFormat="1" ht="14.25" customHeight="1" x14ac:dyDescent="0.3"/>
    <row r="804" customFormat="1" ht="14.25" customHeight="1" x14ac:dyDescent="0.3"/>
    <row r="805" customFormat="1" ht="14.25" customHeight="1" x14ac:dyDescent="0.3"/>
    <row r="806" customFormat="1" ht="14.25" customHeight="1" x14ac:dyDescent="0.3"/>
    <row r="807" customFormat="1" ht="14.25" customHeight="1" x14ac:dyDescent="0.3"/>
    <row r="808" customFormat="1" ht="14.25" customHeight="1" x14ac:dyDescent="0.3"/>
    <row r="809" customFormat="1" ht="14.25" customHeight="1" x14ac:dyDescent="0.3"/>
    <row r="810" customFormat="1" ht="14.25" customHeight="1" x14ac:dyDescent="0.3"/>
    <row r="811" customFormat="1" ht="14.25" customHeight="1" x14ac:dyDescent="0.3"/>
    <row r="812" customFormat="1" ht="14.25" customHeight="1" x14ac:dyDescent="0.3"/>
    <row r="813" customFormat="1" ht="14.25" customHeight="1" x14ac:dyDescent="0.3"/>
    <row r="814" customFormat="1" ht="14.25" customHeight="1" x14ac:dyDescent="0.3"/>
    <row r="815" customFormat="1" ht="14.25" customHeight="1" x14ac:dyDescent="0.3"/>
    <row r="816" customFormat="1" ht="14.25" customHeight="1" x14ac:dyDescent="0.3"/>
    <row r="817" customFormat="1" ht="14.25" customHeight="1" x14ac:dyDescent="0.3"/>
    <row r="818" customFormat="1" ht="14.25" customHeight="1" x14ac:dyDescent="0.3"/>
    <row r="819" customFormat="1" ht="14.25" customHeight="1" x14ac:dyDescent="0.3"/>
    <row r="820" customFormat="1" ht="14.25" customHeight="1" x14ac:dyDescent="0.3"/>
    <row r="821" customFormat="1" ht="14.25" customHeight="1" x14ac:dyDescent="0.3"/>
    <row r="822" customFormat="1" ht="14.25" customHeight="1" x14ac:dyDescent="0.3"/>
    <row r="823" customFormat="1" ht="14.25" customHeight="1" x14ac:dyDescent="0.3"/>
    <row r="824" customFormat="1" ht="14.25" customHeight="1" x14ac:dyDescent="0.3"/>
    <row r="825" customFormat="1" ht="14.25" customHeight="1" x14ac:dyDescent="0.3"/>
    <row r="826" customFormat="1" ht="14.25" customHeight="1" x14ac:dyDescent="0.3"/>
    <row r="827" customFormat="1" ht="14.25" customHeight="1" x14ac:dyDescent="0.3"/>
    <row r="828" customFormat="1" ht="14.25" customHeight="1" x14ac:dyDescent="0.3"/>
    <row r="829" customFormat="1" ht="14.25" customHeight="1" x14ac:dyDescent="0.3"/>
    <row r="830" customFormat="1" ht="14.25" customHeight="1" x14ac:dyDescent="0.3"/>
    <row r="831" customFormat="1" ht="14.25" customHeight="1" x14ac:dyDescent="0.3"/>
    <row r="832" customFormat="1" ht="14.25" customHeight="1" x14ac:dyDescent="0.3"/>
    <row r="833" customFormat="1" ht="14.25" customHeight="1" x14ac:dyDescent="0.3"/>
    <row r="834" customFormat="1" ht="14.25" customHeight="1" x14ac:dyDescent="0.3"/>
    <row r="835" customFormat="1" ht="14.25" customHeight="1" x14ac:dyDescent="0.3"/>
    <row r="836" customFormat="1" ht="14.25" customHeight="1" x14ac:dyDescent="0.3"/>
    <row r="837" customFormat="1" ht="14.25" customHeight="1" x14ac:dyDescent="0.3"/>
    <row r="838" customFormat="1" ht="14.25" customHeight="1" x14ac:dyDescent="0.3"/>
    <row r="839" customFormat="1" ht="14.25" customHeight="1" x14ac:dyDescent="0.3"/>
    <row r="840" customFormat="1" ht="14.25" customHeight="1" x14ac:dyDescent="0.3"/>
    <row r="841" customFormat="1" ht="14.25" customHeight="1" x14ac:dyDescent="0.3"/>
    <row r="842" customFormat="1" ht="14.25" customHeight="1" x14ac:dyDescent="0.3"/>
    <row r="843" customFormat="1" ht="14.25" customHeight="1" x14ac:dyDescent="0.3"/>
    <row r="844" customFormat="1" ht="14.25" customHeight="1" x14ac:dyDescent="0.3"/>
    <row r="845" customFormat="1" ht="14.25" customHeight="1" x14ac:dyDescent="0.3"/>
    <row r="846" customFormat="1" ht="14.25" customHeight="1" x14ac:dyDescent="0.3"/>
    <row r="847" customFormat="1" ht="14.25" customHeight="1" x14ac:dyDescent="0.3"/>
    <row r="848" customFormat="1" ht="14.25" customHeight="1" x14ac:dyDescent="0.3"/>
    <row r="849" customFormat="1" ht="14.25" customHeight="1" x14ac:dyDescent="0.3"/>
    <row r="850" customFormat="1" ht="14.25" customHeight="1" x14ac:dyDescent="0.3"/>
    <row r="851" customFormat="1" ht="14.25" customHeight="1" x14ac:dyDescent="0.3"/>
    <row r="852" customFormat="1" ht="14.25" customHeight="1" x14ac:dyDescent="0.3"/>
    <row r="853" customFormat="1" ht="14.25" customHeight="1" x14ac:dyDescent="0.3"/>
    <row r="854" customFormat="1" ht="14.25" customHeight="1" x14ac:dyDescent="0.3"/>
    <row r="855" customFormat="1" ht="14.25" customHeight="1" x14ac:dyDescent="0.3"/>
    <row r="856" customFormat="1" ht="14.25" customHeight="1" x14ac:dyDescent="0.3"/>
    <row r="857" customFormat="1" ht="14.25" customHeight="1" x14ac:dyDescent="0.3"/>
    <row r="858" customFormat="1" ht="14.25" customHeight="1" x14ac:dyDescent="0.3"/>
    <row r="859" customFormat="1" ht="14.25" customHeight="1" x14ac:dyDescent="0.3"/>
    <row r="860" customFormat="1" ht="14.25" customHeight="1" x14ac:dyDescent="0.3"/>
    <row r="861" customFormat="1" ht="14.25" customHeight="1" x14ac:dyDescent="0.3"/>
    <row r="862" customFormat="1" ht="14.25" customHeight="1" x14ac:dyDescent="0.3"/>
    <row r="863" customFormat="1" ht="14.25" customHeight="1" x14ac:dyDescent="0.3"/>
    <row r="864" customFormat="1" ht="14.25" customHeight="1" x14ac:dyDescent="0.3"/>
    <row r="865" customFormat="1" ht="14.25" customHeight="1" x14ac:dyDescent="0.3"/>
    <row r="866" customFormat="1" ht="14.25" customHeight="1" x14ac:dyDescent="0.3"/>
    <row r="867" customFormat="1" ht="14.25" customHeight="1" x14ac:dyDescent="0.3"/>
    <row r="868" customFormat="1" ht="14.25" customHeight="1" x14ac:dyDescent="0.3"/>
    <row r="869" customFormat="1" ht="14.25" customHeight="1" x14ac:dyDescent="0.3"/>
    <row r="870" customFormat="1" ht="14.25" customHeight="1" x14ac:dyDescent="0.3"/>
    <row r="871" customFormat="1" ht="14.25" customHeight="1" x14ac:dyDescent="0.3"/>
    <row r="872" customFormat="1" ht="14.25" customHeight="1" x14ac:dyDescent="0.3"/>
    <row r="873" customFormat="1" ht="14.25" customHeight="1" x14ac:dyDescent="0.3"/>
    <row r="874" customFormat="1" ht="14.25" customHeight="1" x14ac:dyDescent="0.3"/>
    <row r="875" customFormat="1" ht="14.25" customHeight="1" x14ac:dyDescent="0.3"/>
    <row r="876" customFormat="1" ht="14.25" customHeight="1" x14ac:dyDescent="0.3"/>
    <row r="877" customFormat="1" ht="14.25" customHeight="1" x14ac:dyDescent="0.3"/>
    <row r="878" customFormat="1" ht="14.25" customHeight="1" x14ac:dyDescent="0.3"/>
    <row r="879" customFormat="1" ht="14.25" customHeight="1" x14ac:dyDescent="0.3"/>
    <row r="880" customFormat="1" ht="14.25" customHeight="1" x14ac:dyDescent="0.3"/>
    <row r="881" customFormat="1" ht="14.25" customHeight="1" x14ac:dyDescent="0.3"/>
    <row r="882" customFormat="1" ht="14.25" customHeight="1" x14ac:dyDescent="0.3"/>
    <row r="883" customFormat="1" ht="14.25" customHeight="1" x14ac:dyDescent="0.3"/>
    <row r="884" customFormat="1" ht="14.25" customHeight="1" x14ac:dyDescent="0.3"/>
    <row r="885" customFormat="1" ht="14.25" customHeight="1" x14ac:dyDescent="0.3"/>
    <row r="886" customFormat="1" ht="14.25" customHeight="1" x14ac:dyDescent="0.3"/>
    <row r="887" customFormat="1" ht="14.25" customHeight="1" x14ac:dyDescent="0.3"/>
    <row r="888" customFormat="1" ht="14.25" customHeight="1" x14ac:dyDescent="0.3"/>
    <row r="889" customFormat="1" ht="14.25" customHeight="1" x14ac:dyDescent="0.3"/>
    <row r="890" customFormat="1" ht="14.25" customHeight="1" x14ac:dyDescent="0.3"/>
    <row r="891" customFormat="1" ht="14.25" customHeight="1" x14ac:dyDescent="0.3"/>
    <row r="892" customFormat="1" ht="14.25" customHeight="1" x14ac:dyDescent="0.3"/>
    <row r="893" customFormat="1" ht="14.25" customHeight="1" x14ac:dyDescent="0.3"/>
    <row r="894" customFormat="1" ht="14.25" customHeight="1" x14ac:dyDescent="0.3"/>
    <row r="895" customFormat="1" ht="14.25" customHeight="1" x14ac:dyDescent="0.3"/>
    <row r="896" customFormat="1" ht="14.25" customHeight="1" x14ac:dyDescent="0.3"/>
    <row r="897" customFormat="1" ht="14.25" customHeight="1" x14ac:dyDescent="0.3"/>
    <row r="898" customFormat="1" ht="14.25" customHeight="1" x14ac:dyDescent="0.3"/>
    <row r="899" customFormat="1" ht="14.25" customHeight="1" x14ac:dyDescent="0.3"/>
    <row r="900" customFormat="1" ht="14.25" customHeight="1" x14ac:dyDescent="0.3"/>
    <row r="901" customFormat="1" ht="14.25" customHeight="1" x14ac:dyDescent="0.3"/>
    <row r="902" customFormat="1" ht="14.25" customHeight="1" x14ac:dyDescent="0.3"/>
    <row r="903" customFormat="1" ht="14.25" customHeight="1" x14ac:dyDescent="0.3"/>
    <row r="904" customFormat="1" ht="14.25" customHeight="1" x14ac:dyDescent="0.3"/>
    <row r="905" customFormat="1" ht="14.25" customHeight="1" x14ac:dyDescent="0.3"/>
    <row r="906" customFormat="1" ht="14.25" customHeight="1" x14ac:dyDescent="0.3"/>
    <row r="907" customFormat="1" ht="14.25" customHeight="1" x14ac:dyDescent="0.3"/>
    <row r="908" customFormat="1" ht="14.25" customHeight="1" x14ac:dyDescent="0.3"/>
    <row r="909" customFormat="1" ht="14.25" customHeight="1" x14ac:dyDescent="0.3"/>
    <row r="910" customFormat="1" ht="14.25" customHeight="1" x14ac:dyDescent="0.3"/>
    <row r="911" customFormat="1" ht="14.25" customHeight="1" x14ac:dyDescent="0.3"/>
    <row r="912" customFormat="1" ht="14.25" customHeight="1" x14ac:dyDescent="0.3"/>
    <row r="913" customFormat="1" ht="14.25" customHeight="1" x14ac:dyDescent="0.3"/>
    <row r="914" customFormat="1" ht="14.25" customHeight="1" x14ac:dyDescent="0.3"/>
    <row r="915" customFormat="1" ht="14.25" customHeight="1" x14ac:dyDescent="0.3"/>
    <row r="916" customFormat="1" ht="14.25" customHeight="1" x14ac:dyDescent="0.3"/>
    <row r="917" customFormat="1" ht="14.25" customHeight="1" x14ac:dyDescent="0.3"/>
    <row r="918" customFormat="1" ht="14.25" customHeight="1" x14ac:dyDescent="0.3"/>
    <row r="919" customFormat="1" ht="14.25" customHeight="1" x14ac:dyDescent="0.3"/>
    <row r="920" customFormat="1" ht="14.25" customHeight="1" x14ac:dyDescent="0.3"/>
    <row r="921" customFormat="1" ht="14.25" customHeight="1" x14ac:dyDescent="0.3"/>
    <row r="922" customFormat="1" ht="14.25" customHeight="1" x14ac:dyDescent="0.3"/>
    <row r="923" customFormat="1" ht="14.25" customHeight="1" x14ac:dyDescent="0.3"/>
    <row r="924" customFormat="1" ht="14.25" customHeight="1" x14ac:dyDescent="0.3"/>
    <row r="925" customFormat="1" ht="14.25" customHeight="1" x14ac:dyDescent="0.3"/>
    <row r="926" customFormat="1" ht="14.25" customHeight="1" x14ac:dyDescent="0.3"/>
    <row r="927" customFormat="1" ht="14.25" customHeight="1" x14ac:dyDescent="0.3"/>
    <row r="928" customFormat="1" ht="14.25" customHeight="1" x14ac:dyDescent="0.3"/>
    <row r="929" customFormat="1" ht="14.25" customHeight="1" x14ac:dyDescent="0.3"/>
    <row r="930" customFormat="1" ht="14.25" customHeight="1" x14ac:dyDescent="0.3"/>
    <row r="931" customFormat="1" ht="14.25" customHeight="1" x14ac:dyDescent="0.3"/>
    <row r="932" customFormat="1" ht="14.25" customHeight="1" x14ac:dyDescent="0.3"/>
    <row r="933" customFormat="1" ht="14.25" customHeight="1" x14ac:dyDescent="0.3"/>
    <row r="934" customFormat="1" ht="14.25" customHeight="1" x14ac:dyDescent="0.3"/>
    <row r="935" customFormat="1" ht="14.25" customHeight="1" x14ac:dyDescent="0.3"/>
    <row r="936" customFormat="1" ht="14.25" customHeight="1" x14ac:dyDescent="0.3"/>
    <row r="937" customFormat="1" ht="14.25" customHeight="1" x14ac:dyDescent="0.3"/>
    <row r="938" customFormat="1" ht="14.25" customHeight="1" x14ac:dyDescent="0.3"/>
    <row r="939" customFormat="1" ht="14.25" customHeight="1" x14ac:dyDescent="0.3"/>
    <row r="940" customFormat="1" ht="14.25" customHeight="1" x14ac:dyDescent="0.3"/>
    <row r="941" customFormat="1" ht="14.25" customHeight="1" x14ac:dyDescent="0.3"/>
    <row r="942" customFormat="1" ht="14.25" customHeight="1" x14ac:dyDescent="0.3"/>
    <row r="943" customFormat="1" ht="14.25" customHeight="1" x14ac:dyDescent="0.3"/>
    <row r="944" customFormat="1" ht="14.25" customHeight="1" x14ac:dyDescent="0.3"/>
    <row r="945" customFormat="1" ht="14.25" customHeight="1" x14ac:dyDescent="0.3"/>
    <row r="946" customFormat="1" ht="14.25" customHeight="1" x14ac:dyDescent="0.3"/>
    <row r="947" customFormat="1" ht="14.25" customHeight="1" x14ac:dyDescent="0.3"/>
    <row r="948" customFormat="1" ht="14.25" customHeight="1" x14ac:dyDescent="0.3"/>
    <row r="949" customFormat="1" ht="14.25" customHeight="1" x14ac:dyDescent="0.3"/>
    <row r="950" customFormat="1" ht="14.25" customHeight="1" x14ac:dyDescent="0.3"/>
    <row r="951" customFormat="1" ht="14.25" customHeight="1" x14ac:dyDescent="0.3"/>
    <row r="952" customFormat="1" ht="14.25" customHeight="1" x14ac:dyDescent="0.3"/>
    <row r="953" customFormat="1" ht="14.25" customHeight="1" x14ac:dyDescent="0.3"/>
    <row r="954" customFormat="1" ht="14.25" customHeight="1" x14ac:dyDescent="0.3"/>
    <row r="955" customFormat="1" ht="14.25" customHeight="1" x14ac:dyDescent="0.3"/>
    <row r="956" customFormat="1" ht="14.25" customHeight="1" x14ac:dyDescent="0.3"/>
    <row r="957" customFormat="1" ht="14.25" customHeight="1" x14ac:dyDescent="0.3"/>
    <row r="958" customFormat="1" ht="14.25" customHeight="1" x14ac:dyDescent="0.3"/>
    <row r="959" customFormat="1" ht="14.25" customHeight="1" x14ac:dyDescent="0.3"/>
    <row r="960" customFormat="1" ht="14.25" customHeight="1" x14ac:dyDescent="0.3"/>
    <row r="961" customFormat="1" ht="14.25" customHeight="1" x14ac:dyDescent="0.3"/>
    <row r="962" customFormat="1" ht="14.25" customHeight="1" x14ac:dyDescent="0.3"/>
    <row r="963" customFormat="1" ht="14.25" customHeight="1" x14ac:dyDescent="0.3"/>
    <row r="964" customFormat="1" ht="14.25" customHeight="1" x14ac:dyDescent="0.3"/>
    <row r="965" customFormat="1" ht="14.25" customHeight="1" x14ac:dyDescent="0.3"/>
    <row r="966" customFormat="1" ht="14.25" customHeight="1" x14ac:dyDescent="0.3"/>
    <row r="967" customFormat="1" ht="14.25" customHeight="1" x14ac:dyDescent="0.3"/>
    <row r="968" customFormat="1" ht="14.25" customHeight="1" x14ac:dyDescent="0.3"/>
    <row r="969" customFormat="1" ht="14.25" customHeight="1" x14ac:dyDescent="0.3"/>
    <row r="970" customFormat="1" ht="14.25" customHeight="1" x14ac:dyDescent="0.3"/>
    <row r="971" customFormat="1" ht="14.25" customHeight="1" x14ac:dyDescent="0.3"/>
    <row r="972" customFormat="1" ht="14.25" customHeight="1" x14ac:dyDescent="0.3"/>
    <row r="973" customFormat="1" ht="14.25" customHeight="1" x14ac:dyDescent="0.3"/>
    <row r="974" customFormat="1" ht="14.25" customHeight="1" x14ac:dyDescent="0.3"/>
    <row r="975" customFormat="1" ht="14.25" customHeight="1" x14ac:dyDescent="0.3"/>
    <row r="976" customFormat="1" ht="14.25" customHeight="1" x14ac:dyDescent="0.3"/>
    <row r="977" customFormat="1" ht="14.25" customHeight="1" x14ac:dyDescent="0.3"/>
    <row r="978" customFormat="1" ht="14.25" customHeight="1" x14ac:dyDescent="0.3"/>
    <row r="979" customFormat="1" ht="14.25" customHeight="1" x14ac:dyDescent="0.3"/>
    <row r="980" customFormat="1" ht="14.25" customHeight="1" x14ac:dyDescent="0.3"/>
    <row r="981" customFormat="1" ht="14.25" customHeight="1" x14ac:dyDescent="0.3"/>
    <row r="982" customFormat="1" ht="14.25" customHeight="1" x14ac:dyDescent="0.3"/>
    <row r="983" customFormat="1" ht="14.25" customHeight="1" x14ac:dyDescent="0.3"/>
    <row r="984" customFormat="1" ht="14.25" customHeight="1" x14ac:dyDescent="0.3"/>
    <row r="985" customFormat="1" ht="14.25" customHeight="1" x14ac:dyDescent="0.3"/>
    <row r="986" customFormat="1" ht="14.25" customHeight="1" x14ac:dyDescent="0.3"/>
    <row r="987" customFormat="1" ht="14.25" customHeight="1" x14ac:dyDescent="0.3"/>
    <row r="988" customFormat="1" ht="14.25" customHeight="1" x14ac:dyDescent="0.3"/>
    <row r="989" customFormat="1" ht="14.25" customHeight="1" x14ac:dyDescent="0.3"/>
    <row r="990" customFormat="1" ht="14.25" customHeight="1" x14ac:dyDescent="0.3"/>
    <row r="991" customFormat="1" ht="14.25" customHeight="1" x14ac:dyDescent="0.3"/>
    <row r="992" customFormat="1" ht="14.25" customHeight="1" x14ac:dyDescent="0.3"/>
    <row r="993" customFormat="1" ht="14.25" customHeight="1" x14ac:dyDescent="0.3"/>
    <row r="994" customFormat="1" ht="14.25" customHeight="1" x14ac:dyDescent="0.3"/>
    <row r="995" customFormat="1" ht="14.25" customHeight="1" x14ac:dyDescent="0.3"/>
    <row r="996" customFormat="1" ht="14.25" customHeight="1" x14ac:dyDescent="0.3"/>
    <row r="997" customFormat="1" ht="14.25" customHeight="1" x14ac:dyDescent="0.3"/>
    <row r="998" customFormat="1" ht="14.25" customHeight="1" x14ac:dyDescent="0.3"/>
    <row r="999" customFormat="1" ht="14.25" customHeight="1" x14ac:dyDescent="0.3"/>
    <row r="1000" customFormat="1" ht="14.25" customHeight="1" x14ac:dyDescent="0.3"/>
    <row r="1001" customFormat="1" ht="14.25" customHeight="1" x14ac:dyDescent="0.3"/>
  </sheetData>
  <sheetProtection algorithmName="SHA-512" hashValue="gy6cWkN2oXrr33qetQjrzlBN7NU+OoE8LlETUrdsXPYVvYUni1A62t4UHqDIv2mdGQiE3vGdBM6ajV/9xlFPPg==" saltValue="pYfQ4XMwbflCv4WdWBZgfg==" spinCount="100000" sheet="1" objects="1" scenarios="1"/>
  <mergeCells count="8">
    <mergeCell ref="F71:G71"/>
    <mergeCell ref="C12:D12"/>
    <mergeCell ref="C14:D14"/>
    <mergeCell ref="E14:F14"/>
    <mergeCell ref="G14:H14"/>
    <mergeCell ref="C15:D15"/>
    <mergeCell ref="E15:F15"/>
    <mergeCell ref="G15:H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58D0B-3776-40EA-8ED6-9DF4E9B1020E}">
  <dimension ref="A1:AK53"/>
  <sheetViews>
    <sheetView workbookViewId="0">
      <selection activeCell="G10" sqref="G10"/>
    </sheetView>
  </sheetViews>
  <sheetFormatPr defaultColWidth="8.88671875" defaultRowHeight="14.4" x14ac:dyDescent="0.3"/>
  <cols>
    <col min="1" max="1" width="10.44140625" bestFit="1" customWidth="1"/>
    <col min="2" max="2" width="20.88671875" bestFit="1" customWidth="1"/>
    <col min="3" max="4" width="10.33203125" customWidth="1"/>
    <col min="5" max="5" width="10.33203125" bestFit="1" customWidth="1"/>
    <col min="6" max="6" width="13.44140625" bestFit="1" customWidth="1"/>
    <col min="9" max="9" width="19.6640625" customWidth="1"/>
    <col min="10" max="10" width="14" customWidth="1"/>
    <col min="12" max="16" width="10.44140625" bestFit="1" customWidth="1"/>
    <col min="18" max="18" width="8.88671875" style="44"/>
    <col min="22" max="22" width="9.33203125" customWidth="1"/>
  </cols>
  <sheetData>
    <row r="1" spans="1:21" x14ac:dyDescent="0.3">
      <c r="A1" s="1" t="s">
        <v>0</v>
      </c>
    </row>
    <row r="2" spans="1:21" x14ac:dyDescent="0.3">
      <c r="A2" t="s">
        <v>1</v>
      </c>
    </row>
    <row r="3" spans="1:21" x14ac:dyDescent="0.3">
      <c r="A3" t="s">
        <v>79</v>
      </c>
    </row>
    <row r="4" spans="1:21" x14ac:dyDescent="0.3">
      <c r="A4" s="3">
        <v>45420</v>
      </c>
    </row>
    <row r="5" spans="1:21" x14ac:dyDescent="0.3">
      <c r="A5" s="4"/>
    </row>
    <row r="6" spans="1:21" x14ac:dyDescent="0.3">
      <c r="A6" s="5" t="s">
        <v>3</v>
      </c>
    </row>
    <row r="7" spans="1:21" x14ac:dyDescent="0.3">
      <c r="A7" s="5" t="s">
        <v>60</v>
      </c>
    </row>
    <row r="8" spans="1:21" x14ac:dyDescent="0.3">
      <c r="A8" s="5" t="s">
        <v>61</v>
      </c>
    </row>
    <row r="9" spans="1:21" x14ac:dyDescent="0.3">
      <c r="A9" s="5" t="s">
        <v>80</v>
      </c>
    </row>
    <row r="10" spans="1:21" x14ac:dyDescent="0.3">
      <c r="A10" s="5" t="s">
        <v>63</v>
      </c>
    </row>
    <row r="13" spans="1:21" x14ac:dyDescent="0.3">
      <c r="B13" s="46" t="s">
        <v>64</v>
      </c>
      <c r="C13" s="94"/>
      <c r="D13" s="95"/>
      <c r="L13" s="8"/>
    </row>
    <row r="14" spans="1:21" x14ac:dyDescent="0.3">
      <c r="L14" s="8"/>
      <c r="S14" s="8"/>
    </row>
    <row r="15" spans="1:21" x14ac:dyDescent="0.3">
      <c r="U15" s="8" t="s">
        <v>65</v>
      </c>
    </row>
    <row r="16" spans="1:21" x14ac:dyDescent="0.3">
      <c r="C16" t="s">
        <v>81</v>
      </c>
      <c r="R16"/>
      <c r="T16" s="2"/>
      <c r="U16" s="8" t="s">
        <v>82</v>
      </c>
    </row>
    <row r="17" spans="2:37" x14ac:dyDescent="0.3">
      <c r="B17" t="s">
        <v>83</v>
      </c>
      <c r="C17" s="41">
        <v>1</v>
      </c>
      <c r="D17" s="41">
        <v>2</v>
      </c>
      <c r="E17" s="41">
        <v>3</v>
      </c>
      <c r="F17" s="41">
        <v>4</v>
      </c>
      <c r="G17" s="41">
        <v>5</v>
      </c>
      <c r="H17" s="41">
        <v>6</v>
      </c>
      <c r="I17" s="41">
        <v>7</v>
      </c>
      <c r="J17" s="41">
        <v>8</v>
      </c>
      <c r="K17" s="41">
        <v>9</v>
      </c>
      <c r="L17" s="41">
        <v>10</v>
      </c>
      <c r="M17" s="41">
        <v>11</v>
      </c>
      <c r="N17" s="41">
        <v>12</v>
      </c>
      <c r="O17" s="41">
        <v>13</v>
      </c>
      <c r="P17" s="41">
        <v>14</v>
      </c>
      <c r="Q17" s="41">
        <v>15</v>
      </c>
      <c r="R17" s="41">
        <v>16</v>
      </c>
      <c r="T17" s="2"/>
      <c r="V17">
        <v>1</v>
      </c>
      <c r="W17">
        <v>2</v>
      </c>
      <c r="X17">
        <v>3</v>
      </c>
      <c r="Y17">
        <v>4</v>
      </c>
      <c r="Z17">
        <v>5</v>
      </c>
      <c r="AA17">
        <v>6</v>
      </c>
      <c r="AB17">
        <v>7</v>
      </c>
      <c r="AC17">
        <v>8</v>
      </c>
      <c r="AD17">
        <v>9</v>
      </c>
      <c r="AE17">
        <v>10</v>
      </c>
      <c r="AF17">
        <v>11</v>
      </c>
      <c r="AG17">
        <v>12</v>
      </c>
      <c r="AH17">
        <v>13</v>
      </c>
      <c r="AI17">
        <v>14</v>
      </c>
      <c r="AJ17">
        <v>15</v>
      </c>
      <c r="AK17">
        <v>16</v>
      </c>
    </row>
    <row r="18" spans="2:37" x14ac:dyDescent="0.3">
      <c r="B18">
        <v>1</v>
      </c>
      <c r="C18" s="70"/>
      <c r="D18" s="66">
        <f t="shared" ref="D18:R31" si="0">$C$18*W38</f>
        <v>0</v>
      </c>
      <c r="E18" s="66">
        <f t="shared" si="0"/>
        <v>0</v>
      </c>
      <c r="F18" s="66">
        <f t="shared" si="0"/>
        <v>0</v>
      </c>
      <c r="G18" s="66">
        <f t="shared" si="0"/>
        <v>0</v>
      </c>
      <c r="H18" s="66">
        <f t="shared" si="0"/>
        <v>0</v>
      </c>
      <c r="I18" s="66">
        <f t="shared" si="0"/>
        <v>0</v>
      </c>
      <c r="J18" s="66">
        <f t="shared" si="0"/>
        <v>0</v>
      </c>
      <c r="K18" s="66">
        <f t="shared" si="0"/>
        <v>0</v>
      </c>
      <c r="L18" s="66">
        <f t="shared" si="0"/>
        <v>0</v>
      </c>
      <c r="M18" s="66">
        <f t="shared" si="0"/>
        <v>0</v>
      </c>
      <c r="N18" s="66">
        <f t="shared" si="0"/>
        <v>0</v>
      </c>
      <c r="O18" s="66">
        <f t="shared" si="0"/>
        <v>0</v>
      </c>
      <c r="P18" s="66">
        <f t="shared" si="0"/>
        <v>0</v>
      </c>
      <c r="Q18" s="66">
        <f t="shared" si="0"/>
        <v>0</v>
      </c>
      <c r="R18" s="66">
        <f t="shared" si="0"/>
        <v>0</v>
      </c>
      <c r="U18">
        <v>1</v>
      </c>
      <c r="V18" s="67">
        <v>2279</v>
      </c>
      <c r="W18" s="67">
        <v>2279</v>
      </c>
      <c r="X18" s="67">
        <v>2279</v>
      </c>
      <c r="Y18" s="67">
        <v>2279</v>
      </c>
      <c r="Z18" s="67">
        <v>2279</v>
      </c>
      <c r="AA18" s="67">
        <v>2305</v>
      </c>
      <c r="AB18" s="67">
        <v>2449</v>
      </c>
      <c r="AC18" s="67">
        <v>2740</v>
      </c>
      <c r="AD18" s="67">
        <v>3090</v>
      </c>
      <c r="AE18" s="67">
        <v>3431</v>
      </c>
      <c r="AF18" s="67">
        <v>3906</v>
      </c>
      <c r="AG18" s="67">
        <v>4452</v>
      </c>
      <c r="AH18" s="67">
        <v>5076</v>
      </c>
      <c r="AI18" s="67">
        <v>5793</v>
      </c>
      <c r="AJ18" s="67">
        <v>6076</v>
      </c>
      <c r="AK18" s="67">
        <v>6577</v>
      </c>
    </row>
    <row r="19" spans="2:37" x14ac:dyDescent="0.3">
      <c r="B19">
        <v>2</v>
      </c>
      <c r="C19" s="66">
        <f>$C$18*V39</f>
        <v>0</v>
      </c>
      <c r="D19" s="66">
        <f t="shared" si="0"/>
        <v>0</v>
      </c>
      <c r="E19" s="66">
        <f t="shared" si="0"/>
        <v>0</v>
      </c>
      <c r="F19" s="66">
        <f t="shared" si="0"/>
        <v>0</v>
      </c>
      <c r="G19" s="66">
        <f t="shared" si="0"/>
        <v>0</v>
      </c>
      <c r="H19" s="66">
        <f t="shared" si="0"/>
        <v>0</v>
      </c>
      <c r="I19" s="66">
        <f t="shared" si="0"/>
        <v>0</v>
      </c>
      <c r="J19" s="66">
        <f t="shared" si="0"/>
        <v>0</v>
      </c>
      <c r="K19" s="66">
        <f t="shared" si="0"/>
        <v>0</v>
      </c>
      <c r="L19" s="66">
        <f t="shared" si="0"/>
        <v>0</v>
      </c>
      <c r="M19" s="66">
        <f t="shared" si="0"/>
        <v>0</v>
      </c>
      <c r="N19" s="66">
        <f t="shared" si="0"/>
        <v>0</v>
      </c>
      <c r="O19" s="66">
        <f t="shared" si="0"/>
        <v>0</v>
      </c>
      <c r="P19" s="66">
        <f t="shared" si="0"/>
        <v>0</v>
      </c>
      <c r="Q19" s="66">
        <f t="shared" si="0"/>
        <v>0</v>
      </c>
      <c r="R19" s="66">
        <f t="shared" si="0"/>
        <v>0</v>
      </c>
      <c r="T19" s="51"/>
      <c r="U19">
        <v>2</v>
      </c>
      <c r="V19" s="67">
        <v>2279</v>
      </c>
      <c r="W19" s="67">
        <v>2279</v>
      </c>
      <c r="X19" s="67">
        <v>2310</v>
      </c>
      <c r="Y19" s="67">
        <v>2279</v>
      </c>
      <c r="Z19" s="67">
        <v>2279</v>
      </c>
      <c r="AA19" s="67">
        <v>2392</v>
      </c>
      <c r="AB19" s="67">
        <v>2511</v>
      </c>
      <c r="AC19" s="67">
        <v>2814</v>
      </c>
      <c r="AD19" s="67">
        <v>3238</v>
      </c>
      <c r="AE19" s="67">
        <v>3580</v>
      </c>
      <c r="AF19" s="67">
        <v>4073</v>
      </c>
      <c r="AG19" s="67">
        <v>4636</v>
      </c>
      <c r="AH19" s="67">
        <v>5238</v>
      </c>
      <c r="AI19" s="67">
        <v>5938</v>
      </c>
      <c r="AJ19" s="67">
        <v>6221</v>
      </c>
      <c r="AK19" s="67">
        <v>6759</v>
      </c>
    </row>
    <row r="20" spans="2:37" x14ac:dyDescent="0.3">
      <c r="B20">
        <v>3</v>
      </c>
      <c r="C20" s="66">
        <f t="shared" ref="C20:C24" si="1">$C$18*V40</f>
        <v>0</v>
      </c>
      <c r="D20" s="66">
        <f t="shared" si="0"/>
        <v>0</v>
      </c>
      <c r="E20" s="66">
        <f t="shared" si="0"/>
        <v>0</v>
      </c>
      <c r="F20" s="66">
        <f t="shared" si="0"/>
        <v>0</v>
      </c>
      <c r="G20" s="66">
        <f t="shared" si="0"/>
        <v>0</v>
      </c>
      <c r="H20" s="66">
        <f t="shared" si="0"/>
        <v>0</v>
      </c>
      <c r="I20" s="66">
        <f t="shared" si="0"/>
        <v>0</v>
      </c>
      <c r="J20" s="66">
        <f t="shared" si="0"/>
        <v>0</v>
      </c>
      <c r="K20" s="66">
        <f t="shared" si="0"/>
        <v>0</v>
      </c>
      <c r="L20" s="66">
        <f t="shared" si="0"/>
        <v>0</v>
      </c>
      <c r="M20" s="66">
        <f t="shared" si="0"/>
        <v>0</v>
      </c>
      <c r="N20" s="66">
        <f t="shared" si="0"/>
        <v>0</v>
      </c>
      <c r="O20" s="66">
        <f t="shared" si="0"/>
        <v>0</v>
      </c>
      <c r="P20" s="66">
        <f t="shared" si="0"/>
        <v>0</v>
      </c>
      <c r="Q20" s="66">
        <f t="shared" si="0"/>
        <v>0</v>
      </c>
      <c r="R20" s="66">
        <f t="shared" si="0"/>
        <v>0</v>
      </c>
      <c r="T20" s="51"/>
      <c r="U20">
        <v>3</v>
      </c>
      <c r="V20" s="67">
        <v>2279</v>
      </c>
      <c r="W20" s="67">
        <v>2310</v>
      </c>
      <c r="X20" s="67">
        <v>2396</v>
      </c>
      <c r="Y20" s="67">
        <v>2354</v>
      </c>
      <c r="Z20" s="67">
        <v>2396</v>
      </c>
      <c r="AA20" s="67">
        <v>2511</v>
      </c>
      <c r="AB20" s="67">
        <v>2667</v>
      </c>
      <c r="AC20" s="67">
        <v>2955</v>
      </c>
      <c r="AD20" s="67">
        <v>3380</v>
      </c>
      <c r="AE20" s="67">
        <v>3730</v>
      </c>
      <c r="AF20" s="67">
        <v>4239</v>
      </c>
      <c r="AG20" s="67">
        <v>4822</v>
      </c>
      <c r="AH20" s="67">
        <v>5401</v>
      </c>
      <c r="AI20" s="67">
        <v>6076</v>
      </c>
      <c r="AJ20" s="67">
        <v>6398</v>
      </c>
      <c r="AK20" s="67">
        <v>6938</v>
      </c>
    </row>
    <row r="21" spans="2:37" x14ac:dyDescent="0.3">
      <c r="B21">
        <v>4</v>
      </c>
      <c r="C21" s="66">
        <f t="shared" si="1"/>
        <v>0</v>
      </c>
      <c r="D21" s="66">
        <f t="shared" si="0"/>
        <v>0</v>
      </c>
      <c r="E21" s="66">
        <f t="shared" si="0"/>
        <v>0</v>
      </c>
      <c r="F21" s="66">
        <f t="shared" si="0"/>
        <v>0</v>
      </c>
      <c r="G21" s="66">
        <f t="shared" si="0"/>
        <v>0</v>
      </c>
      <c r="H21" s="66">
        <f t="shared" si="0"/>
        <v>0</v>
      </c>
      <c r="I21" s="66">
        <f t="shared" si="0"/>
        <v>0</v>
      </c>
      <c r="J21" s="66">
        <f t="shared" si="0"/>
        <v>0</v>
      </c>
      <c r="K21" s="66">
        <f t="shared" si="0"/>
        <v>0</v>
      </c>
      <c r="L21" s="66">
        <f t="shared" si="0"/>
        <v>0</v>
      </c>
      <c r="M21" s="66">
        <f t="shared" si="0"/>
        <v>0</v>
      </c>
      <c r="N21" s="66">
        <f t="shared" si="0"/>
        <v>0</v>
      </c>
      <c r="O21" s="66">
        <f t="shared" si="0"/>
        <v>0</v>
      </c>
      <c r="P21" s="66">
        <f t="shared" si="0"/>
        <v>0</v>
      </c>
      <c r="Q21" s="66">
        <f t="shared" si="0"/>
        <v>0</v>
      </c>
      <c r="R21" s="66">
        <f t="shared" si="0"/>
        <v>0</v>
      </c>
      <c r="T21" s="51"/>
      <c r="U21">
        <v>4</v>
      </c>
      <c r="V21" s="67">
        <v>2310</v>
      </c>
      <c r="W21" s="67">
        <v>2396</v>
      </c>
      <c r="X21" s="67">
        <v>2515</v>
      </c>
      <c r="Y21" s="67">
        <v>2452</v>
      </c>
      <c r="Z21" s="67">
        <v>2515</v>
      </c>
      <c r="AA21" s="67">
        <v>2667</v>
      </c>
      <c r="AB21" s="67">
        <v>2814</v>
      </c>
      <c r="AC21" s="67">
        <v>3090</v>
      </c>
      <c r="AD21" s="67">
        <v>3532</v>
      </c>
      <c r="AE21" s="67">
        <v>3880</v>
      </c>
      <c r="AF21" s="67">
        <v>4406</v>
      </c>
      <c r="AG21" s="67">
        <v>5008</v>
      </c>
      <c r="AH21" s="67">
        <v>5563</v>
      </c>
      <c r="AI21" s="67">
        <v>6221</v>
      </c>
      <c r="AJ21" s="67">
        <v>6577</v>
      </c>
      <c r="AK21" s="67">
        <v>7117</v>
      </c>
    </row>
    <row r="22" spans="2:37" x14ac:dyDescent="0.3">
      <c r="B22">
        <v>5</v>
      </c>
      <c r="C22" s="66">
        <f t="shared" si="1"/>
        <v>0</v>
      </c>
      <c r="D22" s="66">
        <f t="shared" si="0"/>
        <v>0</v>
      </c>
      <c r="E22" s="66">
        <f t="shared" si="0"/>
        <v>0</v>
      </c>
      <c r="F22" s="66">
        <f t="shared" si="0"/>
        <v>0</v>
      </c>
      <c r="G22" s="66">
        <f t="shared" si="0"/>
        <v>0</v>
      </c>
      <c r="H22" s="66">
        <f t="shared" si="0"/>
        <v>0</v>
      </c>
      <c r="I22" s="66">
        <f t="shared" si="0"/>
        <v>0</v>
      </c>
      <c r="J22" s="66">
        <f t="shared" si="0"/>
        <v>0</v>
      </c>
      <c r="K22" s="66">
        <f t="shared" si="0"/>
        <v>0</v>
      </c>
      <c r="L22" s="66">
        <f t="shared" si="0"/>
        <v>0</v>
      </c>
      <c r="M22" s="66">
        <f t="shared" si="0"/>
        <v>0</v>
      </c>
      <c r="N22" s="66">
        <f t="shared" si="0"/>
        <v>0</v>
      </c>
      <c r="O22" s="66">
        <f t="shared" si="0"/>
        <v>0</v>
      </c>
      <c r="P22" s="66">
        <f t="shared" si="0"/>
        <v>0</v>
      </c>
      <c r="Q22" s="66">
        <f t="shared" si="0"/>
        <v>0</v>
      </c>
      <c r="R22" s="66">
        <f t="shared" si="0"/>
        <v>0</v>
      </c>
      <c r="T22" s="51"/>
      <c r="U22">
        <v>5</v>
      </c>
      <c r="V22" s="67">
        <v>2354</v>
      </c>
      <c r="W22" s="67">
        <v>2452</v>
      </c>
      <c r="X22" s="67">
        <v>2594</v>
      </c>
      <c r="Y22" s="67">
        <v>2594</v>
      </c>
      <c r="Z22" s="67">
        <v>2672</v>
      </c>
      <c r="AA22" s="67">
        <v>2814</v>
      </c>
      <c r="AB22" s="67">
        <v>2955</v>
      </c>
      <c r="AC22" s="67">
        <v>3238</v>
      </c>
      <c r="AD22" s="67">
        <v>3704</v>
      </c>
      <c r="AE22" s="67">
        <v>4030</v>
      </c>
      <c r="AF22" s="67">
        <v>4572</v>
      </c>
      <c r="AG22" s="67">
        <v>5192</v>
      </c>
      <c r="AH22" s="67">
        <v>5725</v>
      </c>
      <c r="AI22" s="67">
        <v>6398</v>
      </c>
      <c r="AJ22" s="67">
        <v>6759</v>
      </c>
      <c r="AK22" s="67">
        <v>7306</v>
      </c>
    </row>
    <row r="23" spans="2:37" x14ac:dyDescent="0.3">
      <c r="B23">
        <v>6</v>
      </c>
      <c r="C23" s="66">
        <f t="shared" si="1"/>
        <v>0</v>
      </c>
      <c r="D23" s="66">
        <f t="shared" si="0"/>
        <v>0</v>
      </c>
      <c r="E23" s="66">
        <f t="shared" si="0"/>
        <v>0</v>
      </c>
      <c r="F23" s="66">
        <f t="shared" si="0"/>
        <v>0</v>
      </c>
      <c r="G23" s="66">
        <f t="shared" si="0"/>
        <v>0</v>
      </c>
      <c r="H23" s="66">
        <f t="shared" si="0"/>
        <v>0</v>
      </c>
      <c r="I23" s="66">
        <f t="shared" si="0"/>
        <v>0</v>
      </c>
      <c r="J23" s="66">
        <f t="shared" si="0"/>
        <v>0</v>
      </c>
      <c r="K23" s="66">
        <f t="shared" si="0"/>
        <v>0</v>
      </c>
      <c r="L23" s="66">
        <f t="shared" si="0"/>
        <v>0</v>
      </c>
      <c r="M23" s="66">
        <f t="shared" si="0"/>
        <v>0</v>
      </c>
      <c r="N23" s="66">
        <f t="shared" si="0"/>
        <v>0</v>
      </c>
      <c r="O23" s="66">
        <f t="shared" si="0"/>
        <v>0</v>
      </c>
      <c r="P23" s="66">
        <f t="shared" si="0"/>
        <v>0</v>
      </c>
      <c r="Q23" s="66">
        <f t="shared" si="0"/>
        <v>0</v>
      </c>
      <c r="R23" s="66">
        <f t="shared" si="0"/>
        <v>0</v>
      </c>
      <c r="T23" s="51"/>
      <c r="U23">
        <v>6</v>
      </c>
      <c r="V23" s="67">
        <v>2396</v>
      </c>
      <c r="W23" s="67">
        <v>2515</v>
      </c>
      <c r="X23" s="67">
        <v>2672</v>
      </c>
      <c r="Y23" s="67">
        <v>2672</v>
      </c>
      <c r="Z23" s="67">
        <v>2746</v>
      </c>
      <c r="AA23" s="67">
        <v>2884</v>
      </c>
      <c r="AB23" s="67">
        <v>3090</v>
      </c>
      <c r="AC23" s="67">
        <v>3380</v>
      </c>
      <c r="AD23" s="67">
        <v>3852</v>
      </c>
      <c r="AE23" s="67">
        <v>4180</v>
      </c>
      <c r="AF23" s="67">
        <v>4739</v>
      </c>
      <c r="AG23" s="67">
        <v>5377</v>
      </c>
      <c r="AH23" s="67">
        <v>5888</v>
      </c>
      <c r="AI23" s="67">
        <v>6577</v>
      </c>
      <c r="AJ23" s="67">
        <v>6938</v>
      </c>
      <c r="AK23" s="67">
        <v>7502</v>
      </c>
    </row>
    <row r="24" spans="2:37" x14ac:dyDescent="0.3">
      <c r="B24">
        <v>7</v>
      </c>
      <c r="C24" s="66">
        <f t="shared" si="1"/>
        <v>0</v>
      </c>
      <c r="D24" s="66">
        <f t="shared" si="0"/>
        <v>0</v>
      </c>
      <c r="E24" s="66">
        <f t="shared" si="0"/>
        <v>0</v>
      </c>
      <c r="F24" s="66">
        <f t="shared" si="0"/>
        <v>0</v>
      </c>
      <c r="G24" s="66">
        <f t="shared" si="0"/>
        <v>0</v>
      </c>
      <c r="H24" s="66">
        <f t="shared" si="0"/>
        <v>0</v>
      </c>
      <c r="I24" s="66">
        <f t="shared" si="0"/>
        <v>0</v>
      </c>
      <c r="J24" s="66">
        <f t="shared" si="0"/>
        <v>0</v>
      </c>
      <c r="K24" s="66">
        <f t="shared" si="0"/>
        <v>0</v>
      </c>
      <c r="L24" s="66">
        <f t="shared" si="0"/>
        <v>0</v>
      </c>
      <c r="M24" s="66">
        <f t="shared" si="0"/>
        <v>0</v>
      </c>
      <c r="N24" s="66">
        <f t="shared" si="0"/>
        <v>0</v>
      </c>
      <c r="O24" s="66">
        <f t="shared" si="0"/>
        <v>0</v>
      </c>
      <c r="P24" s="66">
        <f t="shared" si="0"/>
        <v>0</v>
      </c>
      <c r="Q24" s="66">
        <f t="shared" si="0"/>
        <v>0</v>
      </c>
      <c r="R24" s="66">
        <f t="shared" si="0"/>
        <v>0</v>
      </c>
      <c r="T24" s="51"/>
      <c r="U24">
        <v>7</v>
      </c>
      <c r="V24" s="67">
        <v>2452</v>
      </c>
      <c r="W24" s="67">
        <v>2594</v>
      </c>
      <c r="X24" s="67">
        <v>2746</v>
      </c>
      <c r="Y24" s="67">
        <v>2746</v>
      </c>
      <c r="Z24" s="67">
        <v>2818</v>
      </c>
      <c r="AA24" s="67">
        <v>2955</v>
      </c>
      <c r="AB24" s="67">
        <v>3165</v>
      </c>
      <c r="AC24" s="67">
        <v>3532</v>
      </c>
      <c r="AD24" s="67">
        <v>4001</v>
      </c>
      <c r="AE24" s="67">
        <v>4330</v>
      </c>
      <c r="AF24" s="67">
        <v>4906</v>
      </c>
      <c r="AG24" s="67">
        <v>5563</v>
      </c>
      <c r="AH24" s="67">
        <v>6050</v>
      </c>
      <c r="AI24" s="67">
        <v>6759</v>
      </c>
      <c r="AJ24" s="67">
        <v>7117</v>
      </c>
      <c r="AK24" s="67">
        <v>7704</v>
      </c>
    </row>
    <row r="25" spans="2:37" x14ac:dyDescent="0.3">
      <c r="B25">
        <v>8</v>
      </c>
      <c r="C25" s="68"/>
      <c r="D25" s="66">
        <f t="shared" si="0"/>
        <v>0</v>
      </c>
      <c r="E25" s="66">
        <f t="shared" si="0"/>
        <v>0</v>
      </c>
      <c r="F25" s="66">
        <f t="shared" si="0"/>
        <v>0</v>
      </c>
      <c r="G25" s="66">
        <f t="shared" si="0"/>
        <v>0</v>
      </c>
      <c r="H25" s="66">
        <f t="shared" si="0"/>
        <v>0</v>
      </c>
      <c r="I25" s="66">
        <f t="shared" si="0"/>
        <v>0</v>
      </c>
      <c r="J25" s="66">
        <f t="shared" si="0"/>
        <v>0</v>
      </c>
      <c r="K25" s="66">
        <f t="shared" si="0"/>
        <v>0</v>
      </c>
      <c r="L25" s="66">
        <f t="shared" si="0"/>
        <v>0</v>
      </c>
      <c r="M25" s="66">
        <f t="shared" si="0"/>
        <v>0</v>
      </c>
      <c r="N25" s="66">
        <f t="shared" si="0"/>
        <v>0</v>
      </c>
      <c r="O25" s="66">
        <f t="shared" si="0"/>
        <v>0</v>
      </c>
      <c r="P25" s="66">
        <f t="shared" si="0"/>
        <v>0</v>
      </c>
      <c r="Q25" s="66">
        <f t="shared" si="0"/>
        <v>0</v>
      </c>
      <c r="R25" s="66">
        <f t="shared" si="0"/>
        <v>0</v>
      </c>
      <c r="T25" s="51"/>
      <c r="U25">
        <v>8</v>
      </c>
      <c r="V25" s="67"/>
      <c r="W25" s="67">
        <v>2672</v>
      </c>
      <c r="X25" s="67">
        <v>2818</v>
      </c>
      <c r="Y25" s="67">
        <v>2818</v>
      </c>
      <c r="Z25" s="67">
        <v>2889</v>
      </c>
      <c r="AA25" s="67">
        <v>3023</v>
      </c>
      <c r="AB25" s="67">
        <v>3238</v>
      </c>
      <c r="AC25" s="67">
        <v>3623</v>
      </c>
      <c r="AD25" s="67">
        <v>4142</v>
      </c>
      <c r="AE25" s="67">
        <v>4479</v>
      </c>
      <c r="AF25" s="67">
        <v>5072</v>
      </c>
      <c r="AG25" s="67">
        <v>5747</v>
      </c>
      <c r="AH25" s="67">
        <v>6212</v>
      </c>
      <c r="AI25" s="67">
        <v>6938</v>
      </c>
      <c r="AJ25" s="67">
        <v>7306</v>
      </c>
      <c r="AK25" s="67">
        <v>7943</v>
      </c>
    </row>
    <row r="26" spans="2:37" x14ac:dyDescent="0.3">
      <c r="B26">
        <v>9</v>
      </c>
      <c r="C26" s="68"/>
      <c r="D26" s="68"/>
      <c r="E26" s="66">
        <f t="shared" si="0"/>
        <v>0</v>
      </c>
      <c r="F26" s="66">
        <f t="shared" si="0"/>
        <v>0</v>
      </c>
      <c r="G26" s="66">
        <f t="shared" si="0"/>
        <v>0</v>
      </c>
      <c r="H26" s="66">
        <f t="shared" si="0"/>
        <v>0</v>
      </c>
      <c r="I26" s="66">
        <f t="shared" si="0"/>
        <v>0</v>
      </c>
      <c r="J26" s="66">
        <f t="shared" si="0"/>
        <v>0</v>
      </c>
      <c r="K26" s="66">
        <f t="shared" si="0"/>
        <v>0</v>
      </c>
      <c r="L26" s="66">
        <f t="shared" si="0"/>
        <v>0</v>
      </c>
      <c r="M26" s="66">
        <f t="shared" si="0"/>
        <v>0</v>
      </c>
      <c r="N26" s="66">
        <f t="shared" si="0"/>
        <v>0</v>
      </c>
      <c r="O26" s="66">
        <f t="shared" si="0"/>
        <v>0</v>
      </c>
      <c r="P26" s="66">
        <f t="shared" si="0"/>
        <v>0</v>
      </c>
      <c r="Q26" s="66">
        <f t="shared" si="0"/>
        <v>0</v>
      </c>
      <c r="R26" s="66">
        <f t="shared" si="0"/>
        <v>0</v>
      </c>
      <c r="T26" s="51"/>
      <c r="U26">
        <v>9</v>
      </c>
      <c r="V26" s="67"/>
      <c r="W26" s="67"/>
      <c r="X26" s="67">
        <v>2889</v>
      </c>
      <c r="Y26" s="67">
        <v>2889</v>
      </c>
      <c r="Z26" s="67">
        <v>2959</v>
      </c>
      <c r="AA26" s="67">
        <v>3090</v>
      </c>
      <c r="AB26" s="67">
        <v>3307</v>
      </c>
      <c r="AC26" s="67">
        <v>3704</v>
      </c>
      <c r="AD26" s="67">
        <v>4281</v>
      </c>
      <c r="AE26" s="67">
        <v>4629</v>
      </c>
      <c r="AF26" s="67">
        <v>5239</v>
      </c>
      <c r="AG26" s="67">
        <v>5933</v>
      </c>
      <c r="AH26" s="67">
        <v>6375</v>
      </c>
      <c r="AI26" s="67">
        <v>7117</v>
      </c>
      <c r="AJ26" s="67">
        <v>7502</v>
      </c>
      <c r="AK26" s="67">
        <v>8193</v>
      </c>
    </row>
    <row r="27" spans="2:37" x14ac:dyDescent="0.3">
      <c r="B27">
        <v>10</v>
      </c>
      <c r="C27" s="68"/>
      <c r="D27" s="68"/>
      <c r="E27" s="68"/>
      <c r="F27" s="66">
        <f t="shared" si="0"/>
        <v>0</v>
      </c>
      <c r="G27" s="66">
        <f t="shared" si="0"/>
        <v>0</v>
      </c>
      <c r="H27" s="66">
        <f t="shared" si="0"/>
        <v>0</v>
      </c>
      <c r="I27" s="66">
        <f t="shared" si="0"/>
        <v>0</v>
      </c>
      <c r="J27" s="66">
        <f t="shared" si="0"/>
        <v>0</v>
      </c>
      <c r="K27" s="66">
        <f t="shared" si="0"/>
        <v>0</v>
      </c>
      <c r="L27" s="66">
        <f t="shared" si="0"/>
        <v>0</v>
      </c>
      <c r="M27" s="66">
        <f t="shared" si="0"/>
        <v>0</v>
      </c>
      <c r="N27" s="66">
        <f t="shared" si="0"/>
        <v>0</v>
      </c>
      <c r="O27" s="66">
        <f t="shared" si="0"/>
        <v>0</v>
      </c>
      <c r="P27" s="66">
        <f t="shared" si="0"/>
        <v>0</v>
      </c>
      <c r="Q27" s="66">
        <f t="shared" si="0"/>
        <v>0</v>
      </c>
      <c r="R27" s="66">
        <f t="shared" si="0"/>
        <v>0</v>
      </c>
      <c r="T27" s="51"/>
      <c r="U27">
        <v>10</v>
      </c>
      <c r="V27" s="67"/>
      <c r="W27" s="67"/>
      <c r="X27" s="67"/>
      <c r="Y27" s="67">
        <v>2959</v>
      </c>
      <c r="Z27" s="67">
        <v>3029</v>
      </c>
      <c r="AA27" s="67">
        <v>3165</v>
      </c>
      <c r="AB27" s="67">
        <v>3380</v>
      </c>
      <c r="AC27" s="67">
        <v>3775</v>
      </c>
      <c r="AD27" s="67">
        <v>4436</v>
      </c>
      <c r="AE27" s="67">
        <v>4779</v>
      </c>
      <c r="AF27" s="67">
        <v>5405</v>
      </c>
      <c r="AG27" s="67">
        <v>6118</v>
      </c>
      <c r="AH27" s="67">
        <v>6537</v>
      </c>
      <c r="AI27" s="67">
        <v>7306</v>
      </c>
      <c r="AJ27" s="67">
        <v>7704</v>
      </c>
      <c r="AK27" s="67">
        <v>8449</v>
      </c>
    </row>
    <row r="28" spans="2:37" x14ac:dyDescent="0.3">
      <c r="B28">
        <v>11</v>
      </c>
      <c r="C28" s="68"/>
      <c r="D28" s="68"/>
      <c r="E28" s="68"/>
      <c r="F28" s="66">
        <f t="shared" si="0"/>
        <v>0</v>
      </c>
      <c r="G28" s="66">
        <f t="shared" si="0"/>
        <v>0</v>
      </c>
      <c r="H28" s="66">
        <f t="shared" si="0"/>
        <v>0</v>
      </c>
      <c r="I28" s="66">
        <f t="shared" si="0"/>
        <v>0</v>
      </c>
      <c r="J28" s="66">
        <f t="shared" si="0"/>
        <v>0</v>
      </c>
      <c r="K28" s="66">
        <f t="shared" si="0"/>
        <v>0</v>
      </c>
      <c r="L28" s="66">
        <f t="shared" si="0"/>
        <v>0</v>
      </c>
      <c r="M28" s="66">
        <f t="shared" si="0"/>
        <v>0</v>
      </c>
      <c r="N28" s="66">
        <f t="shared" si="0"/>
        <v>0</v>
      </c>
      <c r="O28" s="66">
        <f t="shared" si="0"/>
        <v>0</v>
      </c>
      <c r="P28" s="66">
        <f t="shared" si="0"/>
        <v>0</v>
      </c>
      <c r="Q28" s="66">
        <f t="shared" si="0"/>
        <v>0</v>
      </c>
      <c r="R28" s="66">
        <f t="shared" si="0"/>
        <v>0</v>
      </c>
      <c r="T28" s="51"/>
      <c r="U28">
        <v>11</v>
      </c>
      <c r="V28" s="67"/>
      <c r="W28" s="67"/>
      <c r="X28" s="67"/>
      <c r="Y28" s="67">
        <v>3029</v>
      </c>
      <c r="Z28" s="67">
        <v>3096</v>
      </c>
      <c r="AA28" s="67">
        <v>3238</v>
      </c>
      <c r="AB28" s="67">
        <v>3455</v>
      </c>
      <c r="AC28" s="67">
        <v>3852</v>
      </c>
      <c r="AD28" s="67">
        <v>4573</v>
      </c>
      <c r="AE28" s="67">
        <v>4929</v>
      </c>
      <c r="AF28" s="67">
        <v>5572</v>
      </c>
      <c r="AG28" s="67">
        <v>6302</v>
      </c>
      <c r="AH28" s="67">
        <v>6700</v>
      </c>
      <c r="AI28" s="67">
        <v>7502</v>
      </c>
      <c r="AJ28" s="67">
        <v>7943</v>
      </c>
      <c r="AK28" s="67">
        <v>8714</v>
      </c>
    </row>
    <row r="29" spans="2:37" x14ac:dyDescent="0.3">
      <c r="B29">
        <v>12</v>
      </c>
      <c r="C29" s="68"/>
      <c r="D29" s="68"/>
      <c r="E29" s="68"/>
      <c r="F29" s="68"/>
      <c r="G29" s="66">
        <f t="shared" si="0"/>
        <v>0</v>
      </c>
      <c r="H29" s="66">
        <f t="shared" si="0"/>
        <v>0</v>
      </c>
      <c r="I29" s="66">
        <f t="shared" si="0"/>
        <v>0</v>
      </c>
      <c r="J29" s="66">
        <f t="shared" si="0"/>
        <v>0</v>
      </c>
      <c r="K29" s="68"/>
      <c r="L29" s="66">
        <f t="shared" si="0"/>
        <v>0</v>
      </c>
      <c r="M29" s="66">
        <f t="shared" si="0"/>
        <v>0</v>
      </c>
      <c r="N29" s="66">
        <f t="shared" si="0"/>
        <v>0</v>
      </c>
      <c r="O29" s="66">
        <f t="shared" si="0"/>
        <v>0</v>
      </c>
      <c r="P29" s="66">
        <f t="shared" si="0"/>
        <v>0</v>
      </c>
      <c r="Q29" s="66">
        <f t="shared" si="0"/>
        <v>0</v>
      </c>
      <c r="R29" s="66">
        <f t="shared" si="0"/>
        <v>0</v>
      </c>
      <c r="T29" s="51"/>
      <c r="U29">
        <v>12</v>
      </c>
      <c r="V29" s="67"/>
      <c r="W29" s="67"/>
      <c r="X29" s="67"/>
      <c r="Y29" s="67"/>
      <c r="Z29" s="67">
        <v>3171</v>
      </c>
      <c r="AA29" s="67">
        <v>3307</v>
      </c>
      <c r="AB29" s="67">
        <v>3532</v>
      </c>
      <c r="AC29" s="67">
        <v>3931</v>
      </c>
      <c r="AD29" s="67"/>
      <c r="AE29" s="67">
        <v>5078</v>
      </c>
      <c r="AF29" s="67">
        <v>5740</v>
      </c>
      <c r="AG29" s="67">
        <v>6488</v>
      </c>
      <c r="AH29" s="67">
        <v>6862</v>
      </c>
      <c r="AI29" s="67">
        <v>7704</v>
      </c>
      <c r="AJ29" s="67">
        <v>8193</v>
      </c>
      <c r="AK29" s="67">
        <v>8985</v>
      </c>
    </row>
    <row r="30" spans="2:37" x14ac:dyDescent="0.3">
      <c r="B30">
        <v>13</v>
      </c>
      <c r="C30" s="68"/>
      <c r="D30" s="68"/>
      <c r="E30" s="68"/>
      <c r="F30" s="68"/>
      <c r="G30" s="68"/>
      <c r="H30" s="68"/>
      <c r="I30" s="66">
        <f t="shared" si="0"/>
        <v>0</v>
      </c>
      <c r="J30" s="66">
        <f t="shared" si="0"/>
        <v>0</v>
      </c>
      <c r="K30" s="68"/>
      <c r="L30" s="68"/>
      <c r="M30" s="68"/>
      <c r="N30" s="68"/>
      <c r="O30" s="66">
        <f t="shared" si="0"/>
        <v>0</v>
      </c>
      <c r="P30" s="68"/>
      <c r="Q30" s="66">
        <f t="shared" si="0"/>
        <v>0</v>
      </c>
      <c r="R30" s="66">
        <f t="shared" si="0"/>
        <v>0</v>
      </c>
      <c r="T30" s="51"/>
      <c r="U30">
        <v>13</v>
      </c>
      <c r="V30" s="67"/>
      <c r="W30" s="67"/>
      <c r="X30" s="67"/>
      <c r="Y30" s="67"/>
      <c r="Z30" s="67"/>
      <c r="AA30" s="67"/>
      <c r="AB30" s="67">
        <v>3623</v>
      </c>
      <c r="AC30" s="67">
        <v>4001</v>
      </c>
      <c r="AD30" s="67"/>
      <c r="AE30" s="67"/>
      <c r="AF30" s="67"/>
      <c r="AG30" s="67"/>
      <c r="AH30" s="67">
        <v>7024</v>
      </c>
      <c r="AI30" s="67"/>
      <c r="AJ30" s="67">
        <v>8449</v>
      </c>
      <c r="AK30" s="67">
        <v>9267</v>
      </c>
    </row>
    <row r="31" spans="2:37" x14ac:dyDescent="0.3">
      <c r="B31">
        <v>14</v>
      </c>
      <c r="C31" s="68"/>
      <c r="D31" s="68"/>
      <c r="E31" s="68"/>
      <c r="F31" s="68"/>
      <c r="G31" s="68"/>
      <c r="H31" s="68"/>
      <c r="I31" s="68"/>
      <c r="J31" s="66">
        <f t="shared" si="0"/>
        <v>0</v>
      </c>
      <c r="K31" s="68"/>
      <c r="L31" s="68"/>
      <c r="M31" s="68"/>
      <c r="N31" s="68"/>
      <c r="O31" s="68"/>
      <c r="P31" s="68"/>
      <c r="Q31" s="68"/>
      <c r="R31" s="68"/>
      <c r="T31" s="59"/>
      <c r="U31">
        <v>14</v>
      </c>
      <c r="V31" s="67"/>
      <c r="W31" s="67"/>
      <c r="X31" s="67"/>
      <c r="Y31" s="67"/>
      <c r="Z31" s="67"/>
      <c r="AA31" s="67"/>
      <c r="AB31" s="67"/>
      <c r="AC31" s="67">
        <v>4069</v>
      </c>
      <c r="AD31" s="67"/>
      <c r="AE31" s="67"/>
      <c r="AF31" s="67"/>
      <c r="AG31" s="67"/>
      <c r="AH31" s="67"/>
      <c r="AI31" s="67"/>
      <c r="AJ31" s="67"/>
      <c r="AK31" s="67"/>
    </row>
    <row r="32" spans="2:37" x14ac:dyDescent="0.3">
      <c r="B32">
        <v>15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U32">
        <v>15</v>
      </c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</row>
    <row r="33" spans="1:37" x14ac:dyDescent="0.3">
      <c r="B33">
        <v>16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U33">
        <v>16</v>
      </c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</row>
    <row r="34" spans="1:37" x14ac:dyDescent="0.3">
      <c r="R34"/>
    </row>
    <row r="35" spans="1:37" x14ac:dyDescent="0.3">
      <c r="D35" s="97"/>
      <c r="E35" s="97"/>
      <c r="F35" s="96"/>
      <c r="G35" s="97"/>
      <c r="H35" s="97"/>
      <c r="I35" s="97"/>
      <c r="R35"/>
    </row>
    <row r="36" spans="1:37" x14ac:dyDescent="0.3">
      <c r="A36" s="97"/>
      <c r="B36" s="97"/>
      <c r="C36" s="69"/>
      <c r="D36" s="99"/>
      <c r="E36" s="99"/>
      <c r="F36" s="97"/>
      <c r="G36" s="97"/>
      <c r="H36" s="97"/>
      <c r="I36" s="97"/>
      <c r="R36"/>
      <c r="U36" s="8" t="s">
        <v>84</v>
      </c>
    </row>
    <row r="37" spans="1:37" x14ac:dyDescent="0.3">
      <c r="R37"/>
      <c r="V37">
        <v>1</v>
      </c>
      <c r="W37">
        <v>2</v>
      </c>
      <c r="X37">
        <v>3</v>
      </c>
      <c r="Y37">
        <v>4</v>
      </c>
      <c r="Z37">
        <v>5</v>
      </c>
      <c r="AA37">
        <v>6</v>
      </c>
      <c r="AB37">
        <v>7</v>
      </c>
      <c r="AC37">
        <v>8</v>
      </c>
      <c r="AD37">
        <v>9</v>
      </c>
      <c r="AE37">
        <v>10</v>
      </c>
      <c r="AF37">
        <v>11</v>
      </c>
      <c r="AG37">
        <v>12</v>
      </c>
      <c r="AH37">
        <v>13</v>
      </c>
      <c r="AI37">
        <v>14</v>
      </c>
      <c r="AJ37">
        <v>15</v>
      </c>
      <c r="AK37">
        <v>16</v>
      </c>
    </row>
    <row r="38" spans="1:37" x14ac:dyDescent="0.3">
      <c r="I38" s="65"/>
      <c r="R38"/>
      <c r="U38">
        <v>1</v>
      </c>
      <c r="V38" s="67">
        <f>V18/V18</f>
        <v>1</v>
      </c>
      <c r="W38">
        <f>W18/$V$18</f>
        <v>1</v>
      </c>
      <c r="X38">
        <f t="shared" ref="X38:AK39" si="2">X18/$V$18</f>
        <v>1</v>
      </c>
      <c r="Y38">
        <f t="shared" si="2"/>
        <v>1</v>
      </c>
      <c r="Z38">
        <f t="shared" si="2"/>
        <v>1</v>
      </c>
      <c r="AA38">
        <f t="shared" si="2"/>
        <v>1.0114085125054848</v>
      </c>
      <c r="AB38">
        <f t="shared" si="2"/>
        <v>1.0745941202281704</v>
      </c>
      <c r="AC38">
        <f t="shared" si="2"/>
        <v>1.202281702501097</v>
      </c>
      <c r="AD38">
        <f t="shared" si="2"/>
        <v>1.355857832382624</v>
      </c>
      <c r="AE38">
        <f t="shared" si="2"/>
        <v>1.5054848617814831</v>
      </c>
      <c r="AF38">
        <f t="shared" si="2"/>
        <v>1.7139096094778412</v>
      </c>
      <c r="AG38">
        <f t="shared" si="2"/>
        <v>1.9534883720930232</v>
      </c>
      <c r="AH38">
        <f t="shared" si="2"/>
        <v>2.2272926722246598</v>
      </c>
      <c r="AI38">
        <f t="shared" si="2"/>
        <v>2.5419043440105309</v>
      </c>
      <c r="AJ38">
        <f t="shared" si="2"/>
        <v>2.6660816147433084</v>
      </c>
      <c r="AK38">
        <f t="shared" si="2"/>
        <v>2.8859148749451515</v>
      </c>
    </row>
    <row r="39" spans="1:37" x14ac:dyDescent="0.3">
      <c r="U39">
        <v>2</v>
      </c>
      <c r="V39">
        <f>V19/$V$18</f>
        <v>1</v>
      </c>
      <c r="W39">
        <f>W19/$V$18</f>
        <v>1</v>
      </c>
      <c r="X39">
        <f t="shared" si="2"/>
        <v>1.0136024572180782</v>
      </c>
      <c r="Y39">
        <f t="shared" si="2"/>
        <v>1</v>
      </c>
      <c r="Z39">
        <f t="shared" si="2"/>
        <v>1</v>
      </c>
      <c r="AA39">
        <f t="shared" si="2"/>
        <v>1.0495831505046074</v>
      </c>
      <c r="AB39">
        <f t="shared" si="2"/>
        <v>1.1017990346643265</v>
      </c>
      <c r="AC39">
        <f t="shared" si="2"/>
        <v>1.2347520842474771</v>
      </c>
      <c r="AD39">
        <f t="shared" si="2"/>
        <v>1.4207985958753839</v>
      </c>
      <c r="AE39">
        <f t="shared" si="2"/>
        <v>1.5708644142167618</v>
      </c>
      <c r="AF39">
        <f t="shared" si="2"/>
        <v>1.7871873628784554</v>
      </c>
      <c r="AG39">
        <f t="shared" si="2"/>
        <v>2.0342255375164546</v>
      </c>
      <c r="AH39">
        <f t="shared" si="2"/>
        <v>2.298376480912681</v>
      </c>
      <c r="AI39">
        <f t="shared" si="2"/>
        <v>2.605528740675735</v>
      </c>
      <c r="AJ39">
        <f t="shared" si="2"/>
        <v>2.7297060114085125</v>
      </c>
      <c r="AK39">
        <f t="shared" si="2"/>
        <v>2.9657744624835454</v>
      </c>
    </row>
    <row r="40" spans="1:37" x14ac:dyDescent="0.3">
      <c r="U40">
        <v>3</v>
      </c>
      <c r="V40">
        <f t="shared" ref="V40:AK51" si="3">V20/$V$18</f>
        <v>1</v>
      </c>
      <c r="W40">
        <f t="shared" si="3"/>
        <v>1.0136024572180782</v>
      </c>
      <c r="X40">
        <f t="shared" si="3"/>
        <v>1.0513383062746819</v>
      </c>
      <c r="Y40">
        <f t="shared" si="3"/>
        <v>1.0329091706888986</v>
      </c>
      <c r="Z40">
        <f t="shared" si="3"/>
        <v>1.0513383062746819</v>
      </c>
      <c r="AA40">
        <f t="shared" si="3"/>
        <v>1.1017990346643265</v>
      </c>
      <c r="AB40">
        <f t="shared" si="3"/>
        <v>1.1702501096972355</v>
      </c>
      <c r="AC40">
        <f t="shared" si="3"/>
        <v>1.2966213251426064</v>
      </c>
      <c r="AD40">
        <f t="shared" si="3"/>
        <v>1.4831066257130321</v>
      </c>
      <c r="AE40">
        <f t="shared" si="3"/>
        <v>1.6366827555945591</v>
      </c>
      <c r="AF40">
        <f t="shared" si="3"/>
        <v>1.8600263273365512</v>
      </c>
      <c r="AG40">
        <f t="shared" si="3"/>
        <v>2.1158402808249233</v>
      </c>
      <c r="AH40">
        <f t="shared" si="3"/>
        <v>2.3698990785432206</v>
      </c>
      <c r="AI40">
        <f t="shared" si="3"/>
        <v>2.6660816147433084</v>
      </c>
      <c r="AJ40">
        <f t="shared" si="3"/>
        <v>2.8073716542343132</v>
      </c>
      <c r="AK40">
        <f t="shared" si="3"/>
        <v>3.0443176831943837</v>
      </c>
    </row>
    <row r="41" spans="1:37" x14ac:dyDescent="0.3">
      <c r="U41">
        <v>4</v>
      </c>
      <c r="V41">
        <f t="shared" si="3"/>
        <v>1.0136024572180782</v>
      </c>
      <c r="W41">
        <f t="shared" si="3"/>
        <v>1.0513383062746819</v>
      </c>
      <c r="X41">
        <f t="shared" si="3"/>
        <v>1.1035541904344011</v>
      </c>
      <c r="Y41">
        <f t="shared" si="3"/>
        <v>1.0759104870557261</v>
      </c>
      <c r="Z41">
        <f t="shared" si="3"/>
        <v>1.1035541904344011</v>
      </c>
      <c r="AA41">
        <f t="shared" si="3"/>
        <v>1.1702501096972355</v>
      </c>
      <c r="AB41">
        <f t="shared" si="3"/>
        <v>1.2347520842474771</v>
      </c>
      <c r="AC41">
        <f t="shared" si="3"/>
        <v>1.355857832382624</v>
      </c>
      <c r="AD41">
        <f t="shared" si="3"/>
        <v>1.5498025449758666</v>
      </c>
      <c r="AE41">
        <f t="shared" si="3"/>
        <v>1.7025010969723562</v>
      </c>
      <c r="AF41">
        <f t="shared" si="3"/>
        <v>1.9333040807371655</v>
      </c>
      <c r="AG41">
        <f t="shared" si="3"/>
        <v>2.1974550241333919</v>
      </c>
      <c r="AH41">
        <f t="shared" si="3"/>
        <v>2.4409828872312418</v>
      </c>
      <c r="AI41">
        <f t="shared" si="3"/>
        <v>2.7297060114085125</v>
      </c>
      <c r="AJ41">
        <f t="shared" si="3"/>
        <v>2.8859148749451515</v>
      </c>
      <c r="AK41">
        <f t="shared" si="3"/>
        <v>3.1228609039052215</v>
      </c>
    </row>
    <row r="42" spans="1:37" x14ac:dyDescent="0.3">
      <c r="G42" s="98" t="s">
        <v>85</v>
      </c>
      <c r="H42" s="98"/>
      <c r="I42" s="98"/>
      <c r="J42" s="60">
        <f>C18*1500</f>
        <v>0</v>
      </c>
      <c r="U42">
        <v>5</v>
      </c>
      <c r="V42">
        <f t="shared" si="3"/>
        <v>1.0329091706888986</v>
      </c>
      <c r="W42">
        <f t="shared" si="3"/>
        <v>1.0759104870557261</v>
      </c>
      <c r="X42">
        <f t="shared" si="3"/>
        <v>1.1382185168933743</v>
      </c>
      <c r="Y42">
        <f t="shared" si="3"/>
        <v>1.1382185168933743</v>
      </c>
      <c r="Z42">
        <f t="shared" si="3"/>
        <v>1.1724440544098289</v>
      </c>
      <c r="AA42">
        <f t="shared" si="3"/>
        <v>1.2347520842474771</v>
      </c>
      <c r="AB42">
        <f t="shared" si="3"/>
        <v>1.2966213251426064</v>
      </c>
      <c r="AC42">
        <f t="shared" si="3"/>
        <v>1.4207985958753839</v>
      </c>
      <c r="AD42">
        <f t="shared" si="3"/>
        <v>1.6252742430890741</v>
      </c>
      <c r="AE42">
        <f t="shared" si="3"/>
        <v>1.7683194383501535</v>
      </c>
      <c r="AF42">
        <f t="shared" si="3"/>
        <v>2.0061430451952611</v>
      </c>
      <c r="AG42">
        <f t="shared" si="3"/>
        <v>2.2781921895568233</v>
      </c>
      <c r="AH42">
        <f t="shared" si="3"/>
        <v>2.512066695919263</v>
      </c>
      <c r="AI42">
        <f t="shared" si="3"/>
        <v>2.8073716542343132</v>
      </c>
      <c r="AJ42">
        <f t="shared" si="3"/>
        <v>2.9657744624835454</v>
      </c>
      <c r="AK42">
        <f t="shared" si="3"/>
        <v>3.2057920140412461</v>
      </c>
    </row>
    <row r="43" spans="1:37" x14ac:dyDescent="0.3">
      <c r="U43">
        <v>6</v>
      </c>
      <c r="V43">
        <f t="shared" si="3"/>
        <v>1.0513383062746819</v>
      </c>
      <c r="W43">
        <f t="shared" si="3"/>
        <v>1.1035541904344011</v>
      </c>
      <c r="X43">
        <f t="shared" si="3"/>
        <v>1.1724440544098289</v>
      </c>
      <c r="Y43">
        <f t="shared" si="3"/>
        <v>1.1724440544098289</v>
      </c>
      <c r="Z43">
        <f t="shared" si="3"/>
        <v>1.204914436156209</v>
      </c>
      <c r="AA43">
        <f t="shared" si="3"/>
        <v>1.2654673102237823</v>
      </c>
      <c r="AB43">
        <f t="shared" si="3"/>
        <v>1.355857832382624</v>
      </c>
      <c r="AC43">
        <f t="shared" si="3"/>
        <v>1.4831066257130321</v>
      </c>
      <c r="AD43">
        <f t="shared" si="3"/>
        <v>1.6902150065818342</v>
      </c>
      <c r="AE43">
        <f t="shared" si="3"/>
        <v>1.8341377797279508</v>
      </c>
      <c r="AF43">
        <f t="shared" si="3"/>
        <v>2.0794207985958755</v>
      </c>
      <c r="AG43">
        <f t="shared" si="3"/>
        <v>2.3593681439227732</v>
      </c>
      <c r="AH43">
        <f t="shared" si="3"/>
        <v>2.5835892935498026</v>
      </c>
      <c r="AI43">
        <f t="shared" si="3"/>
        <v>2.8859148749451515</v>
      </c>
      <c r="AJ43">
        <f t="shared" si="3"/>
        <v>3.0443176831943837</v>
      </c>
      <c r="AK43">
        <f t="shared" si="3"/>
        <v>3.2917946467749011</v>
      </c>
    </row>
    <row r="44" spans="1:37" x14ac:dyDescent="0.3">
      <c r="U44">
        <v>7</v>
      </c>
      <c r="V44">
        <f t="shared" si="3"/>
        <v>1.0759104870557261</v>
      </c>
      <c r="W44">
        <f t="shared" si="3"/>
        <v>1.1382185168933743</v>
      </c>
      <c r="X44">
        <f t="shared" si="3"/>
        <v>1.204914436156209</v>
      </c>
      <c r="Y44">
        <f t="shared" si="3"/>
        <v>1.204914436156209</v>
      </c>
      <c r="Z44">
        <f t="shared" si="3"/>
        <v>1.2365072400175516</v>
      </c>
      <c r="AA44">
        <f t="shared" si="3"/>
        <v>1.2966213251426064</v>
      </c>
      <c r="AB44">
        <f t="shared" si="3"/>
        <v>1.3887670030715227</v>
      </c>
      <c r="AC44">
        <f t="shared" si="3"/>
        <v>1.5498025449758666</v>
      </c>
      <c r="AD44">
        <f t="shared" si="3"/>
        <v>1.7555945590171127</v>
      </c>
      <c r="AE44">
        <f t="shared" si="3"/>
        <v>1.8999561211057481</v>
      </c>
      <c r="AF44">
        <f t="shared" si="3"/>
        <v>2.1526985519964899</v>
      </c>
      <c r="AG44">
        <f t="shared" si="3"/>
        <v>2.4409828872312418</v>
      </c>
      <c r="AH44">
        <f t="shared" si="3"/>
        <v>2.6546731022378238</v>
      </c>
      <c r="AI44">
        <f t="shared" si="3"/>
        <v>2.9657744624835454</v>
      </c>
      <c r="AJ44">
        <f t="shared" si="3"/>
        <v>3.1228609039052215</v>
      </c>
      <c r="AK44">
        <f t="shared" si="3"/>
        <v>3.3804300131636684</v>
      </c>
    </row>
    <row r="45" spans="1:37" x14ac:dyDescent="0.3">
      <c r="U45">
        <v>8</v>
      </c>
      <c r="W45">
        <f t="shared" si="3"/>
        <v>1.1724440544098289</v>
      </c>
      <c r="X45">
        <f t="shared" si="3"/>
        <v>1.2365072400175516</v>
      </c>
      <c r="Y45">
        <f t="shared" si="3"/>
        <v>1.2365072400175516</v>
      </c>
      <c r="Z45">
        <f t="shared" si="3"/>
        <v>1.2676612549363757</v>
      </c>
      <c r="AA45">
        <f t="shared" si="3"/>
        <v>1.3264589732338745</v>
      </c>
      <c r="AB45">
        <f t="shared" si="3"/>
        <v>1.4207985958753839</v>
      </c>
      <c r="AC45">
        <f t="shared" si="3"/>
        <v>1.5897323387450637</v>
      </c>
      <c r="AD45">
        <f t="shared" si="3"/>
        <v>1.8174637999122423</v>
      </c>
      <c r="AE45">
        <f t="shared" si="3"/>
        <v>1.9653356735410268</v>
      </c>
      <c r="AF45">
        <f t="shared" si="3"/>
        <v>2.2255375164545854</v>
      </c>
      <c r="AG45">
        <f t="shared" si="3"/>
        <v>2.5217200526546732</v>
      </c>
      <c r="AH45">
        <f t="shared" si="3"/>
        <v>2.7257569109258446</v>
      </c>
      <c r="AI45">
        <f t="shared" si="3"/>
        <v>3.0443176831943837</v>
      </c>
      <c r="AJ45">
        <f t="shared" si="3"/>
        <v>3.2057920140412461</v>
      </c>
      <c r="AK45">
        <f t="shared" si="3"/>
        <v>3.4853005704256255</v>
      </c>
    </row>
    <row r="46" spans="1:37" x14ac:dyDescent="0.3">
      <c r="U46">
        <v>9</v>
      </c>
      <c r="X46">
        <f t="shared" si="3"/>
        <v>1.2676612549363757</v>
      </c>
      <c r="Y46">
        <f t="shared" si="3"/>
        <v>1.2676612549363757</v>
      </c>
      <c r="Z46">
        <f t="shared" si="3"/>
        <v>1.298376480912681</v>
      </c>
      <c r="AA46">
        <f t="shared" si="3"/>
        <v>1.355857832382624</v>
      </c>
      <c r="AB46">
        <f t="shared" si="3"/>
        <v>1.4510750329091706</v>
      </c>
      <c r="AC46">
        <f t="shared" si="3"/>
        <v>1.6252742430890741</v>
      </c>
      <c r="AD46">
        <f t="shared" si="3"/>
        <v>1.8784554629223345</v>
      </c>
      <c r="AE46">
        <f t="shared" si="3"/>
        <v>2.0311540149188239</v>
      </c>
      <c r="AF46">
        <f t="shared" si="3"/>
        <v>2.2988152698551998</v>
      </c>
      <c r="AG46">
        <f t="shared" si="3"/>
        <v>2.6033347959631419</v>
      </c>
      <c r="AH46">
        <f t="shared" si="3"/>
        <v>2.7972795085563842</v>
      </c>
      <c r="AI46">
        <f t="shared" si="3"/>
        <v>3.1228609039052215</v>
      </c>
      <c r="AJ46">
        <f t="shared" si="3"/>
        <v>3.2917946467749011</v>
      </c>
      <c r="AK46">
        <f t="shared" si="3"/>
        <v>3.5949978060552876</v>
      </c>
    </row>
    <row r="47" spans="1:37" x14ac:dyDescent="0.3">
      <c r="U47">
        <v>10</v>
      </c>
      <c r="Y47">
        <f t="shared" si="3"/>
        <v>1.298376480912681</v>
      </c>
      <c r="Z47">
        <f t="shared" si="3"/>
        <v>1.3290917068889865</v>
      </c>
      <c r="AA47">
        <f t="shared" si="3"/>
        <v>1.3887670030715227</v>
      </c>
      <c r="AB47">
        <f t="shared" si="3"/>
        <v>1.4831066257130321</v>
      </c>
      <c r="AC47">
        <f t="shared" si="3"/>
        <v>1.6564282580078982</v>
      </c>
      <c r="AD47">
        <f t="shared" si="3"/>
        <v>1.9464677490127249</v>
      </c>
      <c r="AE47">
        <f t="shared" si="3"/>
        <v>2.0969723562966212</v>
      </c>
      <c r="AF47">
        <f t="shared" si="3"/>
        <v>2.3716542343132954</v>
      </c>
      <c r="AG47">
        <f t="shared" si="3"/>
        <v>2.6845107503290917</v>
      </c>
      <c r="AH47">
        <f t="shared" si="3"/>
        <v>2.8683633172444054</v>
      </c>
      <c r="AI47">
        <f t="shared" si="3"/>
        <v>3.2057920140412461</v>
      </c>
      <c r="AJ47">
        <f t="shared" si="3"/>
        <v>3.3804300131636684</v>
      </c>
      <c r="AK47">
        <f t="shared" si="3"/>
        <v>3.7073277753400613</v>
      </c>
    </row>
    <row r="48" spans="1:37" x14ac:dyDescent="0.3">
      <c r="U48">
        <v>11</v>
      </c>
      <c r="Y48">
        <f t="shared" si="3"/>
        <v>1.3290917068889865</v>
      </c>
      <c r="Z48">
        <f t="shared" si="3"/>
        <v>1.3584905660377358</v>
      </c>
      <c r="AA48">
        <f t="shared" si="3"/>
        <v>1.4207985958753839</v>
      </c>
      <c r="AB48">
        <f t="shared" si="3"/>
        <v>1.5160157964019307</v>
      </c>
      <c r="AC48">
        <f t="shared" si="3"/>
        <v>1.6902150065818342</v>
      </c>
      <c r="AD48">
        <f t="shared" si="3"/>
        <v>2.0065818341377799</v>
      </c>
      <c r="AE48">
        <f t="shared" si="3"/>
        <v>2.1627906976744184</v>
      </c>
      <c r="AF48">
        <f t="shared" si="3"/>
        <v>2.4449319877139097</v>
      </c>
      <c r="AG48">
        <f t="shared" si="3"/>
        <v>2.7652479157525232</v>
      </c>
      <c r="AH48">
        <f t="shared" si="3"/>
        <v>2.939885914874945</v>
      </c>
      <c r="AI48">
        <f t="shared" si="3"/>
        <v>3.2917946467749011</v>
      </c>
      <c r="AJ48">
        <f t="shared" si="3"/>
        <v>3.4853005704256255</v>
      </c>
      <c r="AK48">
        <f t="shared" si="3"/>
        <v>3.8236068451075034</v>
      </c>
    </row>
    <row r="49" spans="21:37" x14ac:dyDescent="0.3">
      <c r="U49">
        <v>12</v>
      </c>
      <c r="Z49">
        <f t="shared" si="3"/>
        <v>1.3913997367266344</v>
      </c>
      <c r="AA49">
        <f t="shared" si="3"/>
        <v>1.4510750329091706</v>
      </c>
      <c r="AB49">
        <f t="shared" si="3"/>
        <v>1.5498025449758666</v>
      </c>
      <c r="AC49">
        <f t="shared" si="3"/>
        <v>1.7248793330408074</v>
      </c>
      <c r="AE49">
        <f t="shared" si="3"/>
        <v>2.2281702501096974</v>
      </c>
      <c r="AF49">
        <f t="shared" si="3"/>
        <v>2.5186485300570425</v>
      </c>
      <c r="AG49">
        <f t="shared" si="3"/>
        <v>2.8468626590609918</v>
      </c>
      <c r="AH49">
        <f t="shared" si="3"/>
        <v>3.0109697235629662</v>
      </c>
      <c r="AI49">
        <f t="shared" si="3"/>
        <v>3.3804300131636684</v>
      </c>
      <c r="AJ49">
        <f t="shared" si="3"/>
        <v>3.5949978060552876</v>
      </c>
      <c r="AK49">
        <f t="shared" si="3"/>
        <v>3.942518648530057</v>
      </c>
    </row>
    <row r="50" spans="21:37" x14ac:dyDescent="0.3">
      <c r="U50">
        <v>13</v>
      </c>
      <c r="AB50">
        <f t="shared" si="3"/>
        <v>1.5897323387450637</v>
      </c>
      <c r="AC50">
        <f t="shared" si="3"/>
        <v>1.7555945590171127</v>
      </c>
      <c r="AH50">
        <f t="shared" si="3"/>
        <v>3.0820535322509874</v>
      </c>
      <c r="AJ50">
        <f t="shared" si="3"/>
        <v>3.7073277753400613</v>
      </c>
      <c r="AK50">
        <f t="shared" si="3"/>
        <v>4.0662571303203157</v>
      </c>
    </row>
    <row r="51" spans="21:37" x14ac:dyDescent="0.3">
      <c r="U51">
        <v>14</v>
      </c>
      <c r="AC51">
        <f t="shared" si="3"/>
        <v>1.7854322071083808</v>
      </c>
    </row>
    <row r="52" spans="21:37" x14ac:dyDescent="0.3">
      <c r="U52">
        <v>15</v>
      </c>
    </row>
    <row r="53" spans="21:37" x14ac:dyDescent="0.3">
      <c r="U53">
        <v>16</v>
      </c>
    </row>
  </sheetData>
  <sheetProtection algorithmName="SHA-512" hashValue="CGIk+moozRVB1f6QO7MnP+usEIbPPcZlPd5ndSkobEtqxOJwQcDtJqfnXWNRPH72LwZ4mgLElM1GdY63mhsBaQ==" saltValue="9di88pEgESm4BULQKn0XTA==" spinCount="100000" sheet="1" objects="1" scenarios="1"/>
  <mergeCells count="7">
    <mergeCell ref="G42:I42"/>
    <mergeCell ref="C13:D13"/>
    <mergeCell ref="D35:E35"/>
    <mergeCell ref="F35:I35"/>
    <mergeCell ref="A36:B36"/>
    <mergeCell ref="D36:E36"/>
    <mergeCell ref="F36:I3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B4F13-534A-48F6-92EB-55CD35AF33AC}">
  <dimension ref="A1:R993"/>
  <sheetViews>
    <sheetView topLeftCell="A3" workbookViewId="0">
      <selection activeCell="F21" sqref="F21"/>
    </sheetView>
  </sheetViews>
  <sheetFormatPr defaultColWidth="14.44140625" defaultRowHeight="14.4" x14ac:dyDescent="0.3"/>
  <cols>
    <col min="1" max="1" width="10.109375" customWidth="1"/>
    <col min="2" max="2" width="32.44140625" customWidth="1"/>
    <col min="3" max="3" width="12.33203125" customWidth="1"/>
    <col min="4" max="4" width="14.88671875" customWidth="1"/>
    <col min="5" max="7" width="12.33203125" customWidth="1"/>
    <col min="8" max="8" width="17.6640625" bestFit="1" customWidth="1"/>
    <col min="9" max="9" width="8.5546875" customWidth="1"/>
    <col min="10" max="24" width="7.5546875" customWidth="1"/>
  </cols>
  <sheetData>
    <row r="1" spans="1:18" ht="14.25" customHeight="1" x14ac:dyDescent="0.3">
      <c r="A1" s="1" t="s">
        <v>0</v>
      </c>
    </row>
    <row r="2" spans="1:18" ht="14.25" customHeight="1" x14ac:dyDescent="0.3">
      <c r="A2" s="2" t="s">
        <v>1</v>
      </c>
    </row>
    <row r="3" spans="1:18" ht="14.25" customHeight="1" x14ac:dyDescent="0.3">
      <c r="A3" s="2" t="s">
        <v>86</v>
      </c>
    </row>
    <row r="4" spans="1:18" ht="14.25" customHeight="1" x14ac:dyDescent="0.3">
      <c r="A4" s="3">
        <v>45420</v>
      </c>
    </row>
    <row r="5" spans="1:18" ht="14.25" customHeight="1" x14ac:dyDescent="0.3">
      <c r="A5" s="4"/>
    </row>
    <row r="6" spans="1:18" ht="14.25" customHeight="1" x14ac:dyDescent="0.3">
      <c r="A6" s="5" t="s">
        <v>3</v>
      </c>
    </row>
    <row r="7" spans="1:18" x14ac:dyDescent="0.3">
      <c r="A7" s="5" t="s">
        <v>60</v>
      </c>
      <c r="R7" s="44"/>
    </row>
    <row r="8" spans="1:18" ht="14.25" customHeight="1" x14ac:dyDescent="0.3">
      <c r="A8" s="5" t="s">
        <v>4</v>
      </c>
    </row>
    <row r="9" spans="1:18" ht="14.25" customHeight="1" x14ac:dyDescent="0.3">
      <c r="A9" s="5" t="s">
        <v>87</v>
      </c>
    </row>
    <row r="10" spans="1:18" ht="14.25" customHeight="1" x14ac:dyDescent="0.3">
      <c r="A10" s="6" t="s">
        <v>6</v>
      </c>
      <c r="B10" s="7"/>
      <c r="C10" s="7"/>
      <c r="D10" s="7"/>
      <c r="E10" s="7"/>
      <c r="F10" s="7"/>
    </row>
    <row r="11" spans="1:18" ht="14.25" customHeight="1" x14ac:dyDescent="0.3">
      <c r="A11" s="5" t="s">
        <v>7</v>
      </c>
    </row>
    <row r="12" spans="1:18" ht="14.25" customHeight="1" x14ac:dyDescent="0.3">
      <c r="A12" s="4"/>
    </row>
    <row r="13" spans="1:18" ht="14.25" customHeight="1" x14ac:dyDescent="0.3">
      <c r="A13" s="4"/>
      <c r="B13" t="s">
        <v>8</v>
      </c>
      <c r="C13" s="88"/>
      <c r="D13" s="88"/>
    </row>
    <row r="14" spans="1:18" ht="14.25" customHeight="1" x14ac:dyDescent="0.3">
      <c r="A14" s="4"/>
    </row>
    <row r="15" spans="1:18" ht="14.25" customHeight="1" x14ac:dyDescent="0.3">
      <c r="C15" s="89"/>
      <c r="D15" s="90"/>
      <c r="F15" s="8"/>
    </row>
    <row r="16" spans="1:18" ht="14.25" customHeight="1" x14ac:dyDescent="0.3">
      <c r="C16" s="91"/>
      <c r="D16" s="92"/>
      <c r="F16" s="8"/>
    </row>
    <row r="17" spans="1:6" ht="14.25" customHeight="1" x14ac:dyDescent="0.3">
      <c r="A17" s="9"/>
      <c r="B17" s="10"/>
      <c r="C17" s="11"/>
      <c r="D17" s="12"/>
      <c r="F17" s="8"/>
    </row>
    <row r="18" spans="1:6" ht="14.25" customHeight="1" x14ac:dyDescent="0.3">
      <c r="A18" s="13" t="s">
        <v>14</v>
      </c>
      <c r="B18" t="s">
        <v>15</v>
      </c>
      <c r="C18" s="11"/>
      <c r="D18" s="14">
        <v>20</v>
      </c>
      <c r="F18" s="8"/>
    </row>
    <row r="19" spans="1:6" ht="14.25" customHeight="1" x14ac:dyDescent="0.3">
      <c r="A19" s="13"/>
      <c r="B19" t="s">
        <v>16</v>
      </c>
      <c r="C19" s="16">
        <v>0</v>
      </c>
      <c r="D19" s="17"/>
      <c r="F19" s="8"/>
    </row>
    <row r="20" spans="1:6" ht="14.25" customHeight="1" x14ac:dyDescent="0.3">
      <c r="A20" s="13"/>
      <c r="C20" s="11"/>
      <c r="D20" s="17">
        <f>D18+(D18*C19)</f>
        <v>20</v>
      </c>
      <c r="F20" s="8"/>
    </row>
    <row r="21" spans="1:6" ht="14.25" customHeight="1" x14ac:dyDescent="0.3">
      <c r="A21" s="13"/>
      <c r="B21" s="12"/>
      <c r="C21" s="11"/>
      <c r="D21" s="12"/>
    </row>
    <row r="22" spans="1:6" ht="14.25" customHeight="1" x14ac:dyDescent="0.3">
      <c r="A22" s="13" t="s">
        <v>17</v>
      </c>
      <c r="B22" s="12" t="s">
        <v>20</v>
      </c>
      <c r="C22" s="16">
        <v>0</v>
      </c>
      <c r="D22" s="12"/>
    </row>
    <row r="23" spans="1:6" ht="14.25" customHeight="1" x14ac:dyDescent="0.3">
      <c r="A23" s="13"/>
      <c r="B23" s="12" t="s">
        <v>21</v>
      </c>
      <c r="C23" s="16">
        <v>0</v>
      </c>
      <c r="D23" s="12"/>
    </row>
    <row r="24" spans="1:6" ht="14.25" customHeight="1" x14ac:dyDescent="0.3">
      <c r="A24" s="13"/>
      <c r="B24" s="12" t="s">
        <v>22</v>
      </c>
      <c r="C24" s="16">
        <v>0</v>
      </c>
      <c r="D24" s="12"/>
    </row>
    <row r="25" spans="1:6" ht="14.25" customHeight="1" x14ac:dyDescent="0.3">
      <c r="A25" s="13"/>
      <c r="B25" s="12" t="s">
        <v>24</v>
      </c>
      <c r="C25" s="16">
        <v>0</v>
      </c>
      <c r="D25" s="12"/>
    </row>
    <row r="26" spans="1:6" ht="14.25" customHeight="1" x14ac:dyDescent="0.3">
      <c r="A26" s="13"/>
      <c r="B26" s="12" t="s">
        <v>25</v>
      </c>
      <c r="C26" s="19">
        <v>0</v>
      </c>
      <c r="D26" s="12"/>
    </row>
    <row r="27" spans="1:6" ht="14.25" customHeight="1" x14ac:dyDescent="0.3">
      <c r="A27" s="13"/>
      <c r="B27" s="12"/>
      <c r="C27" s="20">
        <f>SUM(C22:C26)</f>
        <v>0</v>
      </c>
      <c r="D27" s="12"/>
    </row>
    <row r="28" spans="1:6" ht="14.25" customHeight="1" x14ac:dyDescent="0.3">
      <c r="A28" s="13"/>
      <c r="B28" s="12"/>
      <c r="C28" s="20"/>
      <c r="D28" s="18">
        <f>D20+(D20*C27)</f>
        <v>20</v>
      </c>
    </row>
    <row r="29" spans="1:6" ht="14.25" customHeight="1" x14ac:dyDescent="0.3">
      <c r="A29" s="13"/>
      <c r="B29" s="12"/>
      <c r="C29" s="20"/>
      <c r="D29" s="18"/>
    </row>
    <row r="30" spans="1:6" ht="14.25" customHeight="1" x14ac:dyDescent="0.3">
      <c r="A30" s="13"/>
      <c r="B30" s="12" t="s">
        <v>26</v>
      </c>
      <c r="C30" s="16">
        <v>0</v>
      </c>
      <c r="D30" s="12"/>
    </row>
    <row r="31" spans="1:6" ht="14.25" customHeight="1" x14ac:dyDescent="0.3">
      <c r="A31" s="13"/>
      <c r="B31" s="12" t="s">
        <v>27</v>
      </c>
      <c r="C31" s="21">
        <v>0</v>
      </c>
      <c r="D31" s="12"/>
      <c r="F31" s="8"/>
    </row>
    <row r="32" spans="1:6" ht="14.25" customHeight="1" x14ac:dyDescent="0.3">
      <c r="A32" s="13"/>
      <c r="B32" s="12"/>
      <c r="C32" s="20">
        <f>C30+C31</f>
        <v>0</v>
      </c>
      <c r="D32" s="12"/>
      <c r="F32" s="8"/>
    </row>
    <row r="33" spans="1:6" ht="14.25" customHeight="1" x14ac:dyDescent="0.3">
      <c r="A33" s="13"/>
      <c r="B33" s="12"/>
      <c r="C33" s="11"/>
      <c r="D33" s="18">
        <f>D28+(D28*C32)</f>
        <v>20</v>
      </c>
      <c r="F33" s="8"/>
    </row>
    <row r="34" spans="1:6" ht="14.25" customHeight="1" x14ac:dyDescent="0.3">
      <c r="A34" s="13"/>
      <c r="B34" s="12"/>
      <c r="C34" s="11"/>
      <c r="D34" s="12"/>
      <c r="F34" s="8"/>
    </row>
    <row r="35" spans="1:6" ht="14.25" customHeight="1" x14ac:dyDescent="0.3">
      <c r="A35" s="13" t="s">
        <v>28</v>
      </c>
      <c r="B35" s="12" t="s">
        <v>29</v>
      </c>
      <c r="C35" s="16">
        <v>0</v>
      </c>
      <c r="D35" s="12"/>
      <c r="F35" s="8"/>
    </row>
    <row r="36" spans="1:6" ht="14.25" customHeight="1" x14ac:dyDescent="0.3">
      <c r="A36" s="13"/>
      <c r="B36" s="12" t="s">
        <v>30</v>
      </c>
      <c r="C36" s="16">
        <v>0</v>
      </c>
      <c r="D36" s="12"/>
      <c r="F36" s="8"/>
    </row>
    <row r="37" spans="1:6" ht="14.25" customHeight="1" x14ac:dyDescent="0.3">
      <c r="A37" s="13"/>
      <c r="B37" s="12" t="s">
        <v>31</v>
      </c>
      <c r="C37" s="16">
        <v>0</v>
      </c>
      <c r="D37" s="12"/>
    </row>
    <row r="38" spans="1:6" ht="14.25" customHeight="1" x14ac:dyDescent="0.3">
      <c r="A38" s="13"/>
      <c r="B38" s="12" t="s">
        <v>32</v>
      </c>
      <c r="C38" s="16">
        <v>0</v>
      </c>
      <c r="D38" s="12"/>
    </row>
    <row r="39" spans="1:6" ht="14.25" customHeight="1" x14ac:dyDescent="0.3">
      <c r="A39" s="13"/>
      <c r="B39" s="12" t="s">
        <v>33</v>
      </c>
      <c r="C39" s="16">
        <v>0</v>
      </c>
      <c r="D39" s="12"/>
      <c r="F39" s="8"/>
    </row>
    <row r="40" spans="1:6" ht="14.25" customHeight="1" x14ac:dyDescent="0.3">
      <c r="A40" s="13"/>
      <c r="B40" s="12" t="s">
        <v>34</v>
      </c>
      <c r="C40" s="16">
        <v>0</v>
      </c>
      <c r="D40" s="12"/>
    </row>
    <row r="41" spans="1:6" ht="14.25" customHeight="1" x14ac:dyDescent="0.3">
      <c r="A41" s="13"/>
      <c r="B41" s="12" t="s">
        <v>35</v>
      </c>
      <c r="C41" s="16">
        <v>0</v>
      </c>
      <c r="D41" s="12"/>
    </row>
    <row r="42" spans="1:6" ht="14.25" customHeight="1" x14ac:dyDescent="0.3">
      <c r="A42" s="13"/>
      <c r="B42" s="12" t="s">
        <v>36</v>
      </c>
      <c r="C42" s="16">
        <v>0</v>
      </c>
      <c r="D42" s="12"/>
    </row>
    <row r="43" spans="1:6" ht="14.25" customHeight="1" x14ac:dyDescent="0.3">
      <c r="A43" s="13"/>
      <c r="B43" s="12" t="s">
        <v>37</v>
      </c>
      <c r="C43" s="16">
        <v>0</v>
      </c>
      <c r="D43" s="12"/>
    </row>
    <row r="44" spans="1:6" ht="14.25" customHeight="1" x14ac:dyDescent="0.3">
      <c r="A44" s="13"/>
      <c r="B44" t="s">
        <v>111</v>
      </c>
      <c r="C44" s="22">
        <v>0</v>
      </c>
    </row>
    <row r="45" spans="1:6" ht="14.25" customHeight="1" x14ac:dyDescent="0.3">
      <c r="A45" s="13"/>
      <c r="B45" s="12" t="s">
        <v>41</v>
      </c>
      <c r="C45" s="19">
        <v>0</v>
      </c>
      <c r="D45" s="12"/>
    </row>
    <row r="46" spans="1:6" ht="14.25" customHeight="1" x14ac:dyDescent="0.3">
      <c r="A46" s="13"/>
      <c r="B46" s="12"/>
      <c r="C46" s="20">
        <f>SUM(C35:C45)</f>
        <v>0</v>
      </c>
      <c r="D46" s="12"/>
    </row>
    <row r="47" spans="1:6" ht="14.25" customHeight="1" x14ac:dyDescent="0.3">
      <c r="A47" s="13"/>
      <c r="B47" s="12"/>
      <c r="C47" s="11"/>
      <c r="D47" s="18">
        <f>D33+(D33*C46)</f>
        <v>20</v>
      </c>
    </row>
    <row r="48" spans="1:6" ht="14.25" customHeight="1" x14ac:dyDescent="0.3">
      <c r="A48" s="13"/>
      <c r="B48" s="12"/>
      <c r="C48" s="11"/>
      <c r="D48" s="18"/>
    </row>
    <row r="49" spans="1:8" ht="14.25" customHeight="1" x14ac:dyDescent="0.3">
      <c r="A49" s="13"/>
      <c r="B49" s="12"/>
      <c r="C49" s="11"/>
      <c r="D49" s="18"/>
    </row>
    <row r="50" spans="1:8" ht="14.25" customHeight="1" x14ac:dyDescent="0.3">
      <c r="A50" s="23" t="s">
        <v>42</v>
      </c>
      <c r="B50" s="24" t="s">
        <v>43</v>
      </c>
      <c r="C50" s="16">
        <v>0</v>
      </c>
      <c r="D50" s="12"/>
      <c r="E50" s="7"/>
    </row>
    <row r="51" spans="1:8" ht="14.25" customHeight="1" x14ac:dyDescent="0.3">
      <c r="A51" s="11"/>
      <c r="B51" s="25" t="s">
        <v>44</v>
      </c>
      <c r="C51" s="19">
        <v>0</v>
      </c>
      <c r="D51" s="12"/>
    </row>
    <row r="52" spans="1:8" ht="14.25" customHeight="1" x14ac:dyDescent="0.3">
      <c r="A52" s="11"/>
      <c r="B52" s="26"/>
      <c r="C52" s="20">
        <f>SUM(C50:C51)</f>
        <v>0</v>
      </c>
      <c r="D52" s="12"/>
    </row>
    <row r="53" spans="1:8" ht="14.25" customHeight="1" x14ac:dyDescent="0.3">
      <c r="A53" s="11"/>
      <c r="B53" s="26"/>
      <c r="C53" s="20"/>
      <c r="D53" s="18">
        <f>D47+(D47*C52)</f>
        <v>20</v>
      </c>
    </row>
    <row r="54" spans="1:8" ht="14.25" customHeight="1" x14ac:dyDescent="0.3">
      <c r="A54" s="11"/>
      <c r="B54" s="26"/>
      <c r="C54" s="20"/>
      <c r="D54" s="18"/>
    </row>
    <row r="55" spans="1:8" ht="14.25" customHeight="1" x14ac:dyDescent="0.3">
      <c r="A55" s="11"/>
      <c r="B55" s="26" t="s">
        <v>45</v>
      </c>
      <c r="C55" s="11"/>
      <c r="D55" s="27">
        <f>D53</f>
        <v>20</v>
      </c>
    </row>
    <row r="56" spans="1:8" ht="14.25" customHeight="1" x14ac:dyDescent="0.3">
      <c r="A56" s="28"/>
      <c r="B56" s="29"/>
      <c r="C56" s="28"/>
      <c r="D56" s="29"/>
    </row>
    <row r="57" spans="1:8" ht="14.25" customHeight="1" x14ac:dyDescent="0.3"/>
    <row r="58" spans="1:8" ht="14.25" customHeight="1" x14ac:dyDescent="0.3">
      <c r="A58" t="s">
        <v>48</v>
      </c>
    </row>
    <row r="59" spans="1:8" ht="14.25" customHeight="1" x14ac:dyDescent="0.3"/>
    <row r="60" spans="1:8" ht="14.25" customHeight="1" x14ac:dyDescent="0.3">
      <c r="B60" s="30"/>
      <c r="C60" s="31"/>
      <c r="D60" s="31"/>
      <c r="E60" s="32"/>
      <c r="F60" s="33" t="s">
        <v>49</v>
      </c>
      <c r="G60" s="33"/>
      <c r="H60" s="34" t="s">
        <v>50</v>
      </c>
    </row>
    <row r="61" spans="1:8" ht="14.25" customHeight="1" x14ac:dyDescent="0.3">
      <c r="B61" s="30" t="s">
        <v>112</v>
      </c>
      <c r="C61" s="31"/>
      <c r="D61" s="30"/>
      <c r="E61" s="32"/>
      <c r="F61" s="35">
        <v>200</v>
      </c>
      <c r="G61" s="33" t="s">
        <v>53</v>
      </c>
      <c r="H61" s="36">
        <f>(D55)*F61</f>
        <v>4000</v>
      </c>
    </row>
    <row r="62" spans="1:8" ht="14.25" customHeight="1" x14ac:dyDescent="0.3"/>
    <row r="63" spans="1:8" ht="14.25" customHeight="1" x14ac:dyDescent="0.3">
      <c r="F63" s="86" t="s">
        <v>88</v>
      </c>
      <c r="G63" s="87"/>
      <c r="H63" s="43">
        <f>H61</f>
        <v>4000</v>
      </c>
    </row>
    <row r="64" spans="1:8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</sheetData>
  <sheetProtection algorithmName="SHA-512" hashValue="4nBcsM6EMyLNevzCZ+IRQfVerKjhSH+61082rXzOk3pepuhkbcx+9V7KwFwnrmlm541gLc0bbxYp1fdlm3+QTQ==" saltValue="IUm29yfYl+msOMAa7WVf2w==" spinCount="100000" sheet="1" objects="1" scenarios="1"/>
  <mergeCells count="4">
    <mergeCell ref="F63:G63"/>
    <mergeCell ref="C13:D13"/>
    <mergeCell ref="C15:D15"/>
    <mergeCell ref="C16:D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9FBE-FD67-43CA-974C-20F54F9EF04C}">
  <dimension ref="A1:R17"/>
  <sheetViews>
    <sheetView workbookViewId="0">
      <selection activeCell="D17" sqref="D17"/>
    </sheetView>
  </sheetViews>
  <sheetFormatPr defaultRowHeight="14.4" x14ac:dyDescent="0.3"/>
  <cols>
    <col min="1" max="1" width="35.88671875" bestFit="1" customWidth="1"/>
    <col min="2" max="2" width="25.6640625" customWidth="1"/>
    <col min="3" max="3" width="17.5546875" customWidth="1"/>
    <col min="4" max="4" width="19.5546875" customWidth="1"/>
  </cols>
  <sheetData>
    <row r="1" spans="1:18" x14ac:dyDescent="0.3">
      <c r="A1" s="1" t="s">
        <v>0</v>
      </c>
    </row>
    <row r="2" spans="1:18" x14ac:dyDescent="0.3">
      <c r="A2" s="2" t="s">
        <v>1</v>
      </c>
    </row>
    <row r="3" spans="1:18" x14ac:dyDescent="0.3">
      <c r="A3" s="2" t="s">
        <v>89</v>
      </c>
    </row>
    <row r="4" spans="1:18" x14ac:dyDescent="0.3">
      <c r="A4" s="3">
        <v>45420</v>
      </c>
    </row>
    <row r="5" spans="1:18" x14ac:dyDescent="0.3">
      <c r="A5" s="4"/>
    </row>
    <row r="6" spans="1:18" x14ac:dyDescent="0.3">
      <c r="A6" s="5" t="s">
        <v>3</v>
      </c>
    </row>
    <row r="7" spans="1:18" x14ac:dyDescent="0.3">
      <c r="A7" s="5" t="s">
        <v>60</v>
      </c>
      <c r="R7" s="44"/>
    </row>
    <row r="8" spans="1:18" x14ac:dyDescent="0.3">
      <c r="A8" s="5" t="s">
        <v>4</v>
      </c>
    </row>
    <row r="9" spans="1:18" x14ac:dyDescent="0.3">
      <c r="A9" s="75" t="s">
        <v>95</v>
      </c>
      <c r="C9" s="72"/>
      <c r="D9" s="72"/>
    </row>
    <row r="10" spans="1:18" x14ac:dyDescent="0.3">
      <c r="A10" s="75" t="s">
        <v>96</v>
      </c>
      <c r="C10" s="72"/>
      <c r="D10" s="72"/>
    </row>
    <row r="11" spans="1:18" x14ac:dyDescent="0.3">
      <c r="A11" s="6" t="s">
        <v>116</v>
      </c>
    </row>
    <row r="12" spans="1:18" x14ac:dyDescent="0.3">
      <c r="A12" s="6"/>
    </row>
    <row r="13" spans="1:18" ht="28.8" x14ac:dyDescent="0.3">
      <c r="B13" s="77" t="s">
        <v>97</v>
      </c>
      <c r="C13" s="78" t="s">
        <v>98</v>
      </c>
      <c r="D13" s="78" t="s">
        <v>99</v>
      </c>
    </row>
    <row r="14" spans="1:18" ht="28.8" x14ac:dyDescent="0.3">
      <c r="A14" s="79" t="s">
        <v>114</v>
      </c>
      <c r="B14" s="80">
        <v>50</v>
      </c>
      <c r="C14" s="81"/>
      <c r="D14" s="82">
        <f>B14*C14</f>
        <v>0</v>
      </c>
    </row>
    <row r="15" spans="1:18" ht="28.8" x14ac:dyDescent="0.3">
      <c r="A15" s="79" t="s">
        <v>115</v>
      </c>
      <c r="B15" s="80">
        <v>50</v>
      </c>
      <c r="C15" s="81"/>
      <c r="D15" s="82">
        <f>B15*C15</f>
        <v>0</v>
      </c>
    </row>
    <row r="16" spans="1:18" x14ac:dyDescent="0.3">
      <c r="A16" s="101"/>
      <c r="B16" s="102"/>
      <c r="C16" s="104"/>
      <c r="D16" s="103"/>
    </row>
    <row r="17" spans="3:4" x14ac:dyDescent="0.3">
      <c r="C17" s="1" t="s">
        <v>90</v>
      </c>
      <c r="D17" s="100">
        <f>SUM(D14+D15)</f>
        <v>0</v>
      </c>
    </row>
  </sheetData>
  <sheetProtection algorithmName="SHA-512" hashValue="+vA8/wBtaoZQj+/0JyulC8hqLeIPkBAmI1s8fOKti+jJ7ruA1D1loIiKjDAjpVUcuehN8rACepfWUyACU2dIng==" saltValue="5nEjSQ9x1hgQenjTH81T1A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4B97B-6B73-4AEA-A12A-3E04963123EB}">
  <dimension ref="A1:R21"/>
  <sheetViews>
    <sheetView workbookViewId="0">
      <selection activeCell="F12" sqref="F12"/>
    </sheetView>
  </sheetViews>
  <sheetFormatPr defaultRowHeight="14.4" x14ac:dyDescent="0.3"/>
  <cols>
    <col min="1" max="1" width="37.88671875" customWidth="1"/>
    <col min="2" max="2" width="27.5546875" customWidth="1"/>
    <col min="3" max="3" width="27.44140625" style="72" bestFit="1" customWidth="1"/>
    <col min="4" max="4" width="23.33203125" style="72" customWidth="1"/>
  </cols>
  <sheetData>
    <row r="1" spans="1:18" x14ac:dyDescent="0.3">
      <c r="A1" s="71" t="s">
        <v>0</v>
      </c>
    </row>
    <row r="2" spans="1:18" x14ac:dyDescent="0.3">
      <c r="A2" s="45" t="s">
        <v>1</v>
      </c>
    </row>
    <row r="3" spans="1:18" x14ac:dyDescent="0.3">
      <c r="A3" t="s">
        <v>91</v>
      </c>
    </row>
    <row r="4" spans="1:18" x14ac:dyDescent="0.3">
      <c r="A4" s="73">
        <v>45420</v>
      </c>
    </row>
    <row r="6" spans="1:18" x14ac:dyDescent="0.3">
      <c r="A6" t="s">
        <v>92</v>
      </c>
      <c r="B6" s="74"/>
    </row>
    <row r="8" spans="1:18" x14ac:dyDescent="0.3">
      <c r="A8" s="5" t="s">
        <v>60</v>
      </c>
      <c r="C8"/>
      <c r="D8"/>
      <c r="R8" s="44"/>
    </row>
    <row r="9" spans="1:18" x14ac:dyDescent="0.3">
      <c r="A9" s="75" t="s">
        <v>93</v>
      </c>
    </row>
    <row r="10" spans="1:18" x14ac:dyDescent="0.3">
      <c r="A10" s="75" t="s">
        <v>94</v>
      </c>
    </row>
    <row r="11" spans="1:18" x14ac:dyDescent="0.3">
      <c r="A11" s="75" t="s">
        <v>113</v>
      </c>
    </row>
    <row r="12" spans="1:18" x14ac:dyDescent="0.3">
      <c r="A12" s="75" t="s">
        <v>95</v>
      </c>
    </row>
    <row r="13" spans="1:18" x14ac:dyDescent="0.3">
      <c r="A13" s="75" t="s">
        <v>96</v>
      </c>
    </row>
    <row r="14" spans="1:18" x14ac:dyDescent="0.3">
      <c r="A14" s="76" t="s">
        <v>4</v>
      </c>
    </row>
    <row r="17" spans="1:4" ht="28.8" x14ac:dyDescent="0.3">
      <c r="B17" s="77" t="s">
        <v>97</v>
      </c>
      <c r="C17" s="78" t="s">
        <v>98</v>
      </c>
      <c r="D17" s="78" t="s">
        <v>99</v>
      </c>
    </row>
    <row r="18" spans="1:4" ht="28.8" x14ac:dyDescent="0.3">
      <c r="A18" s="79" t="s">
        <v>100</v>
      </c>
      <c r="B18" s="80">
        <v>4220</v>
      </c>
      <c r="C18" s="81"/>
      <c r="D18" s="82">
        <f>B18*C18</f>
        <v>0</v>
      </c>
    </row>
    <row r="19" spans="1:4" ht="28.8" x14ac:dyDescent="0.3">
      <c r="A19" s="79" t="s">
        <v>101</v>
      </c>
      <c r="B19" s="80">
        <v>470</v>
      </c>
      <c r="C19" s="81"/>
      <c r="D19" s="82">
        <f>B19*C19</f>
        <v>0</v>
      </c>
    </row>
    <row r="21" spans="1:4" x14ac:dyDescent="0.3">
      <c r="C21" s="83" t="s">
        <v>78</v>
      </c>
      <c r="D21" s="84">
        <f>D18+D19</f>
        <v>0</v>
      </c>
    </row>
  </sheetData>
  <sheetProtection algorithmName="SHA-512" hashValue="WhPbUVJEW+af5oXh6j2sccI8ax5+towQ5CfEEFx/wHZo1Qaq9xDKsauHqd/nXKJesp87IENFzizZ3+huDu/pmg==" saltValue="qmyNoTC703qs5HL2XpnjR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546A2-2159-4D51-8F8C-AD04DA5818E2}">
  <dimension ref="A1:B14"/>
  <sheetViews>
    <sheetView workbookViewId="0">
      <selection activeCell="F23" sqref="F23"/>
    </sheetView>
  </sheetViews>
  <sheetFormatPr defaultRowHeight="14.4" x14ac:dyDescent="0.3"/>
  <cols>
    <col min="1" max="1" width="47.44140625" customWidth="1"/>
    <col min="2" max="2" width="18.109375" customWidth="1"/>
  </cols>
  <sheetData>
    <row r="1" spans="1:2" x14ac:dyDescent="0.3">
      <c r="A1" s="71" t="s">
        <v>0</v>
      </c>
    </row>
    <row r="2" spans="1:2" x14ac:dyDescent="0.3">
      <c r="A2" s="45" t="s">
        <v>1</v>
      </c>
    </row>
    <row r="3" spans="1:2" x14ac:dyDescent="0.3">
      <c r="A3" t="s">
        <v>102</v>
      </c>
    </row>
    <row r="4" spans="1:2" x14ac:dyDescent="0.3">
      <c r="A4" s="73">
        <v>45420</v>
      </c>
    </row>
    <row r="7" spans="1:2" x14ac:dyDescent="0.3">
      <c r="A7" t="s">
        <v>103</v>
      </c>
      <c r="B7" s="17">
        <f>'OP uitzendbeding'!H71</f>
        <v>14000</v>
      </c>
    </row>
    <row r="8" spans="1:2" x14ac:dyDescent="0.3">
      <c r="A8" t="s">
        <v>104</v>
      </c>
      <c r="B8" s="17">
        <f>'OP detacheren '!D38</f>
        <v>0</v>
      </c>
    </row>
    <row r="9" spans="1:2" x14ac:dyDescent="0.3">
      <c r="A9" t="s">
        <v>105</v>
      </c>
      <c r="B9" s="17">
        <f>'OOP en OBP uitzendbeding'!H71</f>
        <v>30000</v>
      </c>
    </row>
    <row r="10" spans="1:2" x14ac:dyDescent="0.3">
      <c r="A10" t="s">
        <v>106</v>
      </c>
      <c r="B10" s="17">
        <f>'OOP en OBP detacheren'!J42</f>
        <v>0</v>
      </c>
    </row>
    <row r="11" spans="1:2" x14ac:dyDescent="0.3">
      <c r="A11" t="s">
        <v>107</v>
      </c>
      <c r="B11" s="17">
        <f>Payroll!H63</f>
        <v>4000</v>
      </c>
    </row>
    <row r="12" spans="1:2" x14ac:dyDescent="0.3">
      <c r="A12" t="s">
        <v>108</v>
      </c>
      <c r="B12" s="85">
        <f>zzp!D17</f>
        <v>0</v>
      </c>
    </row>
    <row r="13" spans="1:2" x14ac:dyDescent="0.3">
      <c r="A13" t="s">
        <v>109</v>
      </c>
      <c r="B13" s="17">
        <f>'nominale opslag'!D21</f>
        <v>0</v>
      </c>
    </row>
    <row r="14" spans="1:2" x14ac:dyDescent="0.3">
      <c r="A14" s="1" t="s">
        <v>110</v>
      </c>
      <c r="B14" s="17">
        <f>SUM(B7:B13)</f>
        <v>48000</v>
      </c>
    </row>
  </sheetData>
  <sheetProtection algorithmName="SHA-512" hashValue="F6+FjFboySkR77WO3kCJRH17VpOQBEeEGpOKOvJH2lrV+eakJjHFogtqythh+lyYFLuo1d8o/PteZmLz6JFYRA==" saltValue="JV+uMrzW8/qquJpG13Zs6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8" ma:contentTypeDescription="Een nieuw document maken." ma:contentTypeScope="" ma:versionID="0d7b1ca3e589b84d3e51aac29d99f5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3e1ea2bcaa844fd66b30dbbdf02437a2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CC0C6D-E31D-448D-8B49-1BC543E68D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071A0-DEBC-4F02-BCD0-E0C522FB5B2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510feee-c1c0-484e-b8f3-bc840498bb6b"/>
    <ds:schemaRef ds:uri="http://www.w3.org/XML/1998/namespace"/>
    <ds:schemaRef ds:uri="e119f780-fb82-45e2-9f8e-81a7b540ed3a"/>
    <ds:schemaRef ds:uri="718f682f-1aee-4659-8d2c-29e8773f526d"/>
  </ds:schemaRefs>
</ds:datastoreItem>
</file>

<file path=customXml/itemProps3.xml><?xml version="1.0" encoding="utf-8"?>
<ds:datastoreItem xmlns:ds="http://schemas.openxmlformats.org/officeDocument/2006/customXml" ds:itemID="{CD2304E9-50D8-4BD2-9CDD-8CD6A3AE36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OP uitzendbeding</vt:lpstr>
      <vt:lpstr>OP detacheren </vt:lpstr>
      <vt:lpstr>OOP en OBP uitzendbeding</vt:lpstr>
      <vt:lpstr>OOP en OBP detacheren</vt:lpstr>
      <vt:lpstr>Payroll</vt:lpstr>
      <vt:lpstr>zzp</vt:lpstr>
      <vt:lpstr>nominale opslag</vt:lpstr>
      <vt:lpstr>totale inschrijfprijs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Nina Roegies | InkoopMeesters</dc:creator>
  <cp:keywords/>
  <dc:description/>
  <cp:lastModifiedBy>Nina Roegies | InkoopMeesters</cp:lastModifiedBy>
  <cp:revision/>
  <dcterms:created xsi:type="dcterms:W3CDTF">2024-04-24T11:48:11Z</dcterms:created>
  <dcterms:modified xsi:type="dcterms:W3CDTF">2024-05-07T15:48:31Z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MediaServiceImageTags">
    <vt:lpwstr/>
  </property>
</Properties>
</file>