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noorderzijlvest.sharepoint.com/sites/TGCatering/Gedeelde documenten/General/Aanbesteding 2024/04 Nota van Inlichtingen/Nota van Inlichtingen 1/"/>
    </mc:Choice>
  </mc:AlternateContent>
  <xr:revisionPtr revIDLastSave="126" documentId="8_{1A4E7329-5AAA-4D5D-997E-56745915008D}" xr6:coauthVersionLast="47" xr6:coauthVersionMax="47" xr10:uidLastSave="{11C6936E-C7ED-4BA0-8701-FF8A45DAFB2F}"/>
  <workbookProtection workbookAlgorithmName="SHA-512" workbookHashValue="mtTV0kul3VIGJiK7Z+vJUj7CtMWAaFKuHFXtl0k03FDEWuDQH2JzlSx/gJ7K0Gxxwuso8Z/zZPWZsrM3N7ppdw==" workbookSaltValue="8fi9DlvouUUuyOeXxoOvLQ==" workbookSpinCount="100000" lockStructure="1"/>
  <bookViews>
    <workbookView xWindow="-120" yWindow="-120" windowWidth="29040" windowHeight="15840" activeTab="4" xr2:uid="{00000000-000D-0000-FFFF-FFFF00000000}"/>
  </bookViews>
  <sheets>
    <sheet name="Toelichting " sheetId="1" r:id="rId1"/>
    <sheet name="I. Personeelskosten " sheetId="2" r:id="rId2"/>
    <sheet name="II. Vaste aanneemsom" sheetId="3" r:id="rId3"/>
    <sheet name="III. Vergaderlunches" sheetId="5" r:id="rId4"/>
    <sheet name="IV. Oplegger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I7" i="2" s="1"/>
  <c r="G22" i="2"/>
  <c r="I9" i="2"/>
  <c r="I10" i="2"/>
  <c r="I11" i="2"/>
  <c r="I12" i="2"/>
  <c r="I13" i="2"/>
  <c r="I14" i="2"/>
  <c r="I8" i="2"/>
  <c r="B6" i="6" l="1"/>
  <c r="E4" i="5" l="1"/>
  <c r="E5" i="5"/>
  <c r="E3" i="5"/>
  <c r="E6" i="5" l="1"/>
  <c r="G5" i="5" l="1"/>
  <c r="G4" i="5"/>
  <c r="G3" i="5"/>
  <c r="F22" i="2"/>
  <c r="F21" i="2"/>
  <c r="M15" i="2"/>
  <c r="E15" i="2"/>
  <c r="H14" i="2"/>
  <c r="H13" i="2"/>
  <c r="H12" i="2"/>
  <c r="H11" i="2"/>
  <c r="H10" i="2"/>
  <c r="H9" i="2"/>
  <c r="H8" i="2"/>
  <c r="H15" i="2"/>
  <c r="I15" i="2" s="1"/>
  <c r="C16" i="3" s="1"/>
  <c r="C15" i="3"/>
  <c r="C14" i="3"/>
  <c r="G9" i="3"/>
  <c r="C11" i="3" s="1"/>
  <c r="B5" i="3"/>
  <c r="B3" i="3"/>
  <c r="G21" i="2" l="1"/>
  <c r="G23" i="2" s="1"/>
  <c r="F23" i="2"/>
  <c r="C10" i="3"/>
  <c r="G6" i="5"/>
  <c r="C6" i="6" s="1"/>
  <c r="C17" i="3"/>
  <c r="C13" i="3" l="1"/>
  <c r="B5" i="6" s="1"/>
  <c r="B8" i="6" s="1"/>
  <c r="C18" i="3"/>
  <c r="C5" i="6" s="1"/>
  <c r="C8" i="6" s="1"/>
</calcChain>
</file>

<file path=xl/sharedStrings.xml><?xml version="1.0" encoding="utf-8"?>
<sst xmlns="http://schemas.openxmlformats.org/spreadsheetml/2006/main" count="89" uniqueCount="85">
  <si>
    <t xml:space="preserve">Leeswijzer bijlage Prijzenblad </t>
  </si>
  <si>
    <t>1. U dient alle gevraagde gegevens op alle bladen in te vullen. Dat betekent:</t>
  </si>
  <si>
    <t xml:space="preserve">  &gt; Inschrijver dient alleen de Groene velden in te vullen:</t>
  </si>
  <si>
    <t>Groen</t>
  </si>
  <si>
    <t xml:space="preserve">  &gt; De witte velden worden automatisch berekend:</t>
  </si>
  <si>
    <t>Wit</t>
  </si>
  <si>
    <t xml:space="preserve">  &gt; De oranje velden worden automatisch berekend en beoordeeld:</t>
  </si>
  <si>
    <t>Oranje</t>
  </si>
  <si>
    <t>2. Prijzen die niet opgegegeven zijn kunnen niet in rekening worden gebracht.</t>
  </si>
  <si>
    <t>3. Indien u geen prijzen invult, betekent dit dat voor het gevraagde geen bedrag in rekening wordt gebracht (zijnde 0 euro).</t>
  </si>
  <si>
    <t>5. Deze bijlage en onderliggende werkbladen maken integraal onderdeel uit van het beschrijvend document met referentie zoals hierboven vermeld.</t>
  </si>
  <si>
    <t>6. De aantallen in het prijzenblad zijn zo goed mogelijk vastgesteld. Dit is echter een momentopname waar aan geen rechten kunnen worden ontleend.</t>
  </si>
  <si>
    <t>Firma:</t>
  </si>
  <si>
    <t>Datum:</t>
  </si>
  <si>
    <t>Naam:</t>
  </si>
  <si>
    <t>Functie:</t>
  </si>
  <si>
    <t>Eigen referentienummer inschrijving:</t>
  </si>
  <si>
    <t>Handtekening:</t>
  </si>
  <si>
    <t>I. Personeelskosten.</t>
  </si>
  <si>
    <t>Standaard personele inzet catering medewerkers (ma t/m vrij.)</t>
  </si>
  <si>
    <t>Hoofdgebouw Noorderzijlvest</t>
  </si>
  <si>
    <t xml:space="preserve">Verzorging uren per dag </t>
  </si>
  <si>
    <t>Functie</t>
  </si>
  <si>
    <t>Functie-schaal CAO</t>
  </si>
  <si>
    <t>All-in uurtarief Excl. BTW</t>
  </si>
  <si>
    <t>Ureninzet per dag</t>
  </si>
  <si>
    <t>Aantal dagen per jaar</t>
  </si>
  <si>
    <t>Werktijden</t>
  </si>
  <si>
    <t>Personeelskosten excl. BTW</t>
  </si>
  <si>
    <t>Activiteit</t>
  </si>
  <si>
    <t xml:space="preserve">uren per dag </t>
  </si>
  <si>
    <t>1. Lunch via/counter/buffet</t>
  </si>
  <si>
    <t>2.Verzorging automaten</t>
  </si>
  <si>
    <t>3. Vergaderservice</t>
  </si>
  <si>
    <t>4.Vergaderlunch</t>
  </si>
  <si>
    <t xml:space="preserve">5. Afwas / schoonmaak </t>
  </si>
  <si>
    <t>6. Administratie</t>
  </si>
  <si>
    <t xml:space="preserve">7. Overig </t>
  </si>
  <si>
    <t xml:space="preserve">Totale personeelskosten </t>
  </si>
  <si>
    <t>Totale uren per dag *</t>
  </si>
  <si>
    <t>* let op: totaal dient gelijk te zijn aan ureninzet per dag cel E15</t>
  </si>
  <si>
    <t>Extra activiteiten</t>
  </si>
  <si>
    <t>Dag uren - all-in uurtarief Excl. BTW</t>
  </si>
  <si>
    <t>Avond uren (vanaf 18:00) - all-in uurtarief Excl. BTW</t>
  </si>
  <si>
    <t>1. Jubilea, recepties, overwerk excl. Toeslagen en BTW, inclusief reiskosten</t>
  </si>
  <si>
    <t xml:space="preserve">2. Vervanging bij ziekte, verlof, vakantie e.d. van de medewerkers in dienst van Waterschap Noorderzijlvest </t>
  </si>
  <si>
    <t>Totale personeelskosten **</t>
  </si>
  <si>
    <t>II. Vaste Aanneemsom</t>
  </si>
  <si>
    <t>Bedrijfsrestaurant</t>
  </si>
  <si>
    <t>Per jaar</t>
  </si>
  <si>
    <t>Kosten</t>
  </si>
  <si>
    <t>Omzet</t>
  </si>
  <si>
    <t>1.Algemene kosten</t>
  </si>
  <si>
    <t>Inkoopkosten</t>
  </si>
  <si>
    <t xml:space="preserve">2.Indirecte personeelskosten </t>
  </si>
  <si>
    <t xml:space="preserve">Restitutie </t>
  </si>
  <si>
    <t xml:space="preserve">3.Personeelskosten Direct </t>
  </si>
  <si>
    <t>4.Restitutie **</t>
  </si>
  <si>
    <t>Vaste aanneemsom per jaar exclusief BTW</t>
  </si>
  <si>
    <t>BTW - over 1 (21%)</t>
  </si>
  <si>
    <t>BTW - over 2 (21%)</t>
  </si>
  <si>
    <t>BTW - over 4 (9%)</t>
  </si>
  <si>
    <t>Vaste aanneemsom per jaar inclusief BTW</t>
  </si>
  <si>
    <t>** Resitutie: Teruggave door Opdrachtnemer. Opdrachtgever stelt ruimte, middelen en materialen beschikbaar.</t>
  </si>
  <si>
    <t xml:space="preserve">Vergaderlunches </t>
  </si>
  <si>
    <r>
      <t xml:space="preserve">Gemiddeld aantal  </t>
    </r>
    <r>
      <rPr>
        <b/>
        <sz val="8"/>
        <rFont val="Calibri"/>
        <family val="2"/>
        <scheme val="minor"/>
      </rPr>
      <t>(aan deze getallen kunnen geen rechten worden ontleend)</t>
    </r>
  </si>
  <si>
    <t>Kostprijs exclusief BTW</t>
  </si>
  <si>
    <t>Kosten per jaar excl. BTW</t>
  </si>
  <si>
    <t>BTW %</t>
  </si>
  <si>
    <t>Kosten per jaar incl. BTW</t>
  </si>
  <si>
    <r>
      <rPr>
        <b/>
        <sz val="10"/>
        <rFont val="Calibri"/>
        <family val="2"/>
        <scheme val="minor"/>
      </rPr>
      <t xml:space="preserve">Basis vergaderlunch bestaande uit:    </t>
    </r>
    <r>
      <rPr>
        <sz val="10"/>
        <rFont val="Calibri"/>
        <family val="2"/>
        <scheme val="minor"/>
      </rPr>
      <t xml:space="preserve">                                (2 broodjes p.p.)
Een variatie van diverse soorten broodjes (zachte witte/tarwe bol, witte/tarwe bol sesam, waldkorn bol,
kaïserbroodje) belegd met o.a.
• Diverse kaassoorten
• Slagers achterham
• Kipfilet
• Gezond met ham &amp; kaas
• 1 stuks handfruit (banaan, peer, appel of mandarijn)
• Melk, karnemelk &amp; jus d’orange 
</t>
    </r>
  </si>
  <si>
    <r>
      <rPr>
        <b/>
        <sz val="10"/>
        <rFont val="Calibri"/>
        <family val="2"/>
        <scheme val="minor"/>
      </rPr>
      <t xml:space="preserve">Luxe Lunch bestaande uit:        </t>
    </r>
    <r>
      <rPr>
        <sz val="10"/>
        <rFont val="Calibri"/>
        <family val="2"/>
        <scheme val="minor"/>
      </rPr>
      <t xml:space="preserve">                                                                         (2 broodjes p.p.)
Een variatie van diverse soorten broodjes (Petit pain, waldkorn triangel, harde bol meergranen, Italiaanse bol,
sandwich boerenbrood) belegd met o.a.:
• Franse kaassoort met appelstroop
• Filet American met een sjalotje
• Gezond met ham &amp; kaas
• Gerookte zalm, hexenspread
• Brie, gedroogde tomaatjes, walnoten
• Runder carpaccio, rucola, oude kaas, pijnboompitten
• 1 stuks handfruit (banaan, peer, appel of mandarijn)
• Melk, karnemelk &amp; jus d’orange 
</t>
    </r>
  </si>
  <si>
    <r>
      <rPr>
        <b/>
        <sz val="10"/>
        <rFont val="Calibri"/>
        <family val="2"/>
        <scheme val="minor"/>
      </rPr>
      <t xml:space="preserve">Lunchpakketten:       </t>
    </r>
    <r>
      <rPr>
        <sz val="10"/>
        <rFont val="Calibri"/>
        <family val="2"/>
        <scheme val="minor"/>
      </rPr>
      <t xml:space="preserve">                                                               (2 broodjes p.p.)
Zachte broodjes ( o.a. witte/tarwe bol, witte/tarwe bol sesam, meergranen bol) belegd met:
• Diverse kaassoorten
• Slagers achterham
• Salami
• Kipfilet
• 1 stuks handfruit (banaan, peer, appel of mandarijn)
• Candybar
• 1 zuivel (melk of karnmelk per beker) </t>
    </r>
  </si>
  <si>
    <t>Totaal</t>
  </si>
  <si>
    <t>Totaal Financiële aanbieding</t>
  </si>
  <si>
    <t>Excl. BTW</t>
  </si>
  <si>
    <t>Incl. BTW</t>
  </si>
  <si>
    <t xml:space="preserve">A) Vaste aanneemsom </t>
  </si>
  <si>
    <t xml:space="preserve">B) Vergaderlunches </t>
  </si>
  <si>
    <t>Totaal inschrijfprijs</t>
  </si>
  <si>
    <t>4. U dient dit blad na het invullen rechtsgeldig te ondertekenen en getekend en ingescand bij uw inschrijving te voegen, 
daarnaast eveneens als Excel formulier ingevuld bij uw inschrijving voegen.</t>
  </si>
  <si>
    <t xml:space="preserve">Prijzenblad Cateringdienstverlening </t>
  </si>
  <si>
    <t>Personeelskosten incl. BTW (21%)</t>
  </si>
  <si>
    <t>Personeelskosten incl. BTW(21%)</t>
  </si>
  <si>
    <t>BTW - over 3 (21%)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</si>
</sst>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0.0"/>
    <numFmt numFmtId="166" formatCode="_-* #,##0.00_-;_-* #,##0.00\-;_-* &quot;-&quot;??_-;_-@_-"/>
    <numFmt numFmtId="167" formatCode="_-&quot;€&quot;\ * #,##0.00_-;_-&quot;€&quot;\ * #,##0.00\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rgb="FF243A77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Verdana"/>
      <family val="2"/>
    </font>
    <font>
      <b/>
      <sz val="12"/>
      <color indexed="9"/>
      <name val="Verdana"/>
      <family val="2"/>
    </font>
    <font>
      <b/>
      <sz val="10"/>
      <color indexed="9"/>
      <name val="Verdana"/>
      <family val="2"/>
    </font>
    <font>
      <b/>
      <sz val="10"/>
      <color indexed="8"/>
      <name val="Verdana"/>
      <family val="2"/>
    </font>
    <font>
      <sz val="10"/>
      <name val="Verdana"/>
      <family val="2"/>
    </font>
    <font>
      <b/>
      <sz val="8"/>
      <color indexed="8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b/>
      <sz val="8"/>
      <name val="Calibri"/>
      <family val="2"/>
      <scheme val="minor"/>
    </font>
    <font>
      <b/>
      <sz val="9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9" tint="-0.249977111117893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indexed="23"/>
        <bgColor indexed="23"/>
      </patternFill>
    </fill>
    <fill>
      <patternFill patternType="solid">
        <fgColor theme="3" tint="0.39997558519241921"/>
        <bgColor indexed="23"/>
      </patternFill>
    </fill>
    <fill>
      <patternFill patternType="solid">
        <fgColor indexed="22"/>
        <bgColor indexed="23"/>
      </patternFill>
    </fill>
    <fill>
      <patternFill patternType="solid">
        <fgColor rgb="FF92D050"/>
        <bgColor indexed="23"/>
      </patternFill>
    </fill>
    <fill>
      <patternFill patternType="solid">
        <fgColor theme="0"/>
        <bgColor indexed="23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23"/>
      </patternFill>
    </fill>
    <fill>
      <patternFill patternType="solid">
        <fgColor indexed="23"/>
        <bgColor indexed="64"/>
      </patternFill>
    </fill>
    <fill>
      <patternFill patternType="solid">
        <fgColor theme="3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97">
    <xf numFmtId="0" fontId="0" fillId="0" borderId="0" xfId="0"/>
    <xf numFmtId="44" fontId="3" fillId="3" borderId="5" xfId="4" applyFont="1" applyFill="1" applyBorder="1" applyAlignment="1" applyProtection="1">
      <alignment horizontal="center" wrapText="1"/>
    </xf>
    <xf numFmtId="44" fontId="3" fillId="4" borderId="5" xfId="4" applyFont="1" applyFill="1" applyBorder="1" applyAlignment="1" applyProtection="1">
      <alignment horizontal="center" wrapText="1"/>
    </xf>
    <xf numFmtId="44" fontId="3" fillId="5" borderId="5" xfId="4" applyFont="1" applyFill="1" applyBorder="1" applyAlignment="1" applyProtection="1">
      <alignment horizontal="center" wrapText="1"/>
    </xf>
    <xf numFmtId="0" fontId="5" fillId="6" borderId="7" xfId="3" applyFont="1" applyFill="1" applyBorder="1" applyProtection="1">
      <protection locked="0"/>
    </xf>
    <xf numFmtId="0" fontId="5" fillId="6" borderId="9" xfId="3" applyFont="1" applyFill="1" applyBorder="1" applyProtection="1">
      <protection locked="0"/>
    </xf>
    <xf numFmtId="0" fontId="5" fillId="6" borderId="11" xfId="3" applyFont="1" applyFill="1" applyBorder="1" applyProtection="1">
      <protection locked="0"/>
    </xf>
    <xf numFmtId="0" fontId="7" fillId="7" borderId="0" xfId="0" applyFont="1" applyFill="1"/>
    <xf numFmtId="0" fontId="8" fillId="7" borderId="0" xfId="0" applyFont="1" applyFill="1"/>
    <xf numFmtId="0" fontId="9" fillId="7" borderId="0" xfId="0" applyFont="1" applyFill="1"/>
    <xf numFmtId="0" fontId="10" fillId="8" borderId="12" xfId="0" applyFont="1" applyFill="1" applyBorder="1"/>
    <xf numFmtId="0" fontId="10" fillId="8" borderId="13" xfId="0" applyFont="1" applyFill="1" applyBorder="1" applyAlignment="1">
      <alignment horizontal="center"/>
    </xf>
    <xf numFmtId="0" fontId="8" fillId="8" borderId="13" xfId="0" applyFont="1" applyFill="1" applyBorder="1"/>
    <xf numFmtId="0" fontId="8" fillId="8" borderId="14" xfId="0" applyFont="1" applyFill="1" applyBorder="1"/>
    <xf numFmtId="0" fontId="10" fillId="8" borderId="15" xfId="0" applyFont="1" applyFill="1" applyBorder="1"/>
    <xf numFmtId="0" fontId="10" fillId="8" borderId="16" xfId="0" applyFont="1" applyFill="1" applyBorder="1" applyAlignment="1">
      <alignment horizontal="center"/>
    </xf>
    <xf numFmtId="0" fontId="10" fillId="9" borderId="17" xfId="0" applyFont="1" applyFill="1" applyBorder="1" applyAlignment="1">
      <alignment wrapText="1"/>
    </xf>
    <xf numFmtId="0" fontId="10" fillId="9" borderId="5" xfId="0" applyFont="1" applyFill="1" applyBorder="1" applyAlignment="1">
      <alignment horizontal="center" wrapText="1"/>
    </xf>
    <xf numFmtId="0" fontId="8" fillId="10" borderId="17" xfId="0" applyFont="1" applyFill="1" applyBorder="1" applyProtection="1">
      <protection locked="0"/>
    </xf>
    <xf numFmtId="0" fontId="8" fillId="10" borderId="5" xfId="0" applyFont="1" applyFill="1" applyBorder="1" applyAlignment="1" applyProtection="1">
      <alignment horizontal="center"/>
      <protection locked="0"/>
    </xf>
    <xf numFmtId="164" fontId="8" fillId="10" borderId="5" xfId="0" applyNumberFormat="1" applyFont="1" applyFill="1" applyBorder="1" applyAlignment="1" applyProtection="1">
      <alignment horizontal="center"/>
      <protection locked="0"/>
    </xf>
    <xf numFmtId="165" fontId="8" fillId="10" borderId="5" xfId="0" applyNumberFormat="1" applyFont="1" applyFill="1" applyBorder="1" applyAlignment="1" applyProtection="1">
      <alignment horizontal="center"/>
      <protection locked="0"/>
    </xf>
    <xf numFmtId="44" fontId="11" fillId="0" borderId="18" xfId="0" applyNumberFormat="1" applyFont="1" applyBorder="1" applyAlignment="1">
      <alignment horizontal="center" vertical="center"/>
    </xf>
    <xf numFmtId="0" fontId="8" fillId="9" borderId="17" xfId="0" applyFont="1" applyFill="1" applyBorder="1" applyAlignment="1">
      <alignment wrapText="1"/>
    </xf>
    <xf numFmtId="0" fontId="10" fillId="8" borderId="19" xfId="0" applyFont="1" applyFill="1" applyBorder="1"/>
    <xf numFmtId="0" fontId="10" fillId="8" borderId="20" xfId="0" applyFont="1" applyFill="1" applyBorder="1"/>
    <xf numFmtId="165" fontId="8" fillId="11" borderId="20" xfId="0" applyNumberFormat="1" applyFont="1" applyFill="1" applyBorder="1" applyAlignment="1">
      <alignment horizontal="center"/>
    </xf>
    <xf numFmtId="0" fontId="8" fillId="8" borderId="20" xfId="0" applyFont="1" applyFill="1" applyBorder="1" applyAlignment="1">
      <alignment horizontal="center"/>
    </xf>
    <xf numFmtId="44" fontId="11" fillId="12" borderId="18" xfId="0" applyNumberFormat="1" applyFont="1" applyFill="1" applyBorder="1" applyAlignment="1">
      <alignment horizontal="center" vertical="center"/>
    </xf>
    <xf numFmtId="0" fontId="10" fillId="11" borderId="15" xfId="0" applyFont="1" applyFill="1" applyBorder="1"/>
    <xf numFmtId="44" fontId="8" fillId="10" borderId="5" xfId="0" applyNumberFormat="1" applyFont="1" applyFill="1" applyBorder="1" applyAlignment="1" applyProtection="1">
      <alignment horizontal="center"/>
      <protection locked="0"/>
    </xf>
    <xf numFmtId="44" fontId="8" fillId="0" borderId="5" xfId="0" applyNumberFormat="1" applyFont="1" applyBorder="1" applyAlignment="1">
      <alignment horizontal="center"/>
    </xf>
    <xf numFmtId="44" fontId="8" fillId="0" borderId="18" xfId="0" applyNumberFormat="1" applyFont="1" applyBorder="1" applyAlignment="1">
      <alignment horizontal="center"/>
    </xf>
    <xf numFmtId="165" fontId="8" fillId="8" borderId="20" xfId="0" applyNumberFormat="1" applyFont="1" applyFill="1" applyBorder="1" applyAlignment="1">
      <alignment horizontal="center"/>
    </xf>
    <xf numFmtId="44" fontId="8" fillId="11" borderId="20" xfId="0" applyNumberFormat="1" applyFont="1" applyFill="1" applyBorder="1" applyAlignment="1">
      <alignment horizontal="center"/>
    </xf>
    <xf numFmtId="44" fontId="8" fillId="13" borderId="18" xfId="0" applyNumberFormat="1" applyFont="1" applyFill="1" applyBorder="1" applyAlignment="1">
      <alignment horizontal="center"/>
    </xf>
    <xf numFmtId="0" fontId="12" fillId="7" borderId="0" xfId="0" applyFont="1" applyFill="1"/>
    <xf numFmtId="0" fontId="13" fillId="7" borderId="0" xfId="0" applyFont="1" applyFill="1"/>
    <xf numFmtId="0" fontId="14" fillId="7" borderId="0" xfId="0" applyFont="1" applyFill="1"/>
    <xf numFmtId="0" fontId="15" fillId="7" borderId="0" xfId="0" applyFont="1" applyFill="1"/>
    <xf numFmtId="0" fontId="16" fillId="7" borderId="0" xfId="0" applyFont="1" applyFill="1"/>
    <xf numFmtId="0" fontId="17" fillId="7" borderId="0" xfId="0" applyFont="1" applyFill="1"/>
    <xf numFmtId="0" fontId="18" fillId="14" borderId="15" xfId="0" applyFont="1" applyFill="1" applyBorder="1"/>
    <xf numFmtId="164" fontId="18" fillId="14" borderId="2" xfId="1" applyNumberFormat="1" applyFont="1" applyFill="1" applyBorder="1" applyAlignment="1" applyProtection="1">
      <alignment horizontal="center" vertical="center"/>
    </xf>
    <xf numFmtId="164" fontId="17" fillId="0" borderId="18" xfId="0" applyNumberFormat="1" applyFont="1" applyBorder="1" applyAlignment="1">
      <alignment horizontal="center" vertical="center"/>
    </xf>
    <xf numFmtId="164" fontId="11" fillId="0" borderId="18" xfId="0" applyNumberFormat="1" applyFont="1" applyBorder="1" applyAlignment="1">
      <alignment horizontal="center" vertical="center" wrapText="1"/>
    </xf>
    <xf numFmtId="44" fontId="11" fillId="6" borderId="18" xfId="2" applyFont="1" applyFill="1" applyBorder="1" applyAlignment="1" applyProtection="1">
      <alignment horizontal="center" vertical="center" wrapText="1"/>
      <protection locked="0"/>
    </xf>
    <xf numFmtId="44" fontId="8" fillId="10" borderId="17" xfId="2" applyFont="1" applyFill="1" applyBorder="1" applyAlignment="1" applyProtection="1">
      <alignment horizontal="center" vertical="center"/>
      <protection locked="0"/>
    </xf>
    <xf numFmtId="44" fontId="8" fillId="10" borderId="21" xfId="2" applyFont="1" applyFill="1" applyBorder="1" applyAlignment="1" applyProtection="1">
      <alignment horizontal="center" vertical="center"/>
      <protection locked="0"/>
    </xf>
    <xf numFmtId="44" fontId="11" fillId="11" borderId="18" xfId="2" applyFont="1" applyFill="1" applyBorder="1" applyAlignment="1" applyProtection="1">
      <alignment horizontal="center" vertical="center"/>
    </xf>
    <xf numFmtId="44" fontId="17" fillId="15" borderId="18" xfId="0" applyNumberFormat="1" applyFont="1" applyFill="1" applyBorder="1" applyAlignment="1">
      <alignment horizontal="center" vertical="center"/>
    </xf>
    <xf numFmtId="44" fontId="8" fillId="11" borderId="17" xfId="0" applyNumberFormat="1" applyFont="1" applyFill="1" applyBorder="1" applyAlignment="1">
      <alignment horizontal="center" vertical="center"/>
    </xf>
    <xf numFmtId="44" fontId="17" fillId="0" borderId="18" xfId="0" applyNumberFormat="1" applyFont="1" applyBorder="1" applyAlignment="1">
      <alignment horizontal="center" vertical="center"/>
    </xf>
    <xf numFmtId="44" fontId="11" fillId="16" borderId="18" xfId="2" applyFont="1" applyFill="1" applyBorder="1" applyAlignment="1" applyProtection="1">
      <alignment horizontal="center" vertical="center"/>
    </xf>
    <xf numFmtId="166" fontId="18" fillId="14" borderId="17" xfId="0" applyNumberFormat="1" applyFont="1" applyFill="1" applyBorder="1" applyAlignment="1">
      <alignment horizontal="left" vertical="center"/>
    </xf>
    <xf numFmtId="166" fontId="18" fillId="14" borderId="19" xfId="0" applyNumberFormat="1" applyFont="1" applyFill="1" applyBorder="1" applyAlignment="1">
      <alignment horizontal="left" vertical="center"/>
    </xf>
    <xf numFmtId="44" fontId="11" fillId="11" borderId="22" xfId="0" applyNumberFormat="1" applyFont="1" applyFill="1" applyBorder="1" applyAlignment="1">
      <alignment horizontal="center" vertical="center"/>
    </xf>
    <xf numFmtId="3" fontId="10" fillId="18" borderId="13" xfId="1" applyNumberFormat="1" applyFont="1" applyFill="1" applyBorder="1" applyAlignment="1" applyProtection="1">
      <alignment horizontal="center" wrapText="1"/>
    </xf>
    <xf numFmtId="167" fontId="8" fillId="6" borderId="5" xfId="0" applyNumberFormat="1" applyFont="1" applyFill="1" applyBorder="1" applyProtection="1">
      <protection locked="0"/>
    </xf>
    <xf numFmtId="43" fontId="10" fillId="18" borderId="19" xfId="1" applyFont="1" applyFill="1" applyBorder="1" applyProtection="1"/>
    <xf numFmtId="3" fontId="8" fillId="18" borderId="20" xfId="1" applyNumberFormat="1" applyFont="1" applyFill="1" applyBorder="1" applyAlignment="1" applyProtection="1">
      <alignment horizontal="right"/>
    </xf>
    <xf numFmtId="0" fontId="0" fillId="17" borderId="0" xfId="0" applyFill="1"/>
    <xf numFmtId="0" fontId="20" fillId="17" borderId="0" xfId="0" applyFont="1" applyFill="1"/>
    <xf numFmtId="0" fontId="20" fillId="18" borderId="23" xfId="0" applyFont="1" applyFill="1" applyBorder="1"/>
    <xf numFmtId="0" fontId="20" fillId="18" borderId="24" xfId="0" applyFont="1" applyFill="1" applyBorder="1"/>
    <xf numFmtId="44" fontId="0" fillId="0" borderId="25" xfId="0" applyNumberFormat="1" applyBorder="1"/>
    <xf numFmtId="44" fontId="0" fillId="0" borderId="23" xfId="0" applyNumberFormat="1" applyBorder="1"/>
    <xf numFmtId="44" fontId="0" fillId="0" borderId="3" xfId="0" applyNumberFormat="1" applyBorder="1"/>
    <xf numFmtId="44" fontId="0" fillId="12" borderId="3" xfId="0" applyNumberFormat="1" applyFill="1" applyBorder="1"/>
    <xf numFmtId="0" fontId="3" fillId="2" borderId="1" xfId="3" applyFont="1" applyFill="1" applyBorder="1"/>
    <xf numFmtId="0" fontId="4" fillId="2" borderId="2" xfId="3" applyFont="1" applyFill="1" applyBorder="1"/>
    <xf numFmtId="0" fontId="5" fillId="2" borderId="0" xfId="3" applyFont="1" applyFill="1"/>
    <xf numFmtId="0" fontId="3" fillId="2" borderId="3" xfId="3" applyFont="1" applyFill="1" applyBorder="1"/>
    <xf numFmtId="0" fontId="5" fillId="2" borderId="4" xfId="3" applyFont="1" applyFill="1" applyBorder="1"/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3" fillId="2" borderId="6" xfId="3" applyFont="1" applyFill="1" applyBorder="1"/>
    <xf numFmtId="0" fontId="3" fillId="2" borderId="8" xfId="3" applyFont="1" applyFill="1" applyBorder="1"/>
    <xf numFmtId="0" fontId="3" fillId="2" borderId="8" xfId="3" applyFont="1" applyFill="1" applyBorder="1" applyAlignment="1">
      <alignment wrapText="1"/>
    </xf>
    <xf numFmtId="0" fontId="3" fillId="2" borderId="10" xfId="3" applyFont="1" applyFill="1" applyBorder="1"/>
    <xf numFmtId="0" fontId="17" fillId="7" borderId="0" xfId="0" applyFont="1" applyFill="1" applyProtection="1">
      <protection locked="0"/>
    </xf>
    <xf numFmtId="3" fontId="8" fillId="7" borderId="0" xfId="0" applyNumberFormat="1" applyFont="1" applyFill="1" applyAlignment="1">
      <alignment horizontal="right"/>
    </xf>
    <xf numFmtId="9" fontId="8" fillId="7" borderId="0" xfId="0" applyNumberFormat="1" applyFont="1" applyFill="1"/>
    <xf numFmtId="0" fontId="8" fillId="17" borderId="0" xfId="0" applyFont="1" applyFill="1"/>
    <xf numFmtId="0" fontId="10" fillId="18" borderId="12" xfId="0" applyFont="1" applyFill="1" applyBorder="1" applyAlignment="1">
      <alignment horizontal="left" indent="1"/>
    </xf>
    <xf numFmtId="0" fontId="10" fillId="18" borderId="13" xfId="0" applyFont="1" applyFill="1" applyBorder="1" applyAlignment="1">
      <alignment horizontal="center" wrapText="1"/>
    </xf>
    <xf numFmtId="9" fontId="10" fillId="18" borderId="13" xfId="0" applyNumberFormat="1" applyFont="1" applyFill="1" applyBorder="1" applyAlignment="1">
      <alignment horizontal="center" wrapText="1"/>
    </xf>
    <xf numFmtId="167" fontId="8" fillId="13" borderId="5" xfId="0" applyNumberFormat="1" applyFont="1" applyFill="1" applyBorder="1"/>
    <xf numFmtId="9" fontId="8" fillId="0" borderId="5" xfId="0" applyNumberFormat="1" applyFont="1" applyBorder="1"/>
    <xf numFmtId="167" fontId="8" fillId="0" borderId="5" xfId="0" applyNumberFormat="1" applyFont="1" applyBorder="1"/>
    <xf numFmtId="167" fontId="10" fillId="18" borderId="20" xfId="0" applyNumberFormat="1" applyFont="1" applyFill="1" applyBorder="1"/>
    <xf numFmtId="167" fontId="10" fillId="12" borderId="20" xfId="0" applyNumberFormat="1" applyFont="1" applyFill="1" applyBorder="1"/>
    <xf numFmtId="167" fontId="8" fillId="18" borderId="20" xfId="0" applyNumberFormat="1" applyFont="1" applyFill="1" applyBorder="1"/>
    <xf numFmtId="167" fontId="8" fillId="13" borderId="20" xfId="0" applyNumberFormat="1" applyFont="1" applyFill="1" applyBorder="1"/>
    <xf numFmtId="9" fontId="8" fillId="17" borderId="0" xfId="0" applyNumberFormat="1" applyFont="1" applyFill="1"/>
    <xf numFmtId="0" fontId="6" fillId="2" borderId="0" xfId="3" applyFont="1" applyFill="1" applyAlignment="1">
      <alignment horizontal="left" wrapText="1"/>
    </xf>
    <xf numFmtId="0" fontId="6" fillId="2" borderId="0" xfId="3" applyFont="1" applyFill="1"/>
  </cellXfs>
  <cellStyles count="5">
    <cellStyle name="Komma" xfId="1" builtinId="3"/>
    <cellStyle name="Standaard" xfId="0" builtinId="0"/>
    <cellStyle name="Standaard 2" xfId="3" xr:uid="{F8AD1E60-6839-4AE2-A6DC-45C9F8DABF52}"/>
    <cellStyle name="Valuta" xfId="2" builtinId="4"/>
    <cellStyle name="Valuta 2" xfId="4" xr:uid="{3A506756-4A42-4F6F-BB99-46740BA4DE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8"/>
  <sheetViews>
    <sheetView showGridLines="0" workbookViewId="0">
      <selection activeCell="H9" sqref="H9"/>
    </sheetView>
  </sheetViews>
  <sheetFormatPr defaultColWidth="13.5546875" defaultRowHeight="13.8" x14ac:dyDescent="0.3"/>
  <cols>
    <col min="1" max="1" width="2.5546875" style="8" customWidth="1"/>
    <col min="2" max="2" width="38.109375" style="8" customWidth="1"/>
    <col min="3" max="3" width="19.109375" style="8" customWidth="1"/>
    <col min="4" max="5" width="13.6640625" style="8" customWidth="1"/>
    <col min="6" max="6" width="14.5546875" style="8" customWidth="1"/>
    <col min="7" max="7" width="84.6640625" style="8" customWidth="1"/>
    <col min="8" max="8" width="26.33203125" style="8" customWidth="1"/>
    <col min="9" max="9" width="2.109375" style="8" customWidth="1"/>
    <col min="10" max="10" width="13.33203125" style="8" customWidth="1"/>
    <col min="11" max="12" width="11.109375" style="8" customWidth="1"/>
    <col min="13" max="14" width="15.109375" style="8" customWidth="1"/>
    <col min="15" max="15" width="3" style="8" customWidth="1"/>
    <col min="16" max="16" width="19" style="8" customWidth="1"/>
    <col min="17" max="17" width="17.88671875" style="8" customWidth="1"/>
    <col min="18" max="19" width="13.33203125" style="8" customWidth="1"/>
    <col min="20" max="21" width="11.109375" style="8" customWidth="1"/>
    <col min="22" max="23" width="15.109375" style="8" customWidth="1"/>
    <col min="24" max="24" width="3" style="8" customWidth="1"/>
    <col min="25" max="25" width="19" style="8" customWidth="1"/>
    <col min="26" max="26" width="17.88671875" style="8" customWidth="1"/>
    <col min="27" max="28" width="13.33203125" style="8" customWidth="1"/>
    <col min="29" max="30" width="11.109375" style="8" customWidth="1"/>
    <col min="31" max="32" width="15.109375" style="8" customWidth="1"/>
    <col min="33" max="33" width="3" style="8" customWidth="1"/>
    <col min="34" max="34" width="19" style="8" customWidth="1"/>
    <col min="35" max="35" width="17.88671875" style="8" customWidth="1"/>
    <col min="36" max="37" width="13.33203125" style="8" customWidth="1"/>
    <col min="38" max="39" width="11.109375" style="8" customWidth="1"/>
    <col min="40" max="41" width="15.109375" style="8" customWidth="1"/>
    <col min="42" max="42" width="3" style="8" customWidth="1"/>
    <col min="43" max="43" width="19" style="8" customWidth="1"/>
    <col min="44" max="44" width="17.88671875" style="8" customWidth="1"/>
    <col min="45" max="46" width="13.33203125" style="8" customWidth="1"/>
    <col min="47" max="48" width="11.109375" style="8" customWidth="1"/>
    <col min="49" max="50" width="15.109375" style="8" customWidth="1"/>
    <col min="51" max="51" width="3" style="8" customWidth="1"/>
    <col min="52" max="16384" width="13.5546875" style="8"/>
  </cols>
  <sheetData>
    <row r="2" spans="2:7" ht="14.4" thickBot="1" x14ac:dyDescent="0.35"/>
    <row r="3" spans="2:7" ht="14.4" x14ac:dyDescent="0.3">
      <c r="B3" s="69" t="s">
        <v>81</v>
      </c>
      <c r="C3" s="70"/>
      <c r="D3" s="71"/>
      <c r="E3" s="71"/>
      <c r="F3" s="71"/>
      <c r="G3" s="71"/>
    </row>
    <row r="4" spans="2:7" ht="15" thickBot="1" x14ac:dyDescent="0.35">
      <c r="B4" s="72" t="s">
        <v>0</v>
      </c>
      <c r="C4" s="73"/>
      <c r="D4" s="71"/>
      <c r="E4" s="71"/>
      <c r="F4" s="71"/>
      <c r="G4" s="71"/>
    </row>
    <row r="5" spans="2:7" ht="14.4" x14ac:dyDescent="0.3">
      <c r="B5" s="71"/>
      <c r="C5" s="71"/>
      <c r="D5" s="71"/>
      <c r="E5" s="71"/>
      <c r="F5" s="71"/>
      <c r="G5" s="71"/>
    </row>
    <row r="6" spans="2:7" ht="28.8" x14ac:dyDescent="0.3">
      <c r="B6" s="74" t="s">
        <v>1</v>
      </c>
      <c r="C6" s="75"/>
      <c r="D6" s="75"/>
      <c r="E6" s="75"/>
      <c r="F6" s="75"/>
      <c r="G6" s="75"/>
    </row>
    <row r="7" spans="2:7" ht="28.8" x14ac:dyDescent="0.3">
      <c r="B7" s="74" t="s">
        <v>2</v>
      </c>
      <c r="C7" s="1" t="s">
        <v>3</v>
      </c>
      <c r="D7" s="75"/>
      <c r="E7" s="75"/>
      <c r="F7" s="75"/>
      <c r="G7" s="75"/>
    </row>
    <row r="8" spans="2:7" ht="28.8" x14ac:dyDescent="0.3">
      <c r="B8" s="74" t="s">
        <v>4</v>
      </c>
      <c r="C8" s="2" t="s">
        <v>5</v>
      </c>
      <c r="D8" s="75"/>
      <c r="E8" s="75"/>
      <c r="F8" s="75"/>
      <c r="G8" s="75"/>
    </row>
    <row r="9" spans="2:7" ht="28.8" x14ac:dyDescent="0.3">
      <c r="B9" s="74" t="s">
        <v>6</v>
      </c>
      <c r="C9" s="3" t="s">
        <v>7</v>
      </c>
      <c r="D9" s="75"/>
      <c r="E9" s="75"/>
      <c r="F9" s="75"/>
      <c r="G9" s="75"/>
    </row>
    <row r="10" spans="2:7" ht="14.4" x14ac:dyDescent="0.3">
      <c r="B10" s="75" t="s">
        <v>8</v>
      </c>
      <c r="C10" s="75"/>
      <c r="D10" s="75"/>
      <c r="E10" s="75"/>
      <c r="F10" s="75"/>
      <c r="G10" s="75"/>
    </row>
    <row r="11" spans="2:7" ht="14.4" x14ac:dyDescent="0.3">
      <c r="B11" s="75" t="s">
        <v>9</v>
      </c>
      <c r="C11" s="75"/>
      <c r="D11" s="75"/>
      <c r="E11" s="75"/>
      <c r="F11" s="75"/>
      <c r="G11" s="75"/>
    </row>
    <row r="12" spans="2:7" ht="14.4" x14ac:dyDescent="0.3">
      <c r="B12" s="95" t="s">
        <v>80</v>
      </c>
      <c r="C12" s="96"/>
      <c r="D12" s="96"/>
      <c r="E12" s="96"/>
      <c r="F12" s="96"/>
      <c r="G12" s="96"/>
    </row>
    <row r="13" spans="2:7" ht="14.4" x14ac:dyDescent="0.3">
      <c r="B13" s="75" t="s">
        <v>10</v>
      </c>
      <c r="C13" s="75"/>
      <c r="D13" s="75"/>
      <c r="E13" s="75"/>
      <c r="F13" s="75"/>
      <c r="G13" s="75"/>
    </row>
    <row r="14" spans="2:7" ht="14.4" x14ac:dyDescent="0.3">
      <c r="B14" s="75" t="s">
        <v>11</v>
      </c>
      <c r="C14" s="75"/>
      <c r="D14" s="75"/>
      <c r="E14" s="75"/>
      <c r="F14" s="75"/>
      <c r="G14" s="75"/>
    </row>
    <row r="15" spans="2:7" ht="14.4" x14ac:dyDescent="0.3">
      <c r="B15" s="75"/>
      <c r="C15" s="75"/>
      <c r="D15" s="75"/>
      <c r="E15" s="75"/>
      <c r="F15" s="75"/>
      <c r="G15" s="75"/>
    </row>
    <row r="16" spans="2:7" ht="14.4" x14ac:dyDescent="0.3">
      <c r="B16" s="71"/>
      <c r="C16" s="71"/>
      <c r="D16" s="71"/>
      <c r="E16" s="71"/>
      <c r="F16" s="71"/>
      <c r="G16" s="71"/>
    </row>
    <row r="17" spans="2:7" ht="14.4" x14ac:dyDescent="0.3">
      <c r="B17" s="71"/>
      <c r="C17" s="71"/>
      <c r="D17" s="71"/>
      <c r="E17" s="71"/>
      <c r="F17" s="71"/>
      <c r="G17" s="71"/>
    </row>
    <row r="18" spans="2:7" ht="14.4" x14ac:dyDescent="0.3">
      <c r="B18" s="71"/>
      <c r="C18" s="71"/>
      <c r="D18" s="71"/>
      <c r="E18" s="71"/>
      <c r="F18" s="71"/>
      <c r="G18" s="71"/>
    </row>
    <row r="19" spans="2:7" ht="15" thickBot="1" x14ac:dyDescent="0.35">
      <c r="B19" s="71"/>
      <c r="C19" s="71"/>
      <c r="D19" s="71"/>
      <c r="E19" s="71"/>
      <c r="F19" s="71"/>
      <c r="G19" s="71"/>
    </row>
    <row r="20" spans="2:7" ht="15" thickTop="1" x14ac:dyDescent="0.3">
      <c r="B20" s="76" t="s">
        <v>12</v>
      </c>
      <c r="C20" s="4"/>
      <c r="D20" s="71"/>
      <c r="E20" s="71"/>
      <c r="F20" s="71"/>
      <c r="G20" s="71"/>
    </row>
    <row r="21" spans="2:7" ht="14.4" x14ac:dyDescent="0.3">
      <c r="B21" s="77" t="s">
        <v>13</v>
      </c>
      <c r="C21" s="5"/>
      <c r="D21" s="71"/>
      <c r="E21" s="71"/>
      <c r="F21" s="71"/>
      <c r="G21" s="71"/>
    </row>
    <row r="22" spans="2:7" ht="14.4" x14ac:dyDescent="0.3">
      <c r="B22" s="77" t="s">
        <v>14</v>
      </c>
      <c r="C22" s="5"/>
      <c r="D22" s="71"/>
      <c r="E22" s="71"/>
      <c r="F22" s="71"/>
      <c r="G22" s="71"/>
    </row>
    <row r="23" spans="2:7" ht="14.4" x14ac:dyDescent="0.3">
      <c r="B23" s="77" t="s">
        <v>15</v>
      </c>
      <c r="C23" s="5"/>
      <c r="D23" s="71"/>
      <c r="E23" s="71"/>
      <c r="F23" s="71"/>
      <c r="G23" s="71"/>
    </row>
    <row r="24" spans="2:7" ht="14.4" x14ac:dyDescent="0.3">
      <c r="B24" s="78" t="s">
        <v>16</v>
      </c>
      <c r="C24" s="5"/>
      <c r="D24" s="71"/>
      <c r="E24" s="71"/>
      <c r="F24" s="71"/>
      <c r="G24" s="71"/>
    </row>
    <row r="25" spans="2:7" ht="15" thickBot="1" x14ac:dyDescent="0.35">
      <c r="B25" s="79" t="s">
        <v>17</v>
      </c>
      <c r="C25" s="6"/>
      <c r="D25" s="71"/>
      <c r="E25" s="71"/>
      <c r="F25" s="71"/>
      <c r="G25" s="71"/>
    </row>
    <row r="26" spans="2:7" ht="15" thickTop="1" x14ac:dyDescent="0.3">
      <c r="B26" s="71"/>
      <c r="C26" s="71"/>
      <c r="D26" s="71"/>
      <c r="E26" s="71"/>
      <c r="F26" s="71"/>
      <c r="G26" s="71"/>
    </row>
    <row r="27" spans="2:7" ht="14.4" x14ac:dyDescent="0.3">
      <c r="B27" s="71"/>
      <c r="C27" s="71"/>
      <c r="D27" s="71"/>
      <c r="E27" s="71"/>
      <c r="F27" s="71"/>
      <c r="G27" s="71"/>
    </row>
    <row r="28" spans="2:7" ht="14.4" x14ac:dyDescent="0.3">
      <c r="B28" s="71"/>
      <c r="C28" s="71"/>
      <c r="D28" s="71"/>
      <c r="E28" s="71"/>
      <c r="F28" s="71"/>
      <c r="G28" s="71"/>
    </row>
  </sheetData>
  <sheetProtection algorithmName="SHA-512" hashValue="LD/7xRepP2tcuxIOryy0HoHCGnipRfNj0SzqdB8GK8LCIEhw2LPR9Qw7z/5J5lVgJ9oY8FHMR902iUE3O0EaPQ==" saltValue="w72diFYYL9/kgWPwl6JyiQ==" spinCount="100000" sheet="1" objects="1" scenarios="1"/>
  <mergeCells count="1">
    <mergeCell ref="B12:G12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3"/>
  <sheetViews>
    <sheetView showGridLines="0" zoomScale="90" zoomScaleNormal="90" workbookViewId="0">
      <selection activeCell="H21" sqref="H21"/>
    </sheetView>
  </sheetViews>
  <sheetFormatPr defaultColWidth="13.5546875" defaultRowHeight="13.8" x14ac:dyDescent="0.3"/>
  <cols>
    <col min="1" max="1" width="2.5546875" style="8" customWidth="1"/>
    <col min="2" max="2" width="38.109375" style="8" customWidth="1"/>
    <col min="3" max="3" width="19.109375" style="8" customWidth="1"/>
    <col min="4" max="5" width="13.6640625" style="8" customWidth="1"/>
    <col min="6" max="6" width="22.6640625" style="8" customWidth="1"/>
    <col min="7" max="7" width="18.6640625" style="8" customWidth="1"/>
    <col min="8" max="9" width="26.33203125" style="8" customWidth="1"/>
    <col min="10" max="10" width="2.109375" style="8" customWidth="1"/>
    <col min="11" max="11" width="13.33203125" style="8" customWidth="1"/>
    <col min="12" max="12" width="33.44140625" style="8" bestFit="1" customWidth="1"/>
    <col min="13" max="13" width="14.33203125" style="8" bestFit="1" customWidth="1"/>
    <col min="14" max="15" width="15.109375" style="8" customWidth="1"/>
    <col min="16" max="16" width="3" style="8" customWidth="1"/>
    <col min="17" max="17" width="19" style="8" customWidth="1"/>
    <col min="18" max="18" width="17.88671875" style="8" customWidth="1"/>
    <col min="19" max="20" width="13.33203125" style="8" customWidth="1"/>
    <col min="21" max="22" width="11.109375" style="8" customWidth="1"/>
    <col min="23" max="24" width="15.109375" style="8" customWidth="1"/>
    <col min="25" max="25" width="3" style="8" customWidth="1"/>
    <col min="26" max="26" width="19" style="8" customWidth="1"/>
    <col min="27" max="27" width="17.88671875" style="8" customWidth="1"/>
    <col min="28" max="29" width="13.33203125" style="8" customWidth="1"/>
    <col min="30" max="31" width="11.109375" style="8" customWidth="1"/>
    <col min="32" max="33" width="15.109375" style="8" customWidth="1"/>
    <col min="34" max="34" width="3" style="8" customWidth="1"/>
    <col min="35" max="35" width="19" style="8" customWidth="1"/>
    <col min="36" max="36" width="17.88671875" style="8" customWidth="1"/>
    <col min="37" max="38" width="13.33203125" style="8" customWidth="1"/>
    <col min="39" max="40" width="11.109375" style="8" customWidth="1"/>
    <col min="41" max="42" width="15.109375" style="8" customWidth="1"/>
    <col min="43" max="43" width="3" style="8" customWidth="1"/>
    <col min="44" max="44" width="19" style="8" customWidth="1"/>
    <col min="45" max="45" width="17.88671875" style="8" customWidth="1"/>
    <col min="46" max="47" width="13.33203125" style="8" customWidth="1"/>
    <col min="48" max="49" width="11.109375" style="8" customWidth="1"/>
    <col min="50" max="51" width="15.109375" style="8" customWidth="1"/>
    <col min="52" max="52" width="3" style="8" customWidth="1"/>
    <col min="53" max="16384" width="13.5546875" style="8"/>
  </cols>
  <sheetData>
    <row r="1" spans="2:14" x14ac:dyDescent="0.3">
      <c r="B1" s="7" t="s">
        <v>18</v>
      </c>
    </row>
    <row r="2" spans="2:14" x14ac:dyDescent="0.3">
      <c r="B2" s="7"/>
    </row>
    <row r="3" spans="2:14" x14ac:dyDescent="0.3">
      <c r="B3" s="9" t="s">
        <v>19</v>
      </c>
    </row>
    <row r="4" spans="2:14" ht="14.4" thickBot="1" x14ac:dyDescent="0.35">
      <c r="B4" s="9"/>
    </row>
    <row r="5" spans="2:14" x14ac:dyDescent="0.3">
      <c r="B5" s="10" t="s">
        <v>20</v>
      </c>
      <c r="C5" s="11"/>
      <c r="D5" s="12"/>
      <c r="E5" s="12"/>
      <c r="F5" s="12"/>
      <c r="G5" s="12"/>
      <c r="H5" s="12"/>
      <c r="I5" s="13"/>
      <c r="L5" s="14" t="s">
        <v>21</v>
      </c>
      <c r="M5" s="15"/>
    </row>
    <row r="6" spans="2:14" ht="27.6" x14ac:dyDescent="0.3">
      <c r="B6" s="16" t="s">
        <v>22</v>
      </c>
      <c r="C6" s="17" t="s">
        <v>23</v>
      </c>
      <c r="D6" s="17" t="s">
        <v>24</v>
      </c>
      <c r="E6" s="17" t="s">
        <v>25</v>
      </c>
      <c r="F6" s="17" t="s">
        <v>26</v>
      </c>
      <c r="G6" s="17" t="s">
        <v>27</v>
      </c>
      <c r="H6" s="17" t="s">
        <v>28</v>
      </c>
      <c r="I6" s="17" t="s">
        <v>82</v>
      </c>
      <c r="L6" s="16" t="s">
        <v>29</v>
      </c>
      <c r="M6" s="17" t="s">
        <v>30</v>
      </c>
    </row>
    <row r="7" spans="2:14" x14ac:dyDescent="0.3">
      <c r="B7" s="18"/>
      <c r="C7" s="19"/>
      <c r="D7" s="20"/>
      <c r="E7" s="21"/>
      <c r="F7" s="19"/>
      <c r="G7" s="19"/>
      <c r="H7" s="22">
        <f t="shared" ref="H7:H14" si="0">F7*E7*D7</f>
        <v>0</v>
      </c>
      <c r="I7" s="22">
        <f>SUM(H7*1.21)</f>
        <v>0</v>
      </c>
      <c r="L7" s="23" t="s">
        <v>31</v>
      </c>
      <c r="M7" s="19"/>
    </row>
    <row r="8" spans="2:14" x14ac:dyDescent="0.3">
      <c r="B8" s="18"/>
      <c r="C8" s="19"/>
      <c r="D8" s="20"/>
      <c r="E8" s="21"/>
      <c r="F8" s="19"/>
      <c r="G8" s="19"/>
      <c r="H8" s="22">
        <f t="shared" si="0"/>
        <v>0</v>
      </c>
      <c r="I8" s="22">
        <f>SUM(H8*1.21)</f>
        <v>0</v>
      </c>
      <c r="L8" s="23" t="s">
        <v>32</v>
      </c>
      <c r="M8" s="19"/>
    </row>
    <row r="9" spans="2:14" x14ac:dyDescent="0.3">
      <c r="B9" s="18"/>
      <c r="C9" s="19"/>
      <c r="D9" s="20"/>
      <c r="E9" s="21"/>
      <c r="F9" s="19"/>
      <c r="G9" s="19"/>
      <c r="H9" s="22">
        <f t="shared" si="0"/>
        <v>0</v>
      </c>
      <c r="I9" s="22">
        <f t="shared" ref="I9:I15" si="1">SUM(H9*1.21)</f>
        <v>0</v>
      </c>
      <c r="L9" s="23" t="s">
        <v>33</v>
      </c>
      <c r="M9" s="19"/>
    </row>
    <row r="10" spans="2:14" x14ac:dyDescent="0.3">
      <c r="B10" s="18"/>
      <c r="C10" s="19"/>
      <c r="D10" s="20"/>
      <c r="E10" s="21"/>
      <c r="F10" s="19"/>
      <c r="G10" s="19"/>
      <c r="H10" s="22">
        <f t="shared" si="0"/>
        <v>0</v>
      </c>
      <c r="I10" s="22">
        <f t="shared" si="1"/>
        <v>0</v>
      </c>
      <c r="L10" s="23" t="s">
        <v>34</v>
      </c>
      <c r="M10" s="19"/>
    </row>
    <row r="11" spans="2:14" x14ac:dyDescent="0.3">
      <c r="B11" s="18"/>
      <c r="C11" s="19"/>
      <c r="D11" s="20"/>
      <c r="E11" s="21"/>
      <c r="F11" s="19"/>
      <c r="G11" s="19"/>
      <c r="H11" s="22">
        <f t="shared" si="0"/>
        <v>0</v>
      </c>
      <c r="I11" s="22">
        <f t="shared" si="1"/>
        <v>0</v>
      </c>
      <c r="L11" s="23" t="s">
        <v>35</v>
      </c>
      <c r="M11" s="19"/>
    </row>
    <row r="12" spans="2:14" x14ac:dyDescent="0.3">
      <c r="B12" s="18"/>
      <c r="C12" s="19"/>
      <c r="D12" s="20"/>
      <c r="E12" s="21"/>
      <c r="F12" s="19"/>
      <c r="G12" s="19"/>
      <c r="H12" s="22">
        <f t="shared" si="0"/>
        <v>0</v>
      </c>
      <c r="I12" s="22">
        <f t="shared" si="1"/>
        <v>0</v>
      </c>
      <c r="L12" s="23" t="s">
        <v>36</v>
      </c>
      <c r="M12" s="19"/>
    </row>
    <row r="13" spans="2:14" x14ac:dyDescent="0.3">
      <c r="B13" s="18"/>
      <c r="C13" s="19"/>
      <c r="D13" s="20"/>
      <c r="E13" s="21"/>
      <c r="F13" s="19"/>
      <c r="G13" s="19"/>
      <c r="H13" s="22">
        <f t="shared" si="0"/>
        <v>0</v>
      </c>
      <c r="I13" s="22">
        <f t="shared" si="1"/>
        <v>0</v>
      </c>
      <c r="L13" s="23" t="s">
        <v>37</v>
      </c>
      <c r="M13" s="19"/>
    </row>
    <row r="14" spans="2:14" ht="14.4" thickBot="1" x14ac:dyDescent="0.35">
      <c r="B14" s="18"/>
      <c r="C14" s="19"/>
      <c r="D14" s="20"/>
      <c r="E14" s="21"/>
      <c r="F14" s="19"/>
      <c r="G14" s="19"/>
      <c r="H14" s="22">
        <f t="shared" si="0"/>
        <v>0</v>
      </c>
      <c r="I14" s="22">
        <f t="shared" si="1"/>
        <v>0</v>
      </c>
      <c r="L14" s="23"/>
      <c r="M14" s="19"/>
    </row>
    <row r="15" spans="2:14" ht="14.4" thickBot="1" x14ac:dyDescent="0.35">
      <c r="B15" s="24" t="s">
        <v>38</v>
      </c>
      <c r="C15" s="25"/>
      <c r="D15" s="25"/>
      <c r="E15" s="26">
        <f>SUM(E7:E14)</f>
        <v>0</v>
      </c>
      <c r="F15" s="27"/>
      <c r="G15" s="27"/>
      <c r="H15" s="28">
        <f>SUM(H7:H14)</f>
        <v>0</v>
      </c>
      <c r="I15" s="22">
        <f t="shared" si="1"/>
        <v>0</v>
      </c>
      <c r="L15" s="14" t="s">
        <v>39</v>
      </c>
      <c r="M15" s="29">
        <f>SUM(M7:M14)</f>
        <v>0</v>
      </c>
      <c r="N15" s="8" t="s">
        <v>40</v>
      </c>
    </row>
    <row r="17" spans="2:7" x14ac:dyDescent="0.3">
      <c r="B17" s="9" t="s">
        <v>41</v>
      </c>
    </row>
    <row r="18" spans="2:7" ht="14.4" thickBot="1" x14ac:dyDescent="0.35"/>
    <row r="19" spans="2:7" x14ac:dyDescent="0.3">
      <c r="B19" s="10" t="s">
        <v>20</v>
      </c>
      <c r="C19" s="11"/>
      <c r="D19" s="12"/>
      <c r="E19" s="12"/>
      <c r="F19" s="12"/>
      <c r="G19" s="13"/>
    </row>
    <row r="20" spans="2:7" ht="55.2" x14ac:dyDescent="0.3">
      <c r="B20" s="16" t="s">
        <v>41</v>
      </c>
      <c r="C20" s="17" t="s">
        <v>23</v>
      </c>
      <c r="D20" s="17" t="s">
        <v>42</v>
      </c>
      <c r="E20" s="17" t="s">
        <v>43</v>
      </c>
      <c r="F20" s="17" t="s">
        <v>28</v>
      </c>
      <c r="G20" s="17" t="s">
        <v>83</v>
      </c>
    </row>
    <row r="21" spans="2:7" ht="27.6" x14ac:dyDescent="0.3">
      <c r="B21" s="23" t="s">
        <v>44</v>
      </c>
      <c r="C21" s="19"/>
      <c r="D21" s="30"/>
      <c r="E21" s="30"/>
      <c r="F21" s="31">
        <f>SUM(D21:E21)</f>
        <v>0</v>
      </c>
      <c r="G21" s="32">
        <f>SUM(F21*1.21)</f>
        <v>0</v>
      </c>
    </row>
    <row r="22" spans="2:7" ht="41.4" x14ac:dyDescent="0.3">
      <c r="B22" s="23" t="s">
        <v>45</v>
      </c>
      <c r="C22" s="19"/>
      <c r="D22" s="30"/>
      <c r="E22" s="30"/>
      <c r="F22" s="31">
        <f>SUM(D22:E22)</f>
        <v>0</v>
      </c>
      <c r="G22" s="32">
        <f>SUM(F22*1.21)</f>
        <v>0</v>
      </c>
    </row>
    <row r="23" spans="2:7" ht="14.4" thickBot="1" x14ac:dyDescent="0.35">
      <c r="B23" s="24" t="s">
        <v>46</v>
      </c>
      <c r="C23" s="25"/>
      <c r="D23" s="25"/>
      <c r="E23" s="33"/>
      <c r="F23" s="34">
        <f>SUM(F21:F22)</f>
        <v>0</v>
      </c>
      <c r="G23" s="35">
        <f>SUM(G21:G22)</f>
        <v>0</v>
      </c>
    </row>
  </sheetData>
  <sheetProtection algorithmName="SHA-512" hashValue="L88Cm6diGBn+H6bj3SlNs05pEnxoJjZpuJOGr2gt9YHl0TZqyRH5ZtIpUva5FmCa/573kmAh5ckxvtpW6wG77w==" saltValue="O5nPJuwGTqMJNGnuNNwlbA==" spinCount="100000" sheet="1" objects="1" scenarios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3"/>
  <sheetViews>
    <sheetView showGridLines="0" workbookViewId="0">
      <selection activeCell="F14" sqref="F14"/>
    </sheetView>
  </sheetViews>
  <sheetFormatPr defaultColWidth="10.33203125" defaultRowHeight="10.199999999999999" x14ac:dyDescent="0.2"/>
  <cols>
    <col min="1" max="1" width="1.33203125" style="41" customWidth="1"/>
    <col min="2" max="2" width="43.33203125" style="41" customWidth="1"/>
    <col min="3" max="3" width="23.88671875" style="41" customWidth="1"/>
    <col min="4" max="4" width="2.88671875" style="41" customWidth="1"/>
    <col min="5" max="5" width="2.5546875" style="41" customWidth="1"/>
    <col min="6" max="6" width="52" style="41" customWidth="1"/>
    <col min="7" max="7" width="25.44140625" style="41" customWidth="1"/>
    <col min="8" max="8" width="10.33203125" style="41"/>
    <col min="9" max="9" width="54.6640625" style="41" customWidth="1"/>
    <col min="10" max="10" width="28" style="41" customWidth="1"/>
    <col min="11" max="16384" width="10.33203125" style="41"/>
  </cols>
  <sheetData>
    <row r="1" spans="2:7" s="36" customFormat="1" ht="16.2" x14ac:dyDescent="0.3">
      <c r="B1" s="36" t="s">
        <v>47</v>
      </c>
    </row>
    <row r="2" spans="2:7" s="37" customFormat="1" ht="12.6" x14ac:dyDescent="0.2"/>
    <row r="3" spans="2:7" s="39" customFormat="1" ht="12.6" x14ac:dyDescent="0.2">
      <c r="B3" s="38" t="str">
        <f>'I. Personeelskosten '!B3</f>
        <v>Standaard personele inzet catering medewerkers (ma t/m vrij.)</v>
      </c>
    </row>
    <row r="4" spans="2:7" ht="10.8" thickBot="1" x14ac:dyDescent="0.25">
      <c r="B4" s="40"/>
    </row>
    <row r="5" spans="2:7" x14ac:dyDescent="0.2">
      <c r="B5" s="42" t="str">
        <f>'I. Personeelskosten '!B5</f>
        <v>Hoofdgebouw Noorderzijlvest</v>
      </c>
      <c r="C5" s="43"/>
      <c r="F5" s="42" t="s">
        <v>48</v>
      </c>
      <c r="G5" s="43" t="s">
        <v>49</v>
      </c>
    </row>
    <row r="6" spans="2:7" ht="13.8" x14ac:dyDescent="0.3">
      <c r="B6" s="16"/>
      <c r="C6" s="44"/>
      <c r="F6" s="16"/>
      <c r="G6" s="44"/>
    </row>
    <row r="7" spans="2:7" ht="13.8" x14ac:dyDescent="0.3">
      <c r="B7" s="16" t="s">
        <v>50</v>
      </c>
      <c r="C7" s="45"/>
      <c r="F7" s="16" t="s">
        <v>51</v>
      </c>
      <c r="G7" s="46"/>
    </row>
    <row r="8" spans="2:7" ht="13.8" x14ac:dyDescent="0.3">
      <c r="B8" s="16" t="s">
        <v>52</v>
      </c>
      <c r="C8" s="47"/>
      <c r="F8" s="16" t="s">
        <v>53</v>
      </c>
      <c r="G8" s="47"/>
    </row>
    <row r="9" spans="2:7" ht="13.8" x14ac:dyDescent="0.3">
      <c r="B9" s="16" t="s">
        <v>54</v>
      </c>
      <c r="C9" s="48"/>
      <c r="F9" s="16" t="s">
        <v>55</v>
      </c>
      <c r="G9" s="49">
        <f>G7-G8</f>
        <v>0</v>
      </c>
    </row>
    <row r="10" spans="2:7" ht="13.8" x14ac:dyDescent="0.3">
      <c r="B10" s="16" t="s">
        <v>56</v>
      </c>
      <c r="C10" s="50">
        <f>'I. Personeelskosten '!H15</f>
        <v>0</v>
      </c>
    </row>
    <row r="11" spans="2:7" ht="13.8" x14ac:dyDescent="0.3">
      <c r="B11" s="16" t="s">
        <v>57</v>
      </c>
      <c r="C11" s="51">
        <f>G9</f>
        <v>0</v>
      </c>
    </row>
    <row r="12" spans="2:7" ht="13.8" x14ac:dyDescent="0.3">
      <c r="B12" s="16"/>
      <c r="C12" s="52"/>
    </row>
    <row r="13" spans="2:7" ht="13.8" x14ac:dyDescent="0.3">
      <c r="B13" s="16" t="s">
        <v>58</v>
      </c>
      <c r="C13" s="53">
        <f>SUM(C8+C9+C10-C11)</f>
        <v>0</v>
      </c>
    </row>
    <row r="14" spans="2:7" ht="13.8" x14ac:dyDescent="0.2">
      <c r="B14" s="54" t="s">
        <v>59</v>
      </c>
      <c r="C14" s="51">
        <f>SUM(C8*1.21)</f>
        <v>0</v>
      </c>
    </row>
    <row r="15" spans="2:7" ht="13.8" x14ac:dyDescent="0.2">
      <c r="B15" s="54" t="s">
        <v>60</v>
      </c>
      <c r="C15" s="51">
        <f>SUM(C9*1.21)</f>
        <v>0</v>
      </c>
      <c r="F15" s="80"/>
    </row>
    <row r="16" spans="2:7" ht="13.8" x14ac:dyDescent="0.2">
      <c r="B16" s="54" t="s">
        <v>84</v>
      </c>
      <c r="C16" s="51">
        <f>'I. Personeelskosten '!I15</f>
        <v>0</v>
      </c>
    </row>
    <row r="17" spans="2:3" ht="13.8" x14ac:dyDescent="0.2">
      <c r="B17" s="54" t="s">
        <v>61</v>
      </c>
      <c r="C17" s="51">
        <f>SUM(C11*1.09)</f>
        <v>0</v>
      </c>
    </row>
    <row r="18" spans="2:3" ht="10.8" thickBot="1" x14ac:dyDescent="0.25">
      <c r="B18" s="55" t="s">
        <v>62</v>
      </c>
      <c r="C18" s="56">
        <f>SUM(C14:C17)</f>
        <v>0</v>
      </c>
    </row>
    <row r="21" spans="2:3" x14ac:dyDescent="0.2">
      <c r="B21" s="41" t="s">
        <v>63</v>
      </c>
    </row>
    <row r="23" spans="2:3" ht="12.6" x14ac:dyDescent="0.2">
      <c r="B23" s="38"/>
    </row>
  </sheetData>
  <sheetProtection algorithmName="SHA-512" hashValue="b3g9ydh8+tgxZwBijt+jwZ4g45VMtGDxxsm3cY+S2UamFP6NNTNvl7HJ3uzaTyRvRl4ru7j2eErDu/xu6gw2Cw==" saltValue="1/eHL3Tvow0puMSCBR4ewA==" spinCount="100000" sheet="1" objects="1" scenarios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6"/>
  <sheetViews>
    <sheetView topLeftCell="A4" workbookViewId="0">
      <selection activeCell="E6" sqref="E6"/>
    </sheetView>
  </sheetViews>
  <sheetFormatPr defaultColWidth="10.33203125" defaultRowHeight="13.8" x14ac:dyDescent="0.3"/>
  <cols>
    <col min="1" max="1" width="4" style="83" customWidth="1"/>
    <col min="2" max="2" width="43.6640625" style="83" customWidth="1"/>
    <col min="3" max="3" width="25" style="83" bestFit="1" customWidth="1"/>
    <col min="4" max="4" width="19.44140625" style="83" customWidth="1"/>
    <col min="5" max="5" width="11.44140625" style="94" customWidth="1"/>
    <col min="6" max="6" width="15.5546875" style="83" customWidth="1"/>
    <col min="7" max="7" width="16.88671875" style="83" customWidth="1"/>
    <col min="8" max="16384" width="10.33203125" style="83"/>
  </cols>
  <sheetData>
    <row r="1" spans="2:7" ht="14.4" thickBot="1" x14ac:dyDescent="0.35">
      <c r="B1" s="8"/>
      <c r="C1" s="81"/>
      <c r="D1" s="8"/>
      <c r="E1" s="82"/>
      <c r="F1" s="8"/>
    </row>
    <row r="2" spans="2:7" ht="41.4" x14ac:dyDescent="0.3">
      <c r="B2" s="84" t="s">
        <v>64</v>
      </c>
      <c r="C2" s="57" t="s">
        <v>65</v>
      </c>
      <c r="D2" s="85" t="s">
        <v>66</v>
      </c>
      <c r="E2" s="85" t="s">
        <v>67</v>
      </c>
      <c r="F2" s="86" t="s">
        <v>68</v>
      </c>
      <c r="G2" s="85" t="s">
        <v>69</v>
      </c>
    </row>
    <row r="3" spans="2:7" ht="179.4" x14ac:dyDescent="0.3">
      <c r="B3" s="23" t="s">
        <v>70</v>
      </c>
      <c r="C3" s="23">
        <v>440</v>
      </c>
      <c r="D3" s="58"/>
      <c r="E3" s="87">
        <f>C3*D3</f>
        <v>0</v>
      </c>
      <c r="F3" s="88">
        <v>0.09</v>
      </c>
      <c r="G3" s="89">
        <f>SUM(E3*1.09)</f>
        <v>0</v>
      </c>
    </row>
    <row r="4" spans="2:7" ht="220.8" x14ac:dyDescent="0.3">
      <c r="B4" s="23" t="s">
        <v>71</v>
      </c>
      <c r="C4" s="23">
        <v>1563</v>
      </c>
      <c r="D4" s="58"/>
      <c r="E4" s="87">
        <f t="shared" ref="E4:E5" si="0">C4*D4</f>
        <v>0</v>
      </c>
      <c r="F4" s="88">
        <v>0.09</v>
      </c>
      <c r="G4" s="89">
        <f t="shared" ref="G4:G5" si="1">SUM(E4*1.09)</f>
        <v>0</v>
      </c>
    </row>
    <row r="5" spans="2:7" ht="165.6" x14ac:dyDescent="0.3">
      <c r="B5" s="23" t="s">
        <v>72</v>
      </c>
      <c r="C5" s="23">
        <v>332</v>
      </c>
      <c r="D5" s="58"/>
      <c r="E5" s="87">
        <f t="shared" si="0"/>
        <v>0</v>
      </c>
      <c r="F5" s="88">
        <v>0.09</v>
      </c>
      <c r="G5" s="89">
        <f t="shared" si="1"/>
        <v>0</v>
      </c>
    </row>
    <row r="6" spans="2:7" ht="14.4" thickBot="1" x14ac:dyDescent="0.35">
      <c r="B6" s="59" t="s">
        <v>73</v>
      </c>
      <c r="C6" s="60"/>
      <c r="D6" s="90"/>
      <c r="E6" s="91">
        <f>E5+E4+E3</f>
        <v>0</v>
      </c>
      <c r="F6" s="92"/>
      <c r="G6" s="93">
        <f>SUM(G3:G5)</f>
        <v>0</v>
      </c>
    </row>
  </sheetData>
  <sheetProtection algorithmName="SHA-512" hashValue="qN6/yPG02j3IYSYwk0yhTsiMmbCHKBU1GpfJ64tZAdJewX0XvIoXGI92IzKZml08xu5+J5Bn2DeDcfBOXGmqKQ==" saltValue="jryxpYKeC4ej+zh/NP1q6w==" spinCount="100000" sheet="1" objects="1" scenarios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8"/>
  <sheetViews>
    <sheetView tabSelected="1" workbookViewId="0">
      <selection activeCell="F7" sqref="F7"/>
    </sheetView>
  </sheetViews>
  <sheetFormatPr defaultColWidth="10.33203125" defaultRowHeight="14.4" x14ac:dyDescent="0.3"/>
  <cols>
    <col min="1" max="1" width="39.5546875" style="61" customWidth="1"/>
    <col min="2" max="2" width="29.88671875" style="61" customWidth="1"/>
    <col min="3" max="3" width="27.5546875" style="61" customWidth="1"/>
    <col min="4" max="16384" width="10.33203125" style="61"/>
  </cols>
  <sheetData>
    <row r="2" spans="1:3" x14ac:dyDescent="0.3">
      <c r="A2" s="62" t="s">
        <v>74</v>
      </c>
    </row>
    <row r="3" spans="1:3" ht="15" thickBot="1" x14ac:dyDescent="0.35"/>
    <row r="4" spans="1:3" ht="29.25" customHeight="1" thickBot="1" x14ac:dyDescent="0.35">
      <c r="B4" s="63" t="s">
        <v>75</v>
      </c>
      <c r="C4" s="63" t="s">
        <v>76</v>
      </c>
    </row>
    <row r="5" spans="1:3" ht="28.5" customHeight="1" thickBot="1" x14ac:dyDescent="0.35">
      <c r="A5" s="64" t="s">
        <v>77</v>
      </c>
      <c r="B5" s="65">
        <f>'II. Vaste aanneemsom'!C13</f>
        <v>0</v>
      </c>
      <c r="C5" s="66">
        <f>'II. Vaste aanneemsom'!C18</f>
        <v>0</v>
      </c>
    </row>
    <row r="6" spans="1:3" ht="28.5" customHeight="1" thickBot="1" x14ac:dyDescent="0.35">
      <c r="A6" s="64" t="s">
        <v>78</v>
      </c>
      <c r="B6" s="67">
        <f>'III. Vergaderlunches'!E6</f>
        <v>0</v>
      </c>
      <c r="C6" s="66">
        <f>'III. Vergaderlunches'!G6</f>
        <v>0</v>
      </c>
    </row>
    <row r="7" spans="1:3" ht="28.5" customHeight="1" thickBot="1" x14ac:dyDescent="0.35">
      <c r="A7" s="64"/>
      <c r="B7" s="67"/>
      <c r="C7" s="66"/>
    </row>
    <row r="8" spans="1:3" ht="28.5" customHeight="1" thickBot="1" x14ac:dyDescent="0.35">
      <c r="A8" s="64" t="s">
        <v>79</v>
      </c>
      <c r="B8" s="68">
        <f>SUM(B5:B6)</f>
        <v>0</v>
      </c>
      <c r="C8" s="66">
        <f>SUM(C5:C6)</f>
        <v>0</v>
      </c>
    </row>
  </sheetData>
  <sheetProtection algorithmName="SHA-512" hashValue="jAoNpGd4O4ZsL97f4hHCewlYZyIoLpvmIIgnVJ2GUeqXgGDEqOAHismI/KbcFabyko+k7uoKS8sjpXPHRi3m0Q==" saltValue="vWKJFcrCcXEDrvBJ1fAAog==" spinCount="100000" sheet="1" objects="1" scenarios="1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F7F487C6E6A0498E25C344D517C307" ma:contentTypeVersion="3" ma:contentTypeDescription="Een nieuw document maken." ma:contentTypeScope="" ma:versionID="e0c7b165470fd3a086d54727a69b7574">
  <xsd:schema xmlns:xsd="http://www.w3.org/2001/XMLSchema" xmlns:xs="http://www.w3.org/2001/XMLSchema" xmlns:p="http://schemas.microsoft.com/office/2006/metadata/properties" xmlns:ns2="203af250-5518-4496-a1a9-e0095ecabc21" targetNamespace="http://schemas.microsoft.com/office/2006/metadata/properties" ma:root="true" ma:fieldsID="9be0f8cc5b93108199baa6537d495b80" ns2:_="">
    <xsd:import namespace="203af250-5518-4496-a1a9-e0095ecab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af250-5518-4496-a1a9-e0095ecabc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2EFBB0-2190-4193-9C2B-90FE11841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3af250-5518-4496-a1a9-e0095ecabc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4F7E31-040F-491E-BA03-37E240891B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AA2155-923B-4E48-BADC-0934FD5462F2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203af250-5518-4496-a1a9-e0095ecabc21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Toelichting </vt:lpstr>
      <vt:lpstr>I. Personeelskosten </vt:lpstr>
      <vt:lpstr>II. Vaste aanneemsom</vt:lpstr>
      <vt:lpstr>III. Vergaderlunches</vt:lpstr>
      <vt:lpstr>IV. Oplegger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Tibeau Kramer</cp:lastModifiedBy>
  <cp:revision/>
  <dcterms:created xsi:type="dcterms:W3CDTF">2023-10-31T09:01:41Z</dcterms:created>
  <dcterms:modified xsi:type="dcterms:W3CDTF">2023-12-07T12:54:26Z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0x010100E6F7F487C6E6A0498E25C344D517C307</vt:lpwstr>
  </property>
</Properties>
</file>