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4"/>
  <workbookPr/>
  <mc:AlternateContent xmlns:mc="http://schemas.openxmlformats.org/markup-compatibility/2006">
    <mc:Choice Requires="x15">
      <x15ac:absPath xmlns:x15ac="http://schemas.microsoft.com/office/spreadsheetml/2010/11/ac" url="https://aw3527318310796-my.sharepoint.com/personal/machielse_hollandinkoopprofessionals_nl/Documents/Bureaublad/CIZ/"/>
    </mc:Choice>
  </mc:AlternateContent>
  <xr:revisionPtr revIDLastSave="328" documentId="8_{55F24EE6-8AEA-498E-999B-C1AFCD916CA9}" xr6:coauthVersionLast="47" xr6:coauthVersionMax="47" xr10:uidLastSave="{AC0F766B-4681-4DD1-B1D5-8D1201876ACF}"/>
  <bookViews>
    <workbookView xWindow="-108" yWindow="-108" windowWidth="23256" windowHeight="12456" firstSheet="3" activeTab="3" xr2:uid="{52BC879C-704E-439D-9F05-F7C42548BD3F}"/>
  </bookViews>
  <sheets>
    <sheet name="Inschrijfprijs" sheetId="5" r:id="rId1"/>
    <sheet name="Prijzenblad Fase A (1_2)" sheetId="1" r:id="rId2"/>
    <sheet name="Toelichting Fase A12" sheetId="2" r:id="rId3"/>
    <sheet name="Prijzenblad Fase B(3) C(4)  " sheetId="3" r:id="rId4"/>
    <sheet name="Toelichting Fase B3C4" sheetId="4"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 r="D12" i="5"/>
  <c r="D11" i="5"/>
  <c r="G14" i="3"/>
  <c r="E25" i="3"/>
  <c r="E14" i="3"/>
  <c r="H13" i="3"/>
  <c r="E28" i="1"/>
  <c r="E22" i="1"/>
  <c r="E18" i="1"/>
  <c r="E14" i="1"/>
  <c r="H13" i="1"/>
  <c r="H12" i="1"/>
  <c r="J12" i="1" s="1"/>
  <c r="J13" i="1" s="1"/>
  <c r="D13" i="5" l="1"/>
  <c r="C16" i="5" s="1"/>
  <c r="H16" i="3"/>
  <c r="H14" i="3"/>
  <c r="J13" i="3"/>
  <c r="H15" i="3"/>
  <c r="G14" i="1"/>
  <c r="H16" i="1" s="1"/>
  <c r="H14" i="1"/>
  <c r="G17" i="3" l="1"/>
  <c r="H17" i="3" s="1"/>
  <c r="I14" i="3"/>
  <c r="J14" i="3" s="1"/>
  <c r="H15" i="1"/>
  <c r="I14" i="1" s="1"/>
  <c r="G17" i="1" l="1"/>
  <c r="H17" i="1" s="1"/>
  <c r="J14" i="1"/>
  <c r="J17" i="1" s="1"/>
  <c r="G22" i="1"/>
  <c r="G18" i="1"/>
  <c r="J17" i="3"/>
  <c r="G19" i="3" s="1"/>
  <c r="H19" i="3" s="1"/>
  <c r="H20" i="1" l="1"/>
  <c r="H19" i="1"/>
  <c r="H18" i="1"/>
  <c r="H21" i="1"/>
  <c r="H27" i="1"/>
  <c r="H26" i="1"/>
  <c r="H23" i="1"/>
  <c r="H22" i="1"/>
  <c r="H25" i="1"/>
  <c r="H24" i="1"/>
  <c r="G18" i="3"/>
  <c r="H18" i="3" s="1"/>
  <c r="J18" i="3" s="1"/>
  <c r="I18" i="1" l="1"/>
  <c r="J18" i="1" s="1"/>
  <c r="I22" i="1"/>
  <c r="H23" i="3"/>
  <c r="H22" i="3"/>
  <c r="H21" i="3"/>
  <c r="H20" i="3"/>
  <c r="H24" i="3"/>
  <c r="I19" i="3" l="1"/>
  <c r="J19" i="3" s="1"/>
  <c r="G25" i="3" s="1"/>
  <c r="G28" i="1"/>
  <c r="J22" i="1"/>
  <c r="H30" i="1" l="1"/>
  <c r="H34" i="1"/>
  <c r="H29" i="1"/>
  <c r="H28" i="1"/>
  <c r="H33" i="1"/>
  <c r="H31" i="1"/>
  <c r="H32" i="1"/>
  <c r="H28" i="3"/>
  <c r="H27" i="3"/>
  <c r="H26" i="3"/>
  <c r="H25" i="3"/>
  <c r="H31" i="3"/>
  <c r="H30" i="3"/>
  <c r="H29" i="3"/>
  <c r="I28" i="1" l="1"/>
  <c r="J28" i="1" s="1"/>
  <c r="J35" i="1" s="1"/>
  <c r="I25" i="3"/>
  <c r="J25" i="3" s="1"/>
  <c r="J32" i="3" s="1"/>
  <c r="B6" i="5" s="1"/>
  <c r="D6" i="5" s="1"/>
  <c r="B15" i="4" l="1"/>
  <c r="C14" i="4"/>
  <c r="B14" i="4"/>
  <c r="C13" i="4"/>
  <c r="B13" i="4"/>
  <c r="C12" i="4"/>
  <c r="B12" i="4"/>
  <c r="C11" i="4"/>
  <c r="B11" i="4"/>
  <c r="C10" i="4"/>
  <c r="B10" i="4"/>
  <c r="C9" i="4"/>
  <c r="B9" i="4"/>
  <c r="B8" i="4"/>
  <c r="B7" i="4"/>
  <c r="B6" i="4"/>
  <c r="B5" i="4"/>
  <c r="B5" i="5" l="1"/>
  <c r="D5" i="5" s="1"/>
  <c r="D7" i="5" s="1"/>
  <c r="C15" i="5" s="1"/>
  <c r="C17" i="5" s="1"/>
</calcChain>
</file>

<file path=xl/sharedStrings.xml><?xml version="1.0" encoding="utf-8"?>
<sst xmlns="http://schemas.openxmlformats.org/spreadsheetml/2006/main" count="163" uniqueCount="117">
  <si>
    <t>A. Loonsomfactor</t>
  </si>
  <si>
    <t>loonsomfactor (max 4 decimalen achter de komma</t>
  </si>
  <si>
    <t>Indicatieve som bruto uurloon (2jr)</t>
  </si>
  <si>
    <t>Kosten basisduur Raamovereenkomst (2 jr)</t>
  </si>
  <si>
    <t>Fase A 1/2</t>
  </si>
  <si>
    <t>Fase B/3 en Fase C/4</t>
  </si>
  <si>
    <t>totale kosten loonsomfactor</t>
  </si>
  <si>
    <t>B. Bureaumarge</t>
  </si>
  <si>
    <t>Geschatte uren basisduur raamovereenkomst (2 jr)</t>
  </si>
  <si>
    <t>Tarief per uur (excl btw)</t>
  </si>
  <si>
    <t>Fase B/3en Fase C/4</t>
  </si>
  <si>
    <t>totale kosten bureaumarge</t>
  </si>
  <si>
    <t>C Totale kosten</t>
  </si>
  <si>
    <t>C Totale kosten (inschrijfprijs</t>
  </si>
  <si>
    <t>Opbouw loonsomfactor uitzenden (fase A/1-2)</t>
  </si>
  <si>
    <t>Invulinstructie:</t>
  </si>
  <si>
    <r>
      <t>* Inschrijver dient alle</t>
    </r>
    <r>
      <rPr>
        <u/>
        <sz val="9.5"/>
        <color indexed="8"/>
        <rFont val="Arial"/>
        <family val="2"/>
      </rPr>
      <t xml:space="preserve"> groene</t>
    </r>
    <r>
      <rPr>
        <sz val="9.5"/>
        <color indexed="8"/>
        <rFont val="Arial"/>
        <family val="2"/>
      </rPr>
      <t xml:space="preserve"> cellen van het prijsblad in te vullen 
* Indien er bij G1 t/m G7 (cel E28 t/m cel E34) een percentage anders dan 0,000% 
   wordt ingevuld dient in de bijbehorende blauwe cel (kolom D)
   een beschrijving voor het betreffende percentage opgegeven te worden.</t>
    </r>
  </si>
  <si>
    <t>Eigenrisicodrager WGA bij aanvang raamovereenkomst</t>
  </si>
  <si>
    <t xml:space="preserve">Eigenrisicodrager WGA </t>
  </si>
  <si>
    <t>Nee</t>
  </si>
  <si>
    <t>Eigenrisicodrager ZW</t>
  </si>
  <si>
    <t>Ja</t>
  </si>
  <si>
    <t>Opbouw loosomfactor uitzenden</t>
  </si>
  <si>
    <r>
      <t xml:space="preserve">Onderdeel 
</t>
    </r>
    <r>
      <rPr>
        <sz val="9.5"/>
        <rFont val="Calibri"/>
        <family val="2"/>
      </rPr>
      <t>(Een toelichting is opgenomen in het tabblad Toelichting uizenden)</t>
    </r>
  </si>
  <si>
    <t>Percentage</t>
  </si>
  <si>
    <t>Grondslag</t>
  </si>
  <si>
    <t>Bijdrage</t>
  </si>
  <si>
    <t>Totaal</t>
  </si>
  <si>
    <t>A - Basis (bruto uurloon)</t>
  </si>
  <si>
    <t>A</t>
  </si>
  <si>
    <t>B - Wachtdag</t>
  </si>
  <si>
    <t>C - Reserveringen</t>
  </si>
  <si>
    <t>C1</t>
  </si>
  <si>
    <t>Vakantiedagen</t>
  </si>
  <si>
    <t>A+B</t>
  </si>
  <si>
    <t>C2</t>
  </si>
  <si>
    <t>Feestdagen</t>
  </si>
  <si>
    <t>C3</t>
  </si>
  <si>
    <t>Kort verzuim</t>
  </si>
  <si>
    <t>D - Vakantiegeld</t>
  </si>
  <si>
    <t>A+B+C1+C2</t>
  </si>
  <si>
    <t>E - Werkgeverslasten cao en pensioen</t>
  </si>
  <si>
    <t>E1</t>
  </si>
  <si>
    <t>AZW (aanvulling uitkering UWV 1e ziektejaar premiegroep I)</t>
  </si>
  <si>
    <t>A+B+C+D</t>
  </si>
  <si>
    <t>E2</t>
  </si>
  <si>
    <t>Pensioen</t>
  </si>
  <si>
    <t>E3</t>
  </si>
  <si>
    <t>Sociaal fonds</t>
  </si>
  <si>
    <t>E4</t>
  </si>
  <si>
    <t>Scholing / duurzame inzetbaarheid</t>
  </si>
  <si>
    <r>
      <rPr>
        <b/>
        <sz val="9.5"/>
        <color theme="1"/>
        <rFont val="Calibri"/>
        <family val="2"/>
      </rPr>
      <t xml:space="preserve">F - Werkgeverslasten </t>
    </r>
    <r>
      <rPr>
        <sz val="9.5"/>
        <color theme="1"/>
        <rFont val="Calibri"/>
        <family val="2"/>
      </rPr>
      <t xml:space="preserve">
(o.a. sociale verzekeringspremies)</t>
    </r>
  </si>
  <si>
    <t>F1</t>
  </si>
  <si>
    <t>Aof inclusief kinderopvang</t>
  </si>
  <si>
    <t>F2</t>
  </si>
  <si>
    <t>Zvw</t>
  </si>
  <si>
    <t>F3</t>
  </si>
  <si>
    <t>WW-Awf</t>
  </si>
  <si>
    <t>F4</t>
  </si>
  <si>
    <t>WGA (deel van Whk)</t>
  </si>
  <si>
    <t>F5</t>
  </si>
  <si>
    <t>ZW (deel van Whk)</t>
  </si>
  <si>
    <t>F6</t>
  </si>
  <si>
    <t>Transitievergoeding</t>
  </si>
  <si>
    <t>G - Administratieve verplichtingen</t>
  </si>
  <si>
    <t>G1</t>
  </si>
  <si>
    <t>A+B+C+D+E+F</t>
  </si>
  <si>
    <t>G2</t>
  </si>
  <si>
    <t>G3</t>
  </si>
  <si>
    <t>G4</t>
  </si>
  <si>
    <t>G5</t>
  </si>
  <si>
    <t>G6</t>
  </si>
  <si>
    <t>G7</t>
  </si>
  <si>
    <t>Loonsomfactor uitzenden</t>
  </si>
  <si>
    <t>Omschrijving</t>
  </si>
  <si>
    <t>Het is niet toegestaan tusssen de verschillende onderdelen van de loonsomfactor te schuiven, dan wel onderdelen meer dan een keer op te voeren.</t>
  </si>
  <si>
    <t>Bruto uurloon op basis van functie- en salarisschaal van opdrachtgever behorende bij de functie</t>
  </si>
  <si>
    <r>
      <t xml:space="preserve">Het percentage voor wachtdagen wordt jaarlijks vastgesteld in de ABU/NBBU-cao,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2024</t>
    </r>
    <r>
      <rPr>
        <sz val="8"/>
        <color theme="1"/>
        <rFont val="Arial"/>
        <family val="2"/>
      </rPr>
      <t xml:space="preserve"> conform de ABU/NBBU-cao geldende percentage voor wachtdagen opgenomen.</t>
    </r>
  </si>
  <si>
    <r>
      <t xml:space="preserve">Het percentages voor de reserveringen (vakantiedagen, feestdagen en kortverzuim) worden jaarlijks vastgesteld in de ABU/NBBU-cao, de percentages in de loonsom dienen hieraan gelijk te zijn. 
De percentages mogen jaarlijks aangepast worden. De eerste aanpassing is mogelijk per </t>
    </r>
    <r>
      <rPr>
        <b/>
        <sz val="8"/>
        <color theme="1"/>
        <rFont val="Arial"/>
        <family val="2"/>
      </rPr>
      <t>1 januari 2026</t>
    </r>
    <r>
      <rPr>
        <sz val="8"/>
        <color theme="1"/>
        <rFont val="Arial"/>
        <family val="2"/>
      </rPr>
      <t xml:space="preserve">. In het prijsblad zijn de in </t>
    </r>
    <r>
      <rPr>
        <b/>
        <sz val="8"/>
        <color theme="1"/>
        <rFont val="Arial"/>
        <family val="2"/>
      </rPr>
      <t>2024</t>
    </r>
    <r>
      <rPr>
        <sz val="8"/>
        <color theme="1"/>
        <rFont val="Arial"/>
        <family val="2"/>
      </rPr>
      <t xml:space="preserve"> conform de ABU/NBBU-cao geldende percentages voor reserveringen opgenomen.
</t>
    </r>
    <r>
      <rPr>
        <i/>
        <sz val="8"/>
        <color theme="1"/>
        <rFont val="Arial"/>
        <family val="2"/>
      </rPr>
      <t xml:space="preserve">Uitgangspunt voor de reserveringen is de berekening zonder opleidingsdagen, leegloopkosten etc. Indien gewenst moeten dit soort kosten bij het onderdeel Administratieve verplichtingen worden opgenomen. Dit geldt ook voor eventuele kosten die verband houden met arbeidsduurverkorting, welke naar keuze van inschrijver conform de inlenersbeloning wordt uitgekeerd in tijd of geld. </t>
    </r>
  </si>
  <si>
    <r>
      <t xml:space="preserve">Het percentage voor vakantiegeld wordt jaarlijks vastgesteld in de ABU/NBBU-cao,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 xml:space="preserve">2024 </t>
    </r>
    <r>
      <rPr>
        <sz val="8"/>
        <color theme="1"/>
        <rFont val="Arial"/>
        <family val="2"/>
      </rPr>
      <t>conform de ABU/NBBU-cao geldende percentage voor vakantiegeld opgenomen.</t>
    </r>
  </si>
  <si>
    <r>
      <t xml:space="preserve">Het maximale percentage voor AZW wordt jaarlijks vastgesteld in de ABU/NBBU-cao. Het percentage voor het AZW in de loonsom mag nimmer hoger zijn dan dit maximale percentage.
Indien het bij inschrijving opgegeven percentage lager is dan het in 2024 van toepassing zijnde maximale percentage is een eventuele latere aanpassing niet hoger dan de percentuele bijstelling van het maximale percentage conform de ABU/NBBU-cao in dat jaar t.o.v. het voorgaande jaar. 
Het percentage mag jaarlijks aangepast worden. De eerste aanpassing is mogelijk per </t>
    </r>
    <r>
      <rPr>
        <b/>
        <sz val="8"/>
        <color theme="1"/>
        <rFont val="Arial"/>
        <family val="2"/>
      </rPr>
      <t>1 januari 2026.</t>
    </r>
  </si>
  <si>
    <r>
      <t xml:space="preserve">Het maximale percentage voor de pensioenpremie wordt jaarlijks vastgesteld door het pensioenfonds waarbij inschrijver is aangesloten voor haar flexwerkers. Het percentage voor de pensioenpremie in de loonsom mag nimmer hoger zijn dan dit maximale percentage.
Indien het bij inschrijving opgegeven percentage lager is dan het in 2020 van toepassing zijnde maximale percentage is een eventuele latere aanpassing niet hoger dan de percentuele bijstelling van het maximale percentage door het pensioenfonds in dat jaar t.o.v. het voorgaande jaar. 
Het percentage mag  jaarlijks aangepast worden. De eerste aanpassing is mogelijk per </t>
    </r>
    <r>
      <rPr>
        <b/>
        <sz val="8"/>
        <color theme="1"/>
        <rFont val="Arial"/>
        <family val="2"/>
      </rPr>
      <t>1 januari 2026.</t>
    </r>
  </si>
  <si>
    <r>
      <t xml:space="preserve">Het maximale percentage voor het sociaalfonds wordt jaarlijks vastgesteld in de ABU/NBBU-cao. Het percentage voor het sociaalfonds in de loonsom mag nimmer hoger zijn dan dit maximale percentage.
Indien het bij inschrijving opgegeven percentage lager is dan het in 2024 van toepassing zijnde maximale percentage is een eventuele latere aanpassing niet hoger dan de percentuele bijstelling van het maximale percentage conform de ABU/NBBU-cao in dat jaar t.o.v. het voorgaande jaar. 
Het percentage mag jaarlijks aangepast worden. De eerste aanpassing is mogelijk per </t>
    </r>
    <r>
      <rPr>
        <b/>
        <sz val="8"/>
        <color theme="1"/>
        <rFont val="Arial"/>
        <family val="2"/>
      </rPr>
      <t>1 januari 2026</t>
    </r>
    <r>
      <rPr>
        <sz val="8"/>
        <color theme="1"/>
        <rFont val="Arial"/>
        <family val="2"/>
      </rPr>
      <t xml:space="preserve">. In het prijsblad dient inschrijver het percentage op te geven op basis van het maximale percentage voor het sociaalfonds in </t>
    </r>
    <r>
      <rPr>
        <b/>
        <sz val="8"/>
        <color theme="1"/>
        <rFont val="Arial"/>
        <family val="2"/>
      </rPr>
      <t>2024</t>
    </r>
    <r>
      <rPr>
        <sz val="8"/>
        <color theme="1"/>
        <rFont val="Arial"/>
        <family val="2"/>
      </rPr>
      <t xml:space="preserve"> conform de ABU/NBBU-cao.</t>
    </r>
  </si>
  <si>
    <r>
      <t xml:space="preserve">Het maximale percentage voor scholing wordt jaarlijks vastgesteld in de ABU/NBBU-cao. Het percentage voor het AZW in de loonsom mag nimmer hoger zijn dan dit maximale percentage.
Indien het bij inschrijving opgegeven percentage lager is dan het in 2024 van toepassing zijnde maximale percentage is een eventuele latere aanpassing niet hoger dan de percentuele bijstelling van het maximale percentage conform de ABU/NBBU-cao in dat jaar t.o.v. het voorgaande jaar. 
Het percentage mag jaarlijks aangepast worden. De eerste aanpassing is mogelijk per </t>
    </r>
    <r>
      <rPr>
        <b/>
        <sz val="8"/>
        <color theme="1"/>
        <rFont val="Arial"/>
        <family val="2"/>
      </rPr>
      <t>1 januari 2026</t>
    </r>
    <r>
      <rPr>
        <sz val="8"/>
        <color theme="1"/>
        <rFont val="Arial"/>
        <family val="2"/>
      </rPr>
      <t xml:space="preserve">. In het prijsblad dient inschrijver het percentage op te geven op basis van het maximale percentage voor scholing in </t>
    </r>
    <r>
      <rPr>
        <b/>
        <sz val="8"/>
        <color theme="1"/>
        <rFont val="Arial"/>
        <family val="2"/>
      </rPr>
      <t>2024</t>
    </r>
    <r>
      <rPr>
        <sz val="8"/>
        <color theme="1"/>
        <rFont val="Arial"/>
        <family val="2"/>
      </rPr>
      <t>conform de ABU/NBBU-cao.</t>
    </r>
  </si>
  <si>
    <r>
      <t xml:space="preserve">Het percentage voor Aof inclusief kinderopvang wordt jaarlijks door de overheid vastgesteld,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2024</t>
    </r>
    <r>
      <rPr>
        <sz val="8"/>
        <color theme="1"/>
        <rFont val="Arial"/>
        <family val="2"/>
      </rPr>
      <t xml:space="preserve"> geldende percentage voor Aof inclusief kinderopvang opgenomen.</t>
    </r>
  </si>
  <si>
    <r>
      <t xml:space="preserve">Het percentage voor Zvw wordt jaarlijks door de overheid vastgesteld,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2024</t>
    </r>
    <r>
      <rPr>
        <sz val="8"/>
        <color theme="1"/>
        <rFont val="Arial"/>
        <family val="2"/>
      </rPr>
      <t xml:space="preserve"> geldende percentage voor Zvw opgenomen.</t>
    </r>
  </si>
  <si>
    <r>
      <t xml:space="preserve">Het percentage voor WW-Awf wordt jaarlijks door de overheid vastgesteld,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2024</t>
    </r>
    <r>
      <rPr>
        <sz val="8"/>
        <color theme="1"/>
        <rFont val="Arial"/>
        <family val="2"/>
      </rPr>
      <t xml:space="preserve"> geldende percentage voor Awf opgenomen.
</t>
    </r>
  </si>
  <si>
    <r>
      <t xml:space="preserve">In de inschrijving dient uitgegaan te worden van de situatie op </t>
    </r>
    <r>
      <rPr>
        <b/>
        <sz val="8"/>
        <color theme="1"/>
        <rFont val="Arial"/>
        <family val="2"/>
      </rPr>
      <t>1 januari 2024</t>
    </r>
    <r>
      <rPr>
        <sz val="8"/>
        <color theme="1"/>
        <rFont val="Arial"/>
        <family val="2"/>
      </rPr>
      <t xml:space="preserve">. Het percentage mag jaarlijks aangepast worden. De eerste aanpassing is mogelijk per </t>
    </r>
    <r>
      <rPr>
        <b/>
        <sz val="8"/>
        <color theme="1"/>
        <rFont val="Arial"/>
        <family val="2"/>
      </rPr>
      <t>1 januari 2026</t>
    </r>
    <r>
      <rPr>
        <sz val="8"/>
        <color theme="1"/>
        <rFont val="Arial"/>
        <family val="2"/>
      </rPr>
      <t xml:space="preserve">.
</t>
    </r>
    <r>
      <rPr>
        <u/>
        <sz val="8"/>
        <color theme="1"/>
        <rFont val="Arial"/>
        <family val="2"/>
      </rPr>
      <t>Eigen risicodrager WGA</t>
    </r>
    <r>
      <rPr>
        <sz val="8"/>
        <color theme="1"/>
        <rFont val="Arial"/>
        <family val="2"/>
      </rPr>
      <t xml:space="preserve">
Een WGA percentage waarvoor inschrijver eigen risicodrager is mag alleen aangepast worden indien de aanpassing duidelijk onderbouwd wordt en verifieerbaar is.
</t>
    </r>
    <r>
      <rPr>
        <u/>
        <sz val="8"/>
        <color theme="1"/>
        <rFont val="Arial"/>
        <family val="2"/>
      </rPr>
      <t>Geen eigen risicodrager WGA</t>
    </r>
    <r>
      <rPr>
        <sz val="8"/>
        <color theme="1"/>
        <rFont val="Arial"/>
        <family val="2"/>
      </rPr>
      <t xml:space="preserve">
Een WGA percentage waarvoor inschrijver geen eigen risicodrager is mag alleen aangepast worden indien deze onderbouwd en verifieerbaar is. Hiertoe wordt in elk geval de beschikking van de Belastingdienst en het gemiddelde WGA percentage zoals gepubliceerd door het UWV overlegd.</t>
    </r>
  </si>
  <si>
    <r>
      <t xml:space="preserve">Het percentage voor de transitievergoeding dient gebaseerd te zijn op de wet- en regelgeving welke van toepassing is </t>
    </r>
    <r>
      <rPr>
        <b/>
        <sz val="8"/>
        <color theme="1"/>
        <rFont val="Arial"/>
        <family val="2"/>
      </rPr>
      <t>bij aanvang</t>
    </r>
    <r>
      <rPr>
        <sz val="8"/>
        <color theme="1"/>
        <rFont val="Arial"/>
        <family val="2"/>
      </rPr>
      <t xml:space="preserve"> van de raamovereenkomst. 
Het percentage voor de transitievergoeding </t>
    </r>
    <r>
      <rPr>
        <b/>
        <sz val="8"/>
        <color theme="1"/>
        <rFont val="Arial"/>
        <family val="2"/>
      </rPr>
      <t>ligt vast</t>
    </r>
    <r>
      <rPr>
        <sz val="8"/>
        <color theme="1"/>
        <rFont val="Arial"/>
        <family val="2"/>
      </rPr>
      <t xml:space="preserve"> gedurende de gehele looptijd van de raamovereenkomst (inclusief eventuele verlengingen). </t>
    </r>
  </si>
  <si>
    <r>
      <t xml:space="preserve">Inschrijver kan optioneel percentages voor administratieve verplichtingen opnemen. Het (de) percentage(s) voor de administratieve verplichtingen dien(t)(en) gebaseerd te zijn op de wet- en regelgeving welke van toepassing is </t>
    </r>
    <r>
      <rPr>
        <b/>
        <sz val="8"/>
        <color theme="1"/>
        <rFont val="Arial"/>
        <family val="2"/>
      </rPr>
      <t>bij aanvang</t>
    </r>
    <r>
      <rPr>
        <sz val="8"/>
        <color theme="1"/>
        <rFont val="Arial"/>
        <family val="2"/>
      </rPr>
      <t xml:space="preserve"> van de raamovereenkomst. 
Het (de) percentage(s) voor administratieve verplichtingen </t>
    </r>
    <r>
      <rPr>
        <b/>
        <sz val="8"/>
        <color theme="1"/>
        <rFont val="Arial"/>
        <family val="2"/>
      </rPr>
      <t>lig(t)(gen)</t>
    </r>
    <r>
      <rPr>
        <sz val="8"/>
        <color theme="1"/>
        <rFont val="Arial"/>
        <family val="2"/>
      </rPr>
      <t xml:space="preserve"> vast gedurende de gehele looptijd van de raamovereenkomst (inclusief eventuele verlengingen).
Het is toegestaan om:
•	Geen posten voor administratieve verplichtingen op te geven
•	Eén (totale) post voor administratieve verplichtingen op te nemen
•	Meerdere posten voor administratieve verplichtingen op te nemen 
</t>
    </r>
  </si>
  <si>
    <t>Opbouw loonsomfactor detacheren (fase B/3 en C/4)</t>
  </si>
  <si>
    <r>
      <t xml:space="preserve">* Inschrijver dient alle </t>
    </r>
    <r>
      <rPr>
        <u/>
        <sz val="9.5"/>
        <color indexed="8"/>
        <rFont val="Calibri"/>
        <family val="2"/>
      </rPr>
      <t>groene</t>
    </r>
    <r>
      <rPr>
        <sz val="9.5"/>
        <color indexed="8"/>
        <rFont val="Calibri"/>
        <family val="2"/>
      </rPr>
      <t xml:space="preserve"> cellen van het prijsblad in te vullen 
* Indien er bij F1 t/m F7 (cel E24 t/m cel E30) een percentage anders dan 0,000% 
   wordt ingevuld dient in de bijbehorende gele cel (kolom D)
   een beschrijving voor het betreffende percentage opgegeven te worden.</t>
    </r>
  </si>
  <si>
    <t>B - Reserveringen</t>
  </si>
  <si>
    <t>B1</t>
  </si>
  <si>
    <t>B2</t>
  </si>
  <si>
    <t>B3</t>
  </si>
  <si>
    <t>C - Vakantiegeld</t>
  </si>
  <si>
    <t>A+B1+B2</t>
  </si>
  <si>
    <t>D - Werkgeverslasten pensioen</t>
  </si>
  <si>
    <t>A+B+C</t>
  </si>
  <si>
    <t>E - Werkgeverslasten</t>
  </si>
  <si>
    <t>A0f incl kinderopvang</t>
  </si>
  <si>
    <t>E5</t>
  </si>
  <si>
    <t>E6</t>
  </si>
  <si>
    <t>F - Administratieve verplichtingen</t>
  </si>
  <si>
    <t>A+B+C+D+E</t>
  </si>
  <si>
    <t>F7</t>
  </si>
  <si>
    <t>Toelichting onderdelen opbouw loonsomfactor detacheren (fase B/3 en C/4)</t>
  </si>
  <si>
    <t>Onderdeel</t>
  </si>
  <si>
    <t xml:space="preserve">Algemeen </t>
  </si>
  <si>
    <r>
      <t xml:space="preserve">Het percentages voor de reserveringen (vakantiedagen, feestdagen en kortverzuim) worden jaarlijks vastgesteld in de ABU/NBBU-cao, de percentages in de loonsom dienen hieraan gelijk te zijn. 
De percentages mogen derhalve jaarlijks aangepast worden. De eerste aanpassing is mogelijk per </t>
    </r>
    <r>
      <rPr>
        <b/>
        <sz val="8"/>
        <color theme="1"/>
        <rFont val="Arial"/>
        <family val="2"/>
      </rPr>
      <t>1 januari 2026</t>
    </r>
    <r>
      <rPr>
        <sz val="8"/>
        <color theme="1"/>
        <rFont val="Arial"/>
        <family val="2"/>
      </rPr>
      <t xml:space="preserve">. In het prijsblad zijn de in </t>
    </r>
    <r>
      <rPr>
        <b/>
        <sz val="8"/>
        <color theme="1"/>
        <rFont val="Arial"/>
        <family val="2"/>
      </rPr>
      <t>2024</t>
    </r>
    <r>
      <rPr>
        <sz val="8"/>
        <color theme="1"/>
        <rFont val="Arial"/>
        <family val="2"/>
      </rPr>
      <t xml:space="preserve"> conform de ABU/NBBU-cao geldende percentages voor reserveringen opgenomen.
</t>
    </r>
    <r>
      <rPr>
        <i/>
        <sz val="8"/>
        <color theme="1"/>
        <rFont val="Arial"/>
        <family val="2"/>
      </rPr>
      <t xml:space="preserve">Uitgangspunt voor de reserveringen is de berekening zonder opleidingsdagen, leegloopkosten etc. Indien gewenst moeten dit soort kosten bij het onderdeel Administratieve verplichtingen worden opgenomen. Dit geldt ook voor eventuele kosten die verband houden met arbeidsduurverkorting, welke naar keuze van inschrijver conform de inlenersbeloning wordt uitgekeerd in tijd of geld. </t>
    </r>
  </si>
  <si>
    <r>
      <t xml:space="preserve">Het percentage voor vakantiegeld wordt jaarlijks vastgesteld in de ABU/NBBU-cao,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2024</t>
    </r>
    <r>
      <rPr>
        <sz val="8"/>
        <color theme="1"/>
        <rFont val="Arial"/>
        <family val="2"/>
      </rPr>
      <t xml:space="preserve"> conform de ABU/NBBU-cao geldende percentage voor vakantiegeld opgenomen.</t>
    </r>
  </si>
  <si>
    <r>
      <t xml:space="preserve">Het maximale percentage voor de pensioenpremie wordt jaarlijks vastgesteld door het pensioenfonds waarbij inschrijver is aangesloten voor haar flexwerkers. Het percentage voor de pensioenpremie in de loonsom mag nimmer hoger zijn dan dit maximale percentage.
Indien het bij inschrijving opgegeven percentage lager is dan het in 2024 van toepassing zijnde maximale percentage is een eventuele latere aanpassing niet hoger dan de percentuele bijstelling van het maximale percentage door het pensioenfonds in dat jaar t.o.v. het voorgaande jaar. 
Het percentage mag jaarlijks aangepast worden. De eerste aanpassing is mogelijk per </t>
    </r>
    <r>
      <rPr>
        <b/>
        <sz val="8"/>
        <color theme="1"/>
        <rFont val="Arial"/>
        <family val="2"/>
      </rPr>
      <t>1 januari 2026</t>
    </r>
    <r>
      <rPr>
        <sz val="8"/>
        <color theme="1"/>
        <rFont val="Arial"/>
        <family val="2"/>
      </rPr>
      <t>.</t>
    </r>
  </si>
  <si>
    <r>
      <t xml:space="preserve">Het percentage voor WW-Awf wordt jaarlijks door de overheid vastgesteld, het percentage in de loonsom dient hieraan gelijk te zijn. 
Het percentage mag jaarlijks aangepast worden. De eerste aanpassing is mogelijk per </t>
    </r>
    <r>
      <rPr>
        <b/>
        <sz val="8"/>
        <color theme="1"/>
        <rFont val="Arial"/>
        <family val="2"/>
      </rPr>
      <t>1 januari 2026</t>
    </r>
    <r>
      <rPr>
        <sz val="8"/>
        <color theme="1"/>
        <rFont val="Arial"/>
        <family val="2"/>
      </rPr>
      <t xml:space="preserve">. In het prijsblad is het in </t>
    </r>
    <r>
      <rPr>
        <b/>
        <sz val="8"/>
        <color theme="1"/>
        <rFont val="Arial"/>
        <family val="2"/>
      </rPr>
      <t>2024</t>
    </r>
    <r>
      <rPr>
        <sz val="8"/>
        <color theme="1"/>
        <rFont val="Arial"/>
        <family val="2"/>
      </rPr>
      <t xml:space="preserve">  geldende percentage voor Awf opgenomen.</t>
    </r>
  </si>
  <si>
    <r>
      <t xml:space="preserve">In de inschrijving dient uitgegaan te worden van de situatie op </t>
    </r>
    <r>
      <rPr>
        <b/>
        <sz val="8"/>
        <color theme="1"/>
        <rFont val="Arial"/>
        <family val="2"/>
      </rPr>
      <t>1 januari 2024</t>
    </r>
    <r>
      <rPr>
        <sz val="8"/>
        <color theme="1"/>
        <rFont val="Arial"/>
        <family val="2"/>
      </rPr>
      <t xml:space="preserve">. Het percentage mag jaarlijks aangepast worden. De eerste aanpassing is mogelijk per </t>
    </r>
    <r>
      <rPr>
        <b/>
        <sz val="8"/>
        <color theme="1"/>
        <rFont val="Arial"/>
        <family val="2"/>
      </rPr>
      <t>1 januari 2026</t>
    </r>
    <r>
      <rPr>
        <sz val="8"/>
        <color theme="1"/>
        <rFont val="Arial"/>
        <family val="2"/>
      </rPr>
      <t xml:space="preserve">
</t>
    </r>
    <r>
      <rPr>
        <u/>
        <sz val="8"/>
        <color theme="1"/>
        <rFont val="Arial"/>
        <family val="2"/>
      </rPr>
      <t>Eigen risicodrager WGA</t>
    </r>
    <r>
      <rPr>
        <sz val="8"/>
        <color theme="1"/>
        <rFont val="Arial"/>
        <family val="2"/>
      </rPr>
      <t xml:space="preserve">
Een WGA percentage waarvoor inschrijver eigen risicodrager is mag alleen aangepast worden indien de aanpassing duidelijk onderbouwd wordt en verifieerbaar is.
</t>
    </r>
    <r>
      <rPr>
        <u/>
        <sz val="8"/>
        <color theme="1"/>
        <rFont val="Arial"/>
        <family val="2"/>
      </rPr>
      <t>Geen eigen risicodrager WGA</t>
    </r>
    <r>
      <rPr>
        <sz val="8"/>
        <color theme="1"/>
        <rFont val="Arial"/>
        <family val="2"/>
      </rPr>
      <t xml:space="preserve">
Een WGA percentage waarvoor inschrijver geen eigen risicodrager is mag alleen aangepast worden indien deze onderbouwd en verifieerbaar is. Hiertoe wordt in elk geval de beschikking van de Belastingdienst en het gemiddelde WGA percentage zoals gepubliceerd door het UWV overlegd. </t>
    </r>
  </si>
  <si>
    <r>
      <t xml:space="preserve">Het percentage voor de transitievergoeding dient gebaseerd te zijn op de wet- en regelgeving welke van toepassing is </t>
    </r>
    <r>
      <rPr>
        <b/>
        <sz val="8"/>
        <color theme="1"/>
        <rFont val="Arial"/>
        <family val="2"/>
      </rPr>
      <t>bij aanvang</t>
    </r>
    <r>
      <rPr>
        <sz val="8"/>
        <color theme="1"/>
        <rFont val="Arial"/>
        <family val="2"/>
      </rPr>
      <t xml:space="preserve"> van de raamovereenkomst. 
Het percentage voor de transitievergoeding</t>
    </r>
    <r>
      <rPr>
        <b/>
        <sz val="8"/>
        <color theme="1"/>
        <rFont val="Arial"/>
        <family val="2"/>
      </rPr>
      <t xml:space="preserve"> ligt vast</t>
    </r>
    <r>
      <rPr>
        <sz val="8"/>
        <color theme="1"/>
        <rFont val="Arial"/>
        <family val="2"/>
      </rPr>
      <t xml:space="preserve"> gedurende de gehele looptijd van de raamovereenkomst (inclusief eventuele verlengingen). </t>
    </r>
  </si>
  <si>
    <r>
      <t xml:space="preserve">Inschrijver kan optioneel percentages voor administratieve verplichtingen opnemen. Het (de) percentage(s) voor de administratieve verplichtingen dien(t)(en) gebaseerd te zijn op de wet- en regelgeving welke van toepassing is </t>
    </r>
    <r>
      <rPr>
        <b/>
        <sz val="8"/>
        <color theme="1"/>
        <rFont val="Arial"/>
        <family val="2"/>
      </rPr>
      <t>bij aanvang</t>
    </r>
    <r>
      <rPr>
        <sz val="8"/>
        <color theme="1"/>
        <rFont val="Arial"/>
        <family val="2"/>
      </rPr>
      <t xml:space="preserve"> van de raamovereenkomst. 
Het (de) percentage(s) voor administratieve verplichtingen </t>
    </r>
    <r>
      <rPr>
        <b/>
        <sz val="8"/>
        <color theme="1"/>
        <rFont val="Arial"/>
        <family val="2"/>
      </rPr>
      <t>lig(t)(gen) vast</t>
    </r>
    <r>
      <rPr>
        <sz val="8"/>
        <color theme="1"/>
        <rFont val="Arial"/>
        <family val="2"/>
      </rPr>
      <t xml:space="preserve"> gedurende de gehele looptijd van de raamovereenkomst (inclusief eventuele verlengingen).
Het is toegestaan om:
•	Geen posten voor administratieve verplichtingen op te geven
•	Eén (totale) post voor administratieve verplichtingen op te nemen
•	Meerdere posten voor administratieve verplichtingen op te nemen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</si>
</sst>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000%"/>
    <numFmt numFmtId="165" formatCode="0.0000"/>
  </numFmts>
  <fonts count="31">
    <font>
      <sz val="11"/>
      <color theme="1"/>
      <name val="Aptos Narrow"/>
      <family val="2"/>
      <scheme val="minor"/>
    </font>
    <font>
      <sz val="11"/>
      <color theme="1"/>
      <name val="Aptos Narrow"/>
      <family val="2"/>
      <scheme val="minor"/>
    </font>
    <font>
      <b/>
      <sz val="14"/>
      <color indexed="8"/>
      <name val="Arial"/>
      <family val="2"/>
    </font>
    <font>
      <b/>
      <sz val="10"/>
      <color indexed="8"/>
      <name val="Arial"/>
      <family val="2"/>
    </font>
    <font>
      <b/>
      <sz val="9.5"/>
      <color indexed="8"/>
      <name val="Arial"/>
      <family val="2"/>
    </font>
    <font>
      <sz val="9.5"/>
      <color indexed="8"/>
      <name val="Arial"/>
      <family val="2"/>
    </font>
    <font>
      <u/>
      <sz val="9.5"/>
      <color indexed="8"/>
      <name val="Arial"/>
      <family val="2"/>
    </font>
    <font>
      <sz val="9.5"/>
      <name val="Arial"/>
      <family val="2"/>
    </font>
    <font>
      <sz val="11"/>
      <name val="Aptos Narrow"/>
      <family val="2"/>
      <scheme val="minor"/>
    </font>
    <font>
      <b/>
      <sz val="9.5"/>
      <name val="Arial"/>
      <family val="2"/>
    </font>
    <font>
      <b/>
      <sz val="9.5"/>
      <name val="Calibri"/>
      <family val="2"/>
    </font>
    <font>
      <sz val="11"/>
      <name val="Calibri"/>
      <family val="2"/>
    </font>
    <font>
      <sz val="9.5"/>
      <name val="Calibri"/>
      <family val="2"/>
    </font>
    <font>
      <b/>
      <sz val="9.5"/>
      <color theme="1"/>
      <name val="Calibri"/>
      <family val="2"/>
    </font>
    <font>
      <b/>
      <sz val="11"/>
      <color theme="1"/>
      <name val="Calibri"/>
      <family val="2"/>
    </font>
    <font>
      <sz val="9.5"/>
      <color theme="1"/>
      <name val="Calibri"/>
      <family val="2"/>
    </font>
    <font>
      <sz val="11"/>
      <color theme="1"/>
      <name val="Calibri"/>
      <family val="2"/>
    </font>
    <font>
      <b/>
      <sz val="9.5"/>
      <color theme="0"/>
      <name val="Calibri"/>
      <family val="2"/>
    </font>
    <font>
      <sz val="11"/>
      <color theme="0"/>
      <name val="Calibri"/>
      <family val="2"/>
    </font>
    <font>
      <sz val="8"/>
      <color theme="1"/>
      <name val="Arial"/>
      <family val="2"/>
    </font>
    <font>
      <b/>
      <sz val="8"/>
      <color theme="0"/>
      <name val="Arial"/>
      <family val="2"/>
    </font>
    <font>
      <b/>
      <sz val="8"/>
      <color theme="1"/>
      <name val="Arial"/>
      <family val="2"/>
    </font>
    <font>
      <i/>
      <sz val="8"/>
      <color theme="1"/>
      <name val="Arial"/>
      <family val="2"/>
    </font>
    <font>
      <u/>
      <sz val="8"/>
      <color theme="1"/>
      <name val="Arial"/>
      <family val="2"/>
    </font>
    <font>
      <b/>
      <sz val="14"/>
      <color indexed="8"/>
      <name val="Calibri"/>
      <family val="2"/>
    </font>
    <font>
      <sz val="14"/>
      <color indexed="8"/>
      <name val="Calibri"/>
      <family val="2"/>
    </font>
    <font>
      <b/>
      <sz val="10"/>
      <color indexed="8"/>
      <name val="Calibri"/>
      <family val="2"/>
    </font>
    <font>
      <sz val="10"/>
      <color indexed="8"/>
      <name val="Calibri"/>
      <family val="2"/>
    </font>
    <font>
      <b/>
      <sz val="9.5"/>
      <color indexed="8"/>
      <name val="Calibri"/>
      <family val="2"/>
    </font>
    <font>
      <sz val="9.5"/>
      <color indexed="8"/>
      <name val="Calibri"/>
      <family val="2"/>
    </font>
    <font>
      <u/>
      <sz val="9.5"/>
      <color indexed="8"/>
      <name val="Calibri"/>
      <family val="2"/>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2C4D33"/>
        <bgColor indexed="64"/>
      </patternFill>
    </fill>
    <fill>
      <patternFill patternType="solid">
        <fgColor rgb="FFB1D3B8"/>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2" fillId="2" borderId="0" xfId="0" applyFont="1" applyFill="1"/>
    <xf numFmtId="0" fontId="2" fillId="3" borderId="0" xfId="0" applyFont="1" applyFill="1"/>
    <xf numFmtId="0" fontId="3" fillId="3" borderId="0" xfId="0" applyFont="1" applyFill="1"/>
    <xf numFmtId="0" fontId="4" fillId="3" borderId="0" xfId="0" applyFont="1" applyFill="1"/>
    <xf numFmtId="0" fontId="5" fillId="2" borderId="0" xfId="0" applyFont="1" applyFill="1" applyAlignment="1">
      <alignment horizontal="left" wrapText="1"/>
    </xf>
    <xf numFmtId="0" fontId="5" fillId="3" borderId="0" xfId="0" applyFont="1" applyFill="1"/>
    <xf numFmtId="0" fontId="10" fillId="7" borderId="8" xfId="0" applyFont="1" applyFill="1" applyBorder="1" applyAlignment="1">
      <alignment horizontal="center" vertical="top" wrapText="1"/>
    </xf>
    <xf numFmtId="0" fontId="13" fillId="0" borderId="5" xfId="0" applyFont="1" applyBorder="1" applyAlignment="1">
      <alignment horizontal="left" vertical="center" wrapText="1"/>
    </xf>
    <xf numFmtId="9" fontId="15" fillId="0" borderId="7" xfId="0" applyNumberFormat="1" applyFont="1" applyBorder="1" applyAlignment="1">
      <alignment vertical="center" wrapText="1"/>
    </xf>
    <xf numFmtId="165" fontId="15" fillId="0" borderId="7" xfId="0" applyNumberFormat="1" applyFont="1" applyBorder="1" applyAlignment="1">
      <alignment vertical="center" wrapText="1"/>
    </xf>
    <xf numFmtId="165" fontId="15" fillId="0" borderId="8" xfId="0" applyNumberFormat="1" applyFont="1" applyBorder="1" applyAlignment="1">
      <alignment vertical="center" wrapText="1"/>
    </xf>
    <xf numFmtId="164" fontId="12" fillId="0" borderId="7" xfId="2" applyNumberFormat="1" applyFont="1" applyFill="1" applyBorder="1" applyAlignment="1" applyProtection="1">
      <alignment horizontal="right" vertical="center" wrapText="1"/>
    </xf>
    <xf numFmtId="0" fontId="15" fillId="0" borderId="14" xfId="0" applyFont="1" applyBorder="1" applyAlignment="1">
      <alignment vertical="center" wrapText="1"/>
    </xf>
    <xf numFmtId="0" fontId="15" fillId="0" borderId="6" xfId="0" applyFont="1" applyBorder="1" applyAlignment="1">
      <alignment vertical="center" wrapText="1"/>
    </xf>
    <xf numFmtId="164" fontId="12" fillId="0" borderId="7" xfId="0" applyNumberFormat="1" applyFont="1" applyBorder="1" applyAlignment="1">
      <alignment vertical="center" wrapText="1"/>
    </xf>
    <xf numFmtId="0" fontId="16" fillId="0" borderId="14" xfId="0" applyFont="1" applyBorder="1" applyAlignment="1">
      <alignment vertical="center" wrapText="1"/>
    </xf>
    <xf numFmtId="0" fontId="15" fillId="0" borderId="7" xfId="0" applyFont="1" applyBorder="1" applyAlignment="1">
      <alignment vertical="center" wrapText="1"/>
    </xf>
    <xf numFmtId="164" fontId="15" fillId="5" borderId="7" xfId="0" applyNumberFormat="1" applyFont="1" applyFill="1" applyBorder="1" applyAlignment="1" applyProtection="1">
      <alignment vertical="center" wrapText="1"/>
      <protection locked="0"/>
    </xf>
    <xf numFmtId="0" fontId="13" fillId="0" borderId="14" xfId="0" applyFont="1" applyBorder="1" applyAlignment="1">
      <alignment vertical="center" wrapText="1"/>
    </xf>
    <xf numFmtId="164" fontId="15" fillId="5" borderId="18" xfId="0" applyNumberFormat="1" applyFont="1" applyFill="1" applyBorder="1" applyAlignment="1" applyProtection="1">
      <alignment vertical="center" wrapText="1"/>
      <protection locked="0"/>
    </xf>
    <xf numFmtId="165" fontId="15" fillId="0" borderId="18" xfId="0" applyNumberFormat="1" applyFont="1" applyBorder="1" applyAlignment="1">
      <alignment vertical="center" wrapText="1"/>
    </xf>
    <xf numFmtId="165" fontId="17" fillId="4" borderId="23" xfId="0" applyNumberFormat="1" applyFont="1" applyFill="1" applyBorder="1" applyAlignment="1">
      <alignment vertical="center" wrapText="1"/>
    </xf>
    <xf numFmtId="0" fontId="19" fillId="2" borderId="0" xfId="0" applyFont="1" applyFill="1" applyAlignment="1">
      <alignment vertical="top" wrapText="1"/>
    </xf>
    <xf numFmtId="0" fontId="20" fillId="4" borderId="4" xfId="0" applyFont="1" applyFill="1" applyBorder="1" applyAlignment="1">
      <alignment vertical="center" wrapText="1"/>
    </xf>
    <xf numFmtId="0" fontId="19" fillId="2" borderId="8" xfId="0" applyFont="1" applyFill="1" applyBorder="1" applyAlignment="1">
      <alignment vertical="top" wrapText="1"/>
    </xf>
    <xf numFmtId="0" fontId="19" fillId="2" borderId="8" xfId="0" applyFont="1" applyFill="1" applyBorder="1" applyAlignment="1">
      <alignment horizontal="left" vertical="top" wrapText="1"/>
    </xf>
    <xf numFmtId="0" fontId="19" fillId="2" borderId="19" xfId="0" applyFont="1" applyFill="1" applyBorder="1" applyAlignment="1">
      <alignment vertical="top" wrapText="1"/>
    </xf>
    <xf numFmtId="0" fontId="19" fillId="2" borderId="12" xfId="0" applyFont="1" applyFill="1" applyBorder="1" applyAlignment="1">
      <alignment vertical="top" wrapText="1"/>
    </xf>
    <xf numFmtId="0" fontId="24" fillId="2" borderId="0" xfId="0" applyFont="1" applyFill="1"/>
    <xf numFmtId="0" fontId="25" fillId="2" borderId="0" xfId="0" applyFont="1" applyFill="1"/>
    <xf numFmtId="0" fontId="24" fillId="3" borderId="0" xfId="0" applyFont="1" applyFill="1"/>
    <xf numFmtId="0" fontId="16" fillId="0" borderId="0" xfId="0" applyFont="1"/>
    <xf numFmtId="0" fontId="26" fillId="3" borderId="0" xfId="0" applyFont="1" applyFill="1"/>
    <xf numFmtId="0" fontId="27" fillId="3" borderId="0" xfId="0" applyFont="1" applyFill="1"/>
    <xf numFmtId="0" fontId="28" fillId="3" borderId="0" xfId="0" applyFont="1" applyFill="1"/>
    <xf numFmtId="0" fontId="29" fillId="3" borderId="0" xfId="0" applyFont="1" applyFill="1"/>
    <xf numFmtId="0" fontId="29" fillId="2" borderId="0" xfId="0" applyFont="1" applyFill="1" applyAlignment="1">
      <alignment horizontal="left" wrapText="1"/>
    </xf>
    <xf numFmtId="0" fontId="2" fillId="2" borderId="0" xfId="0" applyFont="1" applyFill="1" applyAlignment="1">
      <alignment vertical="top"/>
    </xf>
    <xf numFmtId="0" fontId="19" fillId="2" borderId="0" xfId="0" applyFont="1" applyFill="1"/>
    <xf numFmtId="0" fontId="19" fillId="2" borderId="0" xfId="0" applyFont="1" applyFill="1" applyAlignment="1">
      <alignment wrapText="1"/>
    </xf>
    <xf numFmtId="0" fontId="21" fillId="2" borderId="0" xfId="0" applyFont="1" applyFill="1" applyAlignment="1">
      <alignment vertical="top"/>
    </xf>
    <xf numFmtId="0" fontId="19" fillId="2" borderId="0" xfId="0" applyFont="1" applyFill="1" applyAlignment="1">
      <alignment vertical="top"/>
    </xf>
    <xf numFmtId="0" fontId="21" fillId="5" borderId="13" xfId="0" applyFont="1" applyFill="1" applyBorder="1" applyAlignment="1">
      <alignment vertical="top"/>
    </xf>
    <xf numFmtId="0" fontId="21" fillId="5" borderId="6" xfId="0" applyFont="1" applyFill="1" applyBorder="1" applyAlignment="1">
      <alignment vertical="top"/>
    </xf>
    <xf numFmtId="0" fontId="14" fillId="0" borderId="6" xfId="0" applyFont="1" applyBorder="1" applyAlignment="1">
      <alignment horizontal="left" vertical="center" wrapText="1"/>
    </xf>
    <xf numFmtId="0" fontId="13" fillId="0" borderId="14" xfId="0" applyFont="1" applyBorder="1" applyAlignment="1">
      <alignment horizontal="left" vertical="center" wrapText="1"/>
    </xf>
    <xf numFmtId="164" fontId="15" fillId="8" borderId="7" xfId="0" applyNumberFormat="1" applyFont="1" applyFill="1" applyBorder="1" applyAlignment="1" applyProtection="1">
      <alignment vertical="center" wrapText="1"/>
      <protection locked="0"/>
    </xf>
    <xf numFmtId="164" fontId="15" fillId="8" borderId="18" xfId="0" applyNumberFormat="1" applyFont="1" applyFill="1" applyBorder="1" applyAlignment="1" applyProtection="1">
      <alignment vertical="center" wrapText="1"/>
      <protection locked="0"/>
    </xf>
    <xf numFmtId="0" fontId="16" fillId="6" borderId="25" xfId="0" applyFont="1" applyFill="1" applyBorder="1"/>
    <xf numFmtId="0" fontId="16" fillId="6" borderId="7" xfId="0" applyFont="1" applyFill="1" applyBorder="1" applyAlignment="1">
      <alignment wrapText="1"/>
    </xf>
    <xf numFmtId="0" fontId="16" fillId="0" borderId="7" xfId="0" applyFont="1" applyBorder="1"/>
    <xf numFmtId="44" fontId="16" fillId="0" borderId="7" xfId="1" applyFont="1" applyBorder="1"/>
    <xf numFmtId="44" fontId="16" fillId="0" borderId="7" xfId="0" applyNumberFormat="1" applyFont="1" applyBorder="1"/>
    <xf numFmtId="44" fontId="16" fillId="0" borderId="18" xfId="1" applyFont="1" applyBorder="1"/>
    <xf numFmtId="44" fontId="16" fillId="0" borderId="18" xfId="0" applyNumberFormat="1" applyFont="1" applyBorder="1"/>
    <xf numFmtId="0" fontId="14" fillId="0" borderId="26" xfId="0" applyFont="1" applyBorder="1"/>
    <xf numFmtId="44" fontId="14" fillId="0" borderId="27" xfId="0" applyNumberFormat="1" applyFont="1" applyBorder="1"/>
    <xf numFmtId="1" fontId="16" fillId="0" borderId="7" xfId="0" applyNumberFormat="1" applyFont="1" applyBorder="1"/>
    <xf numFmtId="44" fontId="16" fillId="0" borderId="28" xfId="0" applyNumberFormat="1" applyFont="1" applyBorder="1"/>
    <xf numFmtId="44" fontId="16" fillId="0" borderId="25" xfId="0" applyNumberFormat="1" applyFont="1" applyBorder="1"/>
    <xf numFmtId="0" fontId="14" fillId="0" borderId="25" xfId="0" applyFont="1" applyBorder="1"/>
    <xf numFmtId="44" fontId="14" fillId="0" borderId="25" xfId="0" applyNumberFormat="1" applyFont="1" applyBorder="1"/>
    <xf numFmtId="0" fontId="15" fillId="0" borderId="14" xfId="0" applyFont="1" applyBorder="1" applyAlignment="1">
      <alignment horizontal="left" vertical="center" wrapText="1"/>
    </xf>
    <xf numFmtId="0" fontId="15" fillId="0" borderId="6" xfId="0" applyFont="1" applyBorder="1" applyAlignment="1">
      <alignment horizontal="left" vertical="center" wrapText="1"/>
    </xf>
    <xf numFmtId="165" fontId="15" fillId="0" borderId="7" xfId="0" applyNumberFormat="1" applyFont="1" applyBorder="1" applyAlignment="1">
      <alignment horizontal="right" vertical="center" wrapText="1"/>
    </xf>
    <xf numFmtId="0" fontId="15" fillId="9" borderId="6" xfId="0" applyFont="1" applyFill="1" applyBorder="1" applyAlignment="1" applyProtection="1">
      <alignment vertical="center" wrapText="1"/>
      <protection locked="0"/>
    </xf>
    <xf numFmtId="0" fontId="15" fillId="9" borderId="17" xfId="0" applyFont="1" applyFill="1" applyBorder="1" applyAlignment="1" applyProtection="1">
      <alignment vertical="center" wrapText="1"/>
      <protection locked="0"/>
    </xf>
    <xf numFmtId="44" fontId="16" fillId="8" borderId="7" xfId="1" applyFont="1" applyFill="1" applyBorder="1" applyProtection="1">
      <protection locked="0"/>
    </xf>
    <xf numFmtId="44" fontId="16" fillId="8" borderId="18" xfId="1" applyFont="1" applyFill="1" applyBorder="1" applyProtection="1">
      <protection locked="0"/>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4" fillId="0" borderId="7" xfId="0" applyFont="1" applyBorder="1" applyAlignment="1">
      <alignment horizontal="left" vertical="center" wrapText="1"/>
    </xf>
    <xf numFmtId="164" fontId="15" fillId="0" borderId="7" xfId="2" applyNumberFormat="1" applyFont="1" applyFill="1" applyBorder="1" applyAlignment="1" applyProtection="1">
      <alignment horizontal="right" vertical="center" wrapText="1"/>
    </xf>
    <xf numFmtId="165" fontId="15" fillId="0" borderId="7" xfId="0" applyNumberFormat="1" applyFont="1" applyBorder="1" applyAlignment="1">
      <alignment vertical="center" wrapText="1"/>
    </xf>
    <xf numFmtId="0" fontId="16" fillId="0" borderId="7" xfId="0" applyFont="1" applyBorder="1" applyAlignment="1">
      <alignment vertical="center" wrapText="1"/>
    </xf>
    <xf numFmtId="0" fontId="5" fillId="2" borderId="0" xfId="0" applyFont="1" applyFill="1" applyAlignment="1">
      <alignment horizontal="left" wrapText="1"/>
    </xf>
    <xf numFmtId="0" fontId="9" fillId="7" borderId="1" xfId="0" applyFont="1" applyFill="1" applyBorder="1" applyAlignment="1">
      <alignment horizontal="left" wrapText="1"/>
    </xf>
    <xf numFmtId="0" fontId="9" fillId="7" borderId="2" xfId="0" applyFont="1" applyFill="1" applyBorder="1" applyAlignment="1">
      <alignment horizontal="left" wrapText="1"/>
    </xf>
    <xf numFmtId="0" fontId="8" fillId="7" borderId="3" xfId="0" applyFont="1" applyFill="1" applyBorder="1" applyAlignment="1">
      <alignment horizontal="left" wrapText="1"/>
    </xf>
    <xf numFmtId="0" fontId="8" fillId="7" borderId="4" xfId="0" applyFont="1" applyFill="1" applyBorder="1" applyAlignment="1">
      <alignment horizontal="left" wrapText="1"/>
    </xf>
    <xf numFmtId="0" fontId="7" fillId="2" borderId="5" xfId="0" applyFont="1" applyFill="1" applyBorder="1" applyAlignment="1">
      <alignment horizontal="left" wrapText="1"/>
    </xf>
    <xf numFmtId="0" fontId="7" fillId="2" borderId="6" xfId="0" applyFont="1" applyFill="1" applyBorder="1" applyAlignment="1">
      <alignment horizontal="left" wrapText="1"/>
    </xf>
    <xf numFmtId="0" fontId="8" fillId="0" borderId="7" xfId="0" applyFont="1" applyBorder="1" applyAlignment="1">
      <alignment horizontal="left" wrapText="1"/>
    </xf>
    <xf numFmtId="0" fontId="5" fillId="5" borderId="7" xfId="0" applyFont="1" applyFill="1" applyBorder="1" applyAlignment="1" applyProtection="1">
      <alignment horizontal="left" wrapText="1"/>
      <protection locked="0"/>
    </xf>
    <xf numFmtId="0" fontId="0" fillId="0" borderId="8" xfId="0" applyBorder="1" applyAlignment="1" applyProtection="1">
      <alignment horizontal="left" wrapText="1"/>
      <protection locked="0"/>
    </xf>
    <xf numFmtId="0" fontId="7" fillId="2" borderId="9" xfId="0" applyFont="1" applyFill="1" applyBorder="1" applyAlignment="1">
      <alignment horizontal="left" wrapText="1"/>
    </xf>
    <xf numFmtId="0" fontId="7" fillId="2" borderId="10" xfId="0" applyFont="1" applyFill="1" applyBorder="1" applyAlignment="1">
      <alignment horizontal="left" wrapText="1"/>
    </xf>
    <xf numFmtId="0" fontId="8" fillId="0" borderId="11" xfId="0" applyFont="1" applyBorder="1" applyAlignment="1">
      <alignment horizontal="left" wrapText="1"/>
    </xf>
    <xf numFmtId="0" fontId="5" fillId="5" borderId="11" xfId="0" applyFont="1" applyFill="1" applyBorder="1" applyAlignment="1" applyProtection="1">
      <alignment horizontal="left" wrapText="1"/>
      <protection locked="0"/>
    </xf>
    <xf numFmtId="0" fontId="0" fillId="0" borderId="12" xfId="0" applyBorder="1" applyAlignment="1" applyProtection="1">
      <alignment horizontal="left" wrapText="1"/>
      <protection locked="0"/>
    </xf>
    <xf numFmtId="0" fontId="10" fillId="7" borderId="1" xfId="0" applyFont="1" applyFill="1" applyBorder="1" applyAlignment="1">
      <alignment vertical="top" wrapText="1"/>
    </xf>
    <xf numFmtId="0" fontId="10" fillId="7" borderId="2" xfId="0" applyFont="1" applyFill="1" applyBorder="1" applyAlignment="1">
      <alignment vertical="top" wrapText="1"/>
    </xf>
    <xf numFmtId="0" fontId="11" fillId="7" borderId="3" xfId="0" applyFont="1" applyFill="1" applyBorder="1" applyAlignment="1">
      <alignment vertical="top" wrapText="1"/>
    </xf>
    <xf numFmtId="0" fontId="11" fillId="7" borderId="4" xfId="0" applyFont="1" applyFill="1" applyBorder="1" applyAlignment="1">
      <alignment vertical="top" wrapText="1"/>
    </xf>
    <xf numFmtId="0" fontId="10" fillId="7" borderId="13" xfId="0" applyFont="1" applyFill="1" applyBorder="1" applyAlignment="1">
      <alignment horizontal="left" vertical="top" wrapText="1"/>
    </xf>
    <xf numFmtId="0" fontId="10" fillId="7" borderId="14" xfId="0" applyFont="1" applyFill="1" applyBorder="1" applyAlignment="1">
      <alignment horizontal="left" vertical="top" wrapText="1"/>
    </xf>
    <xf numFmtId="0" fontId="11" fillId="7" borderId="6" xfId="0" applyFont="1" applyFill="1" applyBorder="1" applyAlignment="1">
      <alignment horizontal="left" vertical="top" wrapText="1"/>
    </xf>
    <xf numFmtId="0" fontId="10" fillId="7" borderId="7" xfId="0" applyFont="1" applyFill="1" applyBorder="1" applyAlignment="1">
      <alignment horizontal="center" vertical="top" wrapText="1"/>
    </xf>
    <xf numFmtId="0" fontId="11" fillId="7" borderId="7"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1" fillId="7" borderId="6" xfId="0" applyFont="1" applyFill="1" applyBorder="1" applyAlignment="1">
      <alignment horizontal="center" vertical="top" wrapText="1"/>
    </xf>
    <xf numFmtId="164" fontId="12" fillId="0" borderId="7" xfId="2" applyNumberFormat="1" applyFont="1" applyFill="1" applyBorder="1" applyAlignment="1" applyProtection="1">
      <alignment horizontal="right" vertical="center" wrapText="1"/>
    </xf>
    <xf numFmtId="164" fontId="11" fillId="0" borderId="7" xfId="0" applyNumberFormat="1" applyFont="1" applyBorder="1" applyAlignment="1">
      <alignment vertical="center" wrapText="1"/>
    </xf>
    <xf numFmtId="0" fontId="13" fillId="0" borderId="5" xfId="0" applyFont="1" applyBorder="1" applyAlignment="1">
      <alignment vertical="center" wrapText="1"/>
    </xf>
    <xf numFmtId="0" fontId="14" fillId="0" borderId="5" xfId="0" applyFont="1" applyBorder="1" applyAlignment="1">
      <alignment vertical="center" wrapText="1"/>
    </xf>
    <xf numFmtId="164" fontId="15" fillId="0" borderId="7" xfId="0" applyNumberFormat="1" applyFont="1" applyBorder="1" applyAlignment="1">
      <alignment vertical="center" wrapText="1"/>
    </xf>
    <xf numFmtId="164" fontId="16" fillId="0" borderId="7" xfId="0" applyNumberFormat="1" applyFont="1" applyBorder="1" applyAlignment="1">
      <alignment vertical="center" wrapText="1"/>
    </xf>
    <xf numFmtId="9" fontId="15" fillId="0" borderId="7" xfId="0" applyNumberFormat="1" applyFont="1" applyBorder="1" applyAlignment="1">
      <alignment vertical="center" wrapText="1"/>
    </xf>
    <xf numFmtId="165" fontId="15" fillId="0" borderId="8" xfId="0" applyNumberFormat="1" applyFont="1" applyBorder="1" applyAlignment="1">
      <alignment vertical="center" wrapText="1"/>
    </xf>
    <xf numFmtId="0" fontId="16" fillId="0" borderId="8" xfId="0" applyFont="1" applyBorder="1" applyAlignment="1">
      <alignment vertical="center" wrapText="1"/>
    </xf>
    <xf numFmtId="164" fontId="12" fillId="2" borderId="7" xfId="2" applyNumberFormat="1" applyFont="1" applyFill="1" applyBorder="1" applyAlignment="1" applyProtection="1">
      <alignment horizontal="right" vertical="center" wrapText="1"/>
    </xf>
    <xf numFmtId="164" fontId="11" fillId="2" borderId="7" xfId="0" applyNumberFormat="1" applyFont="1" applyFill="1" applyBorder="1" applyAlignment="1">
      <alignment vertical="center" wrapText="1"/>
    </xf>
    <xf numFmtId="0" fontId="16" fillId="0" borderId="5" xfId="0" applyFont="1" applyBorder="1" applyAlignment="1">
      <alignment vertical="center" wrapText="1"/>
    </xf>
    <xf numFmtId="0" fontId="15" fillId="0" borderId="7" xfId="0" applyFont="1" applyBorder="1" applyAlignment="1">
      <alignment vertical="center" wrapText="1"/>
    </xf>
    <xf numFmtId="0" fontId="16" fillId="0" borderId="19" xfId="0" applyFont="1" applyBorder="1" applyAlignment="1">
      <alignment vertical="center" wrapText="1"/>
    </xf>
    <xf numFmtId="0" fontId="15" fillId="0" borderId="5" xfId="0" applyFont="1" applyBorder="1" applyAlignment="1">
      <alignment vertical="center" wrapText="1"/>
    </xf>
    <xf numFmtId="0" fontId="17" fillId="4" borderId="20" xfId="0" applyFont="1" applyFill="1" applyBorder="1" applyAlignment="1">
      <alignment vertical="center" wrapText="1"/>
    </xf>
    <xf numFmtId="0" fontId="17" fillId="4" borderId="21" xfId="0" applyFont="1" applyFill="1" applyBorder="1" applyAlignment="1">
      <alignment vertical="center" wrapText="1"/>
    </xf>
    <xf numFmtId="0" fontId="18" fillId="4" borderId="21" xfId="0" applyFont="1" applyFill="1" applyBorder="1" applyAlignment="1">
      <alignment vertical="center" wrapText="1"/>
    </xf>
    <xf numFmtId="0" fontId="18" fillId="4" borderId="22" xfId="0" applyFont="1" applyFill="1" applyBorder="1" applyAlignment="1">
      <alignment vertical="center" wrapText="1"/>
    </xf>
    <xf numFmtId="0" fontId="16" fillId="0" borderId="16" xfId="0" applyFont="1" applyBorder="1" applyAlignment="1">
      <alignment vertical="center" wrapText="1"/>
    </xf>
    <xf numFmtId="0" fontId="16" fillId="0" borderId="18" xfId="0" applyFont="1" applyBorder="1" applyAlignment="1">
      <alignment vertical="center" wrapText="1"/>
    </xf>
    <xf numFmtId="0" fontId="19" fillId="2" borderId="8" xfId="0" applyFont="1" applyFill="1" applyBorder="1" applyAlignment="1">
      <alignment vertical="top" wrapText="1"/>
    </xf>
    <xf numFmtId="0" fontId="29" fillId="2" borderId="0" xfId="0" applyFont="1" applyFill="1" applyAlignment="1">
      <alignment horizontal="left" wrapText="1"/>
    </xf>
    <xf numFmtId="165" fontId="16" fillId="0" borderId="19" xfId="0" applyNumberFormat="1" applyFont="1" applyBorder="1" applyAlignment="1">
      <alignment horizontal="center" vertical="center" wrapText="1"/>
    </xf>
    <xf numFmtId="165" fontId="16" fillId="0" borderId="36" xfId="0" applyNumberFormat="1" applyFont="1" applyBorder="1" applyAlignment="1">
      <alignment horizontal="center" vertical="center" wrapText="1"/>
    </xf>
    <xf numFmtId="165" fontId="16" fillId="0" borderId="24" xfId="0" applyNumberFormat="1" applyFont="1" applyBorder="1" applyAlignment="1">
      <alignment horizontal="center" vertical="center" wrapText="1"/>
    </xf>
    <xf numFmtId="164" fontId="12" fillId="8" borderId="15" xfId="2" applyNumberFormat="1" applyFont="1" applyFill="1" applyBorder="1" applyAlignment="1" applyProtection="1">
      <alignment horizontal="right" vertical="center" wrapText="1"/>
      <protection locked="0"/>
    </xf>
    <xf numFmtId="164" fontId="12" fillId="8" borderId="6" xfId="2" applyNumberFormat="1" applyFont="1" applyFill="1" applyBorder="1" applyAlignment="1" applyProtection="1">
      <alignment horizontal="right" vertical="center" wrapText="1"/>
      <protection locked="0"/>
    </xf>
    <xf numFmtId="165" fontId="15" fillId="0" borderId="15" xfId="0" applyNumberFormat="1" applyFont="1" applyBorder="1" applyAlignment="1">
      <alignment horizontal="right" vertical="center" wrapText="1"/>
    </xf>
    <xf numFmtId="165" fontId="15" fillId="0" borderId="6" xfId="0" applyNumberFormat="1" applyFont="1" applyBorder="1" applyAlignment="1">
      <alignment horizontal="right" vertical="center" wrapText="1"/>
    </xf>
    <xf numFmtId="0" fontId="13" fillId="0" borderId="1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164" fontId="15" fillId="0" borderId="18" xfId="0" applyNumberFormat="1" applyFont="1" applyBorder="1" applyAlignment="1">
      <alignment horizontal="center" vertical="center" wrapText="1"/>
    </xf>
    <xf numFmtId="164" fontId="15" fillId="0" borderId="31" xfId="0" applyNumberFormat="1" applyFont="1" applyBorder="1" applyAlignment="1">
      <alignment horizontal="center" vertical="center" wrapText="1"/>
    </xf>
    <xf numFmtId="164" fontId="15" fillId="0" borderId="32" xfId="0" applyNumberFormat="1"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165" fontId="16" fillId="0" borderId="18" xfId="0" applyNumberFormat="1" applyFont="1" applyBorder="1" applyAlignment="1">
      <alignment horizontal="center" vertical="center" wrapText="1"/>
    </xf>
    <xf numFmtId="165" fontId="16" fillId="0" borderId="31" xfId="0" applyNumberFormat="1" applyFont="1" applyBorder="1" applyAlignment="1">
      <alignment horizontal="center" vertical="center" wrapText="1"/>
    </xf>
    <xf numFmtId="165" fontId="16" fillId="0" borderId="32" xfId="0" applyNumberFormat="1" applyFont="1" applyBorder="1" applyAlignment="1">
      <alignment horizontal="center" vertical="center" wrapText="1"/>
    </xf>
    <xf numFmtId="165" fontId="16" fillId="0" borderId="33" xfId="0" applyNumberFormat="1" applyFont="1" applyBorder="1" applyAlignment="1">
      <alignment horizontal="center" vertical="center" wrapText="1"/>
    </xf>
    <xf numFmtId="165" fontId="16" fillId="0" borderId="34" xfId="0" applyNumberFormat="1" applyFont="1" applyBorder="1" applyAlignment="1">
      <alignment horizontal="center" vertical="center" wrapText="1"/>
    </xf>
    <xf numFmtId="165" fontId="16" fillId="0" borderId="35" xfId="0" applyNumberFormat="1" applyFont="1" applyBorder="1" applyAlignment="1">
      <alignment horizontal="center" vertical="center" wrapText="1"/>
    </xf>
    <xf numFmtId="0" fontId="19" fillId="2" borderId="19" xfId="0" applyFont="1" applyFill="1" applyBorder="1" applyAlignment="1">
      <alignment horizontal="left" vertical="top" wrapText="1"/>
    </xf>
    <xf numFmtId="0" fontId="19" fillId="2" borderId="24" xfId="0" applyFont="1" applyFill="1" applyBorder="1" applyAlignment="1">
      <alignment horizontal="left" vertical="top" wrapText="1"/>
    </xf>
    <xf numFmtId="0" fontId="21" fillId="5" borderId="9" xfId="0" applyFont="1" applyFill="1" applyBorder="1" applyAlignment="1">
      <alignment horizontal="left" vertical="top"/>
    </xf>
    <xf numFmtId="0" fontId="21" fillId="5" borderId="11" xfId="0" applyFont="1" applyFill="1" applyBorder="1" applyAlignment="1">
      <alignment horizontal="left" vertical="top"/>
    </xf>
    <xf numFmtId="0" fontId="20" fillId="4" borderId="1" xfId="0" applyFont="1" applyFill="1" applyBorder="1" applyAlignment="1">
      <alignment horizontal="left" vertical="center"/>
    </xf>
    <xf numFmtId="0" fontId="20" fillId="4" borderId="3" xfId="0" applyFont="1" applyFill="1" applyBorder="1" applyAlignment="1">
      <alignment horizontal="left" vertical="center"/>
    </xf>
    <xf numFmtId="0" fontId="21" fillId="5" borderId="5" xfId="0" applyFont="1" applyFill="1" applyBorder="1" applyAlignment="1">
      <alignment horizontal="left" vertical="top"/>
    </xf>
    <xf numFmtId="0" fontId="21" fillId="5" borderId="7" xfId="0" applyFont="1" applyFill="1" applyBorder="1" applyAlignment="1">
      <alignment horizontal="left" vertical="top"/>
    </xf>
    <xf numFmtId="0" fontId="21" fillId="5" borderId="13" xfId="0" applyFont="1" applyFill="1" applyBorder="1" applyAlignment="1">
      <alignment horizontal="left" vertical="top"/>
    </xf>
    <xf numFmtId="0" fontId="21" fillId="5" borderId="6" xfId="0" applyFont="1" applyFill="1" applyBorder="1" applyAlignment="1">
      <alignment horizontal="left" vertical="top"/>
    </xf>
    <xf numFmtId="0" fontId="21" fillId="5" borderId="13" xfId="0" applyFont="1" applyFill="1" applyBorder="1" applyAlignment="1">
      <alignment vertical="top"/>
    </xf>
    <xf numFmtId="0" fontId="21" fillId="5" borderId="6" xfId="0" applyFont="1" applyFill="1" applyBorder="1" applyAlignment="1">
      <alignment vertical="top"/>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w3527318310796.sharepoint.com/sites/CIZUitzendkrachteneninhuurbedrijfsvoering/Gedeelde%20documenten/General/1%20Inhuur%20Uitzendkrachten/01%20Interne%20documenten%20CIZ/Bijlage%20Prijsblad%20Dr...(17558721).xlsx" TargetMode="External"/><Relationship Id="rId1" Type="http://schemas.openxmlformats.org/officeDocument/2006/relationships/externalLinkPath" Target="https://aw3527318310796.sharepoint.com/sites/CIZUitzendkrachteneninhuurbedrijfsvoering/Gedeelde%20documenten/General/1%20Inhuur%20Uitzendkrachten/01%20Interne%20documenten%20CIZ/Bijlage%20Prijsblad%20Dr...(175587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chrijfprijs"/>
      <sheetName val="Uitzenden"/>
      <sheetName val="Toelichting uitzenden"/>
      <sheetName val="Detacheren"/>
      <sheetName val="Toelichting detacheren"/>
    </sheetNames>
    <sheetDataSet>
      <sheetData sheetId="0" refreshError="1"/>
      <sheetData sheetId="1" refreshError="1"/>
      <sheetData sheetId="2"/>
      <sheetData sheetId="3">
        <row r="12">
          <cell r="B12" t="str">
            <v>A - Basis (bruto uurloon)</v>
          </cell>
        </row>
        <row r="13">
          <cell r="B13" t="str">
            <v>B - Reserveringen</v>
          </cell>
        </row>
        <row r="16">
          <cell r="B16" t="str">
            <v>C - Vakantiegeld</v>
          </cell>
        </row>
        <row r="17">
          <cell r="B17" t="str">
            <v>D - Werkgeverslasten pensioen</v>
          </cell>
        </row>
        <row r="18">
          <cell r="C18" t="str">
            <v>E1</v>
          </cell>
          <cell r="D18" t="str">
            <v>Aof inclusief kinderopvang</v>
          </cell>
        </row>
        <row r="19">
          <cell r="C19" t="str">
            <v>E2</v>
          </cell>
          <cell r="D19" t="str">
            <v>Zvw</v>
          </cell>
        </row>
        <row r="20">
          <cell r="C20" t="str">
            <v>E3</v>
          </cell>
          <cell r="D20" t="str">
            <v xml:space="preserve">WW-Awf </v>
          </cell>
        </row>
        <row r="21">
          <cell r="C21" t="str">
            <v>E4</v>
          </cell>
          <cell r="D21" t="str">
            <v>WGA (deel van Whk)</v>
          </cell>
        </row>
        <row r="22">
          <cell r="C22" t="str">
            <v>E5</v>
          </cell>
          <cell r="D22" t="str">
            <v>ZW (deel van Whk)</v>
          </cell>
        </row>
        <row r="23">
          <cell r="C23" t="str">
            <v>E6</v>
          </cell>
          <cell r="D23" t="str">
            <v>Transitievergoeding</v>
          </cell>
        </row>
        <row r="24">
          <cell r="B24" t="str">
            <v>F - Administratieve verplichtingen</v>
          </cell>
        </row>
      </sheetData>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C9E8-4520-4D79-A93A-4CADD7BF3AE1}">
  <dimension ref="A2:D17"/>
  <sheetViews>
    <sheetView workbookViewId="0">
      <selection activeCell="C11" sqref="C11"/>
    </sheetView>
  </sheetViews>
  <sheetFormatPr defaultRowHeight="14.45"/>
  <cols>
    <col min="1" max="1" width="21.28515625" customWidth="1"/>
    <col min="2" max="3" width="25.28515625" customWidth="1"/>
    <col min="4" max="4" width="24.28515625" customWidth="1"/>
  </cols>
  <sheetData>
    <row r="2" spans="1:4" ht="15" thickBot="1"/>
    <row r="3" spans="1:4" ht="15" thickBot="1">
      <c r="A3" s="49" t="s">
        <v>0</v>
      </c>
      <c r="B3" s="32"/>
      <c r="C3" s="32"/>
      <c r="D3" s="32"/>
    </row>
    <row r="4" spans="1:4" ht="28.9">
      <c r="A4" s="32"/>
      <c r="B4" s="50" t="s">
        <v>1</v>
      </c>
      <c r="C4" s="50" t="s">
        <v>2</v>
      </c>
      <c r="D4" s="50" t="s">
        <v>3</v>
      </c>
    </row>
    <row r="5" spans="1:4">
      <c r="A5" s="51" t="s">
        <v>4</v>
      </c>
      <c r="B5" s="51">
        <f>'Prijzenblad Fase A (1_2)'!J35</f>
        <v>1.5139</v>
      </c>
      <c r="C5" s="52">
        <v>1500000</v>
      </c>
      <c r="D5" s="53">
        <f>B5*C5</f>
        <v>2270850</v>
      </c>
    </row>
    <row r="6" spans="1:4" ht="15" thickBot="1">
      <c r="A6" s="51" t="s">
        <v>5</v>
      </c>
      <c r="B6" s="51">
        <f>'Prijzenblad Fase B(3) C(4)  '!J32</f>
        <v>1.5085</v>
      </c>
      <c r="C6" s="54">
        <v>500000</v>
      </c>
      <c r="D6" s="55">
        <f>B6*C6</f>
        <v>754250</v>
      </c>
    </row>
    <row r="7" spans="1:4" ht="15" thickBot="1">
      <c r="A7" s="32"/>
      <c r="B7" s="32"/>
      <c r="C7" s="56" t="s">
        <v>6</v>
      </c>
      <c r="D7" s="57">
        <f>SUM(D5:D6)</f>
        <v>3025100</v>
      </c>
    </row>
    <row r="8" spans="1:4" ht="15" thickBot="1">
      <c r="A8" s="32"/>
      <c r="B8" s="32"/>
      <c r="C8" s="32"/>
      <c r="D8" s="32"/>
    </row>
    <row r="9" spans="1:4" ht="15" thickBot="1">
      <c r="A9" s="49" t="s">
        <v>7</v>
      </c>
      <c r="B9" s="32"/>
      <c r="C9" s="32"/>
      <c r="D9" s="32"/>
    </row>
    <row r="10" spans="1:4" ht="28.9">
      <c r="A10" s="32"/>
      <c r="B10" s="50" t="s">
        <v>8</v>
      </c>
      <c r="C10" s="50" t="s">
        <v>9</v>
      </c>
      <c r="D10" s="50" t="s">
        <v>3</v>
      </c>
    </row>
    <row r="11" spans="1:4">
      <c r="A11" s="51" t="s">
        <v>4</v>
      </c>
      <c r="B11" s="58">
        <v>100000</v>
      </c>
      <c r="C11" s="68">
        <v>1</v>
      </c>
      <c r="D11" s="53">
        <f>B11*C11</f>
        <v>100000</v>
      </c>
    </row>
    <row r="12" spans="1:4" ht="15" thickBot="1">
      <c r="A12" s="51" t="s">
        <v>10</v>
      </c>
      <c r="B12" s="58">
        <v>25000</v>
      </c>
      <c r="C12" s="69">
        <v>1</v>
      </c>
      <c r="D12" s="55">
        <f>B12*C12</f>
        <v>25000</v>
      </c>
    </row>
    <row r="13" spans="1:4" ht="15" thickBot="1">
      <c r="A13" s="32"/>
      <c r="B13" s="32"/>
      <c r="C13" s="56" t="s">
        <v>11</v>
      </c>
      <c r="D13" s="57">
        <f>SUM(D11:D12)</f>
        <v>125000</v>
      </c>
    </row>
    <row r="14" spans="1:4" ht="15" thickBot="1">
      <c r="A14" s="49" t="s">
        <v>12</v>
      </c>
      <c r="B14" s="32"/>
      <c r="C14" s="32"/>
      <c r="D14" s="32"/>
    </row>
    <row r="15" spans="1:4" ht="15" thickBot="1">
      <c r="A15" s="32"/>
      <c r="B15" s="49" t="s">
        <v>0</v>
      </c>
      <c r="C15" s="60">
        <f>D7</f>
        <v>3025100</v>
      </c>
      <c r="D15" s="32"/>
    </row>
    <row r="16" spans="1:4" ht="15" thickBot="1">
      <c r="A16" s="32"/>
      <c r="B16" s="49" t="s">
        <v>7</v>
      </c>
      <c r="C16" s="59">
        <f>D13</f>
        <v>125000</v>
      </c>
      <c r="D16" s="32"/>
    </row>
    <row r="17" spans="1:4" ht="15" thickBot="1">
      <c r="A17" s="32"/>
      <c r="B17" s="61" t="s">
        <v>13</v>
      </c>
      <c r="C17" s="62">
        <f>SUM(C15:C16)</f>
        <v>3150100</v>
      </c>
      <c r="D17" s="32"/>
    </row>
  </sheetData>
  <sheetProtection algorithmName="SHA-512" hashValue="b80HZPHhwhJd+JIN0OGosn3HMryHatzehzthvDgXSkFubOwejd+spZk8lnypNM2PvE0gD3eFl+uE2xCa6UFZog==" saltValue="kvt1VPuBQ83AfdrvnyF8v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EAA25-90FF-4746-9243-826174902CCB}">
  <dimension ref="A1:J35"/>
  <sheetViews>
    <sheetView topLeftCell="A10" workbookViewId="0">
      <selection activeCell="D25" sqref="D25"/>
    </sheetView>
  </sheetViews>
  <sheetFormatPr defaultRowHeight="14.45"/>
  <cols>
    <col min="1" max="1" width="32" customWidth="1"/>
    <col min="3" max="3" width="16.5703125" customWidth="1"/>
    <col min="6" max="6" width="12.140625" customWidth="1"/>
    <col min="9" max="9" width="11.28515625" bestFit="1" customWidth="1"/>
  </cols>
  <sheetData>
    <row r="1" spans="1:10" ht="17.45">
      <c r="A1" s="1" t="s">
        <v>14</v>
      </c>
      <c r="B1" s="1"/>
      <c r="C1" s="2"/>
      <c r="D1" s="2"/>
      <c r="E1" s="2"/>
      <c r="F1" s="2"/>
      <c r="G1" s="2"/>
      <c r="H1" s="2"/>
      <c r="I1" s="2"/>
      <c r="J1" s="2"/>
    </row>
    <row r="2" spans="1:10">
      <c r="A2" s="3"/>
      <c r="B2" s="3"/>
      <c r="C2" s="3"/>
      <c r="D2" s="3"/>
      <c r="E2" s="3"/>
      <c r="F2" s="3"/>
      <c r="G2" s="3"/>
      <c r="H2" s="3"/>
      <c r="I2" s="3"/>
      <c r="J2" s="3"/>
    </row>
    <row r="3" spans="1:10">
      <c r="A3" s="4" t="s">
        <v>15</v>
      </c>
      <c r="B3" s="4"/>
      <c r="C3" s="4"/>
      <c r="D3" s="4"/>
      <c r="E3" s="4"/>
      <c r="F3" s="4"/>
      <c r="G3" s="4"/>
      <c r="H3" s="4"/>
      <c r="I3" s="4"/>
      <c r="J3" s="4"/>
    </row>
    <row r="4" spans="1:10" ht="83.45" customHeight="1">
      <c r="A4" s="76" t="s">
        <v>16</v>
      </c>
      <c r="B4" s="76"/>
      <c r="C4" s="76"/>
      <c r="D4" s="76"/>
      <c r="E4" s="76"/>
      <c r="F4" s="76"/>
      <c r="G4" s="76"/>
      <c r="H4" s="76"/>
      <c r="I4" s="76"/>
      <c r="J4" s="76"/>
    </row>
    <row r="5" spans="1:10" ht="15" thickBot="1">
      <c r="A5" s="5"/>
      <c r="B5" s="5"/>
      <c r="C5" s="5"/>
      <c r="D5" s="5"/>
      <c r="E5" s="5"/>
      <c r="F5" s="5"/>
      <c r="G5" s="5"/>
      <c r="H5" s="5"/>
      <c r="I5" s="5"/>
      <c r="J5" s="5"/>
    </row>
    <row r="6" spans="1:10">
      <c r="A6" s="77" t="s">
        <v>17</v>
      </c>
      <c r="B6" s="78"/>
      <c r="C6" s="79"/>
      <c r="D6" s="79"/>
      <c r="E6" s="80"/>
      <c r="F6" s="5"/>
      <c r="G6" s="5"/>
      <c r="H6" s="5"/>
      <c r="I6" s="5"/>
      <c r="J6" s="5"/>
    </row>
    <row r="7" spans="1:10">
      <c r="A7" s="81" t="s">
        <v>18</v>
      </c>
      <c r="B7" s="82"/>
      <c r="C7" s="83"/>
      <c r="D7" s="84" t="s">
        <v>19</v>
      </c>
      <c r="E7" s="85"/>
      <c r="F7" s="5"/>
      <c r="G7" s="5"/>
      <c r="H7" s="5"/>
      <c r="I7" s="5"/>
      <c r="J7" s="5"/>
    </row>
    <row r="8" spans="1:10" ht="15" thickBot="1">
      <c r="A8" s="86" t="s">
        <v>20</v>
      </c>
      <c r="B8" s="87"/>
      <c r="C8" s="88"/>
      <c r="D8" s="89" t="s">
        <v>21</v>
      </c>
      <c r="E8" s="90"/>
      <c r="F8" s="5"/>
      <c r="G8" s="5"/>
      <c r="H8" s="5"/>
      <c r="I8" s="5"/>
      <c r="J8" s="5"/>
    </row>
    <row r="9" spans="1:10" ht="15" thickBot="1">
      <c r="A9" s="6"/>
      <c r="B9" s="6"/>
      <c r="C9" s="6"/>
      <c r="D9" s="6"/>
      <c r="E9" s="6"/>
      <c r="F9" s="6"/>
      <c r="G9" s="6"/>
      <c r="H9" s="6"/>
      <c r="I9" s="6"/>
      <c r="J9" s="6"/>
    </row>
    <row r="10" spans="1:10">
      <c r="A10" s="91" t="s">
        <v>22</v>
      </c>
      <c r="B10" s="92"/>
      <c r="C10" s="93"/>
      <c r="D10" s="93"/>
      <c r="E10" s="93"/>
      <c r="F10" s="93"/>
      <c r="G10" s="93"/>
      <c r="H10" s="93"/>
      <c r="I10" s="93"/>
      <c r="J10" s="94"/>
    </row>
    <row r="11" spans="1:10">
      <c r="A11" s="95" t="s">
        <v>23</v>
      </c>
      <c r="B11" s="96"/>
      <c r="C11" s="97"/>
      <c r="D11" s="98" t="s">
        <v>24</v>
      </c>
      <c r="E11" s="99"/>
      <c r="F11" s="98" t="s">
        <v>25</v>
      </c>
      <c r="G11" s="99"/>
      <c r="H11" s="100" t="s">
        <v>26</v>
      </c>
      <c r="I11" s="101"/>
      <c r="J11" s="7" t="s">
        <v>27</v>
      </c>
    </row>
    <row r="12" spans="1:10">
      <c r="A12" s="70" t="s">
        <v>28</v>
      </c>
      <c r="B12" s="71"/>
      <c r="C12" s="72"/>
      <c r="D12" s="73">
        <v>1</v>
      </c>
      <c r="E12" s="73"/>
      <c r="F12" s="9" t="s">
        <v>29</v>
      </c>
      <c r="G12" s="10">
        <v>100</v>
      </c>
      <c r="H12" s="74">
        <f>D12*G12</f>
        <v>100</v>
      </c>
      <c r="I12" s="75"/>
      <c r="J12" s="11">
        <f>H12</f>
        <v>100</v>
      </c>
    </row>
    <row r="13" spans="1:10">
      <c r="A13" s="70" t="s">
        <v>30</v>
      </c>
      <c r="B13" s="71"/>
      <c r="C13" s="72"/>
      <c r="D13" s="102">
        <v>7.1000000000000004E-3</v>
      </c>
      <c r="E13" s="103"/>
      <c r="F13" s="9" t="s">
        <v>29</v>
      </c>
      <c r="G13" s="10">
        <v>100</v>
      </c>
      <c r="H13" s="74">
        <f>D13*G13</f>
        <v>0.71000000000000008</v>
      </c>
      <c r="I13" s="75"/>
      <c r="J13" s="11">
        <f>J12+H13</f>
        <v>100.71</v>
      </c>
    </row>
    <row r="14" spans="1:10">
      <c r="A14" s="104" t="s">
        <v>31</v>
      </c>
      <c r="B14" s="13" t="s">
        <v>32</v>
      </c>
      <c r="C14" s="14" t="s">
        <v>33</v>
      </c>
      <c r="D14" s="15">
        <v>0.1082</v>
      </c>
      <c r="E14" s="106">
        <f>SUM(D14:D16)</f>
        <v>0.14020000000000002</v>
      </c>
      <c r="F14" s="108" t="s">
        <v>34</v>
      </c>
      <c r="G14" s="74">
        <f>H12+H13</f>
        <v>100.71</v>
      </c>
      <c r="H14" s="10">
        <f>D14*G14</f>
        <v>10.896822</v>
      </c>
      <c r="I14" s="74">
        <f>SUM(H14:H16)</f>
        <v>14.119541999999999</v>
      </c>
      <c r="J14" s="109">
        <f>J13+I14</f>
        <v>114.82954199999999</v>
      </c>
    </row>
    <row r="15" spans="1:10">
      <c r="A15" s="105"/>
      <c r="B15" s="16" t="s">
        <v>35</v>
      </c>
      <c r="C15" s="14" t="s">
        <v>36</v>
      </c>
      <c r="D15" s="15">
        <v>2.5999999999999999E-2</v>
      </c>
      <c r="E15" s="107"/>
      <c r="F15" s="75"/>
      <c r="G15" s="75"/>
      <c r="H15" s="10">
        <f>D15*G14</f>
        <v>2.6184599999999998</v>
      </c>
      <c r="I15" s="75"/>
      <c r="J15" s="110"/>
    </row>
    <row r="16" spans="1:10">
      <c r="A16" s="105"/>
      <c r="B16" s="16" t="s">
        <v>37</v>
      </c>
      <c r="C16" s="14" t="s">
        <v>38</v>
      </c>
      <c r="D16" s="15">
        <v>6.0000000000000001E-3</v>
      </c>
      <c r="E16" s="107"/>
      <c r="F16" s="75"/>
      <c r="G16" s="75"/>
      <c r="H16" s="10">
        <f>D16*G14</f>
        <v>0.60426000000000002</v>
      </c>
      <c r="I16" s="75"/>
      <c r="J16" s="110"/>
    </row>
    <row r="17" spans="1:10">
      <c r="A17" s="70" t="s">
        <v>39</v>
      </c>
      <c r="B17" s="71"/>
      <c r="C17" s="72"/>
      <c r="D17" s="111">
        <v>8.3299999999999999E-2</v>
      </c>
      <c r="E17" s="112"/>
      <c r="F17" s="17" t="s">
        <v>40</v>
      </c>
      <c r="G17" s="10">
        <f>SUM(H12+H13+H14+H15)</f>
        <v>114.22528199999999</v>
      </c>
      <c r="H17" s="74">
        <f>D17*G17</f>
        <v>9.5149659905999986</v>
      </c>
      <c r="I17" s="75"/>
      <c r="J17" s="11">
        <f>J14+H17</f>
        <v>124.34450799059999</v>
      </c>
    </row>
    <row r="18" spans="1:10" ht="50.45">
      <c r="A18" s="104" t="s">
        <v>41</v>
      </c>
      <c r="B18" s="13" t="s">
        <v>42</v>
      </c>
      <c r="C18" s="14" t="s">
        <v>43</v>
      </c>
      <c r="D18" s="18">
        <v>0</v>
      </c>
      <c r="E18" s="106">
        <f>SUM(D18:D21)</f>
        <v>0</v>
      </c>
      <c r="F18" s="114" t="s">
        <v>44</v>
      </c>
      <c r="G18" s="74">
        <f>H12+H13+I14+H17</f>
        <v>124.34450799059999</v>
      </c>
      <c r="H18" s="10">
        <f>D18*G18</f>
        <v>0</v>
      </c>
      <c r="I18" s="74">
        <f>SUM(H18:H21)</f>
        <v>0</v>
      </c>
      <c r="J18" s="109">
        <f>J17+I18</f>
        <v>124.34450799059999</v>
      </c>
    </row>
    <row r="19" spans="1:10">
      <c r="A19" s="113"/>
      <c r="B19" s="16" t="s">
        <v>45</v>
      </c>
      <c r="C19" s="14" t="s">
        <v>46</v>
      </c>
      <c r="D19" s="18">
        <v>0</v>
      </c>
      <c r="E19" s="75"/>
      <c r="F19" s="75"/>
      <c r="G19" s="75"/>
      <c r="H19" s="10">
        <f>D19*G18</f>
        <v>0</v>
      </c>
      <c r="I19" s="114"/>
      <c r="J19" s="110"/>
    </row>
    <row r="20" spans="1:10">
      <c r="A20" s="113"/>
      <c r="B20" s="16" t="s">
        <v>47</v>
      </c>
      <c r="C20" s="14" t="s">
        <v>48</v>
      </c>
      <c r="D20" s="18">
        <v>0</v>
      </c>
      <c r="E20" s="75"/>
      <c r="F20" s="75"/>
      <c r="G20" s="75"/>
      <c r="H20" s="10">
        <f>D20*G18</f>
        <v>0</v>
      </c>
      <c r="I20" s="114"/>
      <c r="J20" s="110"/>
    </row>
    <row r="21" spans="1:10" ht="25.15">
      <c r="A21" s="113"/>
      <c r="B21" s="16" t="s">
        <v>49</v>
      </c>
      <c r="C21" s="14" t="s">
        <v>50</v>
      </c>
      <c r="D21" s="18">
        <v>0</v>
      </c>
      <c r="E21" s="75"/>
      <c r="F21" s="75"/>
      <c r="G21" s="75"/>
      <c r="H21" s="10">
        <f>D21*G18</f>
        <v>0</v>
      </c>
      <c r="I21" s="114"/>
      <c r="J21" s="110"/>
    </row>
    <row r="22" spans="1:10" ht="25.15">
      <c r="A22" s="116" t="s">
        <v>51</v>
      </c>
      <c r="B22" s="13" t="s">
        <v>52</v>
      </c>
      <c r="C22" s="14" t="s">
        <v>53</v>
      </c>
      <c r="D22" s="15">
        <v>7.5399999999999995E-2</v>
      </c>
      <c r="E22" s="106">
        <f>SUM(D22:D27)</f>
        <v>0.2175</v>
      </c>
      <c r="F22" s="114" t="s">
        <v>44</v>
      </c>
      <c r="G22" s="74">
        <f>H12+H13+I14+H17</f>
        <v>124.34450799059999</v>
      </c>
      <c r="H22" s="10">
        <f>G22*D22</f>
        <v>9.3755759024912386</v>
      </c>
      <c r="I22" s="74">
        <f>SUM(H22:H27)</f>
        <v>27.044930487955494</v>
      </c>
      <c r="J22" s="109">
        <f>I22+J18</f>
        <v>151.38943847855549</v>
      </c>
    </row>
    <row r="23" spans="1:10">
      <c r="A23" s="113"/>
      <c r="B23" s="16" t="s">
        <v>54</v>
      </c>
      <c r="C23" s="14" t="s">
        <v>55</v>
      </c>
      <c r="D23" s="15">
        <v>6.5699999999999995E-2</v>
      </c>
      <c r="E23" s="75"/>
      <c r="F23" s="75"/>
      <c r="G23" s="75"/>
      <c r="H23" s="10">
        <f>G22*D23</f>
        <v>8.1694341749824186</v>
      </c>
      <c r="I23" s="75"/>
      <c r="J23" s="110"/>
    </row>
    <row r="24" spans="1:10">
      <c r="A24" s="113"/>
      <c r="B24" s="16" t="s">
        <v>56</v>
      </c>
      <c r="C24" s="14" t="s">
        <v>57</v>
      </c>
      <c r="D24" s="15">
        <v>7.6399999999999996E-2</v>
      </c>
      <c r="E24" s="75"/>
      <c r="F24" s="75"/>
      <c r="G24" s="75"/>
      <c r="H24" s="10">
        <f>G22*D24</f>
        <v>9.4999204104818382</v>
      </c>
      <c r="I24" s="75"/>
      <c r="J24" s="110"/>
    </row>
    <row r="25" spans="1:10">
      <c r="A25" s="113"/>
      <c r="B25" s="16" t="s">
        <v>58</v>
      </c>
      <c r="C25" s="14" t="s">
        <v>59</v>
      </c>
      <c r="D25" s="18">
        <v>0</v>
      </c>
      <c r="E25" s="75"/>
      <c r="F25" s="75"/>
      <c r="G25" s="75"/>
      <c r="H25" s="10">
        <f>G22*D25</f>
        <v>0</v>
      </c>
      <c r="I25" s="75"/>
      <c r="J25" s="110"/>
    </row>
    <row r="26" spans="1:10">
      <c r="A26" s="113"/>
      <c r="B26" s="16" t="s">
        <v>60</v>
      </c>
      <c r="C26" s="14" t="s">
        <v>61</v>
      </c>
      <c r="D26" s="18">
        <v>0</v>
      </c>
      <c r="E26" s="75"/>
      <c r="F26" s="75"/>
      <c r="G26" s="75"/>
      <c r="H26" s="10">
        <f>G22*D26</f>
        <v>0</v>
      </c>
      <c r="I26" s="75"/>
      <c r="J26" s="110"/>
    </row>
    <row r="27" spans="1:10">
      <c r="A27" s="113"/>
      <c r="B27" s="13" t="s">
        <v>62</v>
      </c>
      <c r="C27" s="14" t="s">
        <v>63</v>
      </c>
      <c r="D27" s="18">
        <v>0</v>
      </c>
      <c r="E27" s="75"/>
      <c r="F27" s="75"/>
      <c r="G27" s="75"/>
      <c r="H27" s="10">
        <f>G22*D27</f>
        <v>0</v>
      </c>
      <c r="I27" s="75"/>
      <c r="J27" s="110"/>
    </row>
    <row r="28" spans="1:10">
      <c r="A28" s="104" t="s">
        <v>64</v>
      </c>
      <c r="B28" s="13" t="s">
        <v>65</v>
      </c>
      <c r="C28" s="66"/>
      <c r="D28" s="18">
        <v>0</v>
      </c>
      <c r="E28" s="106">
        <f>SUM(D28:D34)</f>
        <v>0</v>
      </c>
      <c r="F28" s="114" t="s">
        <v>66</v>
      </c>
      <c r="G28" s="74">
        <f>H12+H13+I14+H17+I18+I22</f>
        <v>151.38943847855549</v>
      </c>
      <c r="H28" s="10">
        <f>G28*D28</f>
        <v>0</v>
      </c>
      <c r="I28" s="74">
        <f>SUM(H28:H34)</f>
        <v>0</v>
      </c>
      <c r="J28" s="109">
        <f>J22+I28</f>
        <v>151.38943847855549</v>
      </c>
    </row>
    <row r="29" spans="1:10">
      <c r="A29" s="113"/>
      <c r="B29" s="16" t="s">
        <v>67</v>
      </c>
      <c r="C29" s="66"/>
      <c r="D29" s="18">
        <v>0</v>
      </c>
      <c r="E29" s="75"/>
      <c r="F29" s="75"/>
      <c r="G29" s="75"/>
      <c r="H29" s="10">
        <f>G28*D29</f>
        <v>0</v>
      </c>
      <c r="I29" s="75"/>
      <c r="J29" s="110"/>
    </row>
    <row r="30" spans="1:10">
      <c r="A30" s="113"/>
      <c r="B30" s="19" t="s">
        <v>68</v>
      </c>
      <c r="C30" s="66"/>
      <c r="D30" s="18">
        <v>0</v>
      </c>
      <c r="E30" s="75"/>
      <c r="F30" s="75"/>
      <c r="G30" s="75"/>
      <c r="H30" s="10">
        <f>D30*G28</f>
        <v>0</v>
      </c>
      <c r="I30" s="75"/>
      <c r="J30" s="110"/>
    </row>
    <row r="31" spans="1:10">
      <c r="A31" s="113"/>
      <c r="B31" s="16" t="s">
        <v>69</v>
      </c>
      <c r="C31" s="66"/>
      <c r="D31" s="18">
        <v>0</v>
      </c>
      <c r="E31" s="75"/>
      <c r="F31" s="75"/>
      <c r="G31" s="75"/>
      <c r="H31" s="10">
        <f>G28*D31</f>
        <v>0</v>
      </c>
      <c r="I31" s="75"/>
      <c r="J31" s="110"/>
    </row>
    <row r="32" spans="1:10">
      <c r="A32" s="113"/>
      <c r="B32" s="19" t="s">
        <v>70</v>
      </c>
      <c r="C32" s="66"/>
      <c r="D32" s="18">
        <v>0</v>
      </c>
      <c r="E32" s="75"/>
      <c r="F32" s="75"/>
      <c r="G32" s="75"/>
      <c r="H32" s="10">
        <f>G28*D32</f>
        <v>0</v>
      </c>
      <c r="I32" s="75"/>
      <c r="J32" s="110"/>
    </row>
    <row r="33" spans="1:10">
      <c r="A33" s="113"/>
      <c r="B33" s="16" t="s">
        <v>71</v>
      </c>
      <c r="C33" s="66"/>
      <c r="D33" s="18">
        <v>0</v>
      </c>
      <c r="E33" s="75"/>
      <c r="F33" s="75"/>
      <c r="G33" s="75"/>
      <c r="H33" s="10">
        <f>G28*D33</f>
        <v>0</v>
      </c>
      <c r="I33" s="75"/>
      <c r="J33" s="110"/>
    </row>
    <row r="34" spans="1:10" ht="15" thickBot="1">
      <c r="A34" s="121"/>
      <c r="B34" s="13" t="s">
        <v>72</v>
      </c>
      <c r="C34" s="67"/>
      <c r="D34" s="20">
        <v>0</v>
      </c>
      <c r="E34" s="122"/>
      <c r="F34" s="122"/>
      <c r="G34" s="122"/>
      <c r="H34" s="21">
        <f>G28*D34</f>
        <v>0</v>
      </c>
      <c r="I34" s="122"/>
      <c r="J34" s="115"/>
    </row>
    <row r="35" spans="1:10" ht="15.6" thickTop="1" thickBot="1">
      <c r="A35" s="117" t="s">
        <v>73</v>
      </c>
      <c r="B35" s="118"/>
      <c r="C35" s="119"/>
      <c r="D35" s="119"/>
      <c r="E35" s="119"/>
      <c r="F35" s="119"/>
      <c r="G35" s="119"/>
      <c r="H35" s="119"/>
      <c r="I35" s="120"/>
      <c r="J35" s="22">
        <f>ROUND(J28/100,4)</f>
        <v>1.5139</v>
      </c>
    </row>
  </sheetData>
  <sheetProtection algorithmName="SHA-512" hashValue="h6e+T9ddkoPOKw5Gu2TbZofGpZmzNCKluF/lhSkB/AxaxSlCv7SdrQnczcdzxSLnzd7+U/dLAF3ycEb15qVi5g==" saltValue="vhd4+KykBCDB9KOxJTEfqQ==" spinCount="100000" sheet="1" objects="1" scenarios="1" selectLockedCells="1"/>
  <mergeCells count="45">
    <mergeCell ref="A35:I35"/>
    <mergeCell ref="A28:A34"/>
    <mergeCell ref="E28:E34"/>
    <mergeCell ref="F28:F34"/>
    <mergeCell ref="G28:G34"/>
    <mergeCell ref="I28:I34"/>
    <mergeCell ref="J28:J34"/>
    <mergeCell ref="A22:A27"/>
    <mergeCell ref="E22:E27"/>
    <mergeCell ref="F22:F27"/>
    <mergeCell ref="G22:G27"/>
    <mergeCell ref="I22:I27"/>
    <mergeCell ref="J22:J27"/>
    <mergeCell ref="J14:J16"/>
    <mergeCell ref="A17:C17"/>
    <mergeCell ref="D17:E17"/>
    <mergeCell ref="H17:I17"/>
    <mergeCell ref="A18:A21"/>
    <mergeCell ref="E18:E21"/>
    <mergeCell ref="F18:F21"/>
    <mergeCell ref="G18:G21"/>
    <mergeCell ref="I18:I21"/>
    <mergeCell ref="J18:J21"/>
    <mergeCell ref="A13:C13"/>
    <mergeCell ref="D13:E13"/>
    <mergeCell ref="H13:I13"/>
    <mergeCell ref="A14:A16"/>
    <mergeCell ref="E14:E16"/>
    <mergeCell ref="F14:F16"/>
    <mergeCell ref="G14:G16"/>
    <mergeCell ref="I14:I16"/>
    <mergeCell ref="A12:C12"/>
    <mergeCell ref="D12:E12"/>
    <mergeCell ref="H12:I12"/>
    <mergeCell ref="A4:J4"/>
    <mergeCell ref="A6:E6"/>
    <mergeCell ref="A7:C7"/>
    <mergeCell ref="D7:E7"/>
    <mergeCell ref="A8:C8"/>
    <mergeCell ref="D8:E8"/>
    <mergeCell ref="A10:J10"/>
    <mergeCell ref="A11:C11"/>
    <mergeCell ref="D11:E11"/>
    <mergeCell ref="F11:G11"/>
    <mergeCell ref="H11:I11"/>
  </mergeCells>
  <dataValidations count="2">
    <dataValidation type="decimal" operator="lessThanOrEqual" allowBlank="1" showInputMessage="1" showErrorMessage="1" sqref="D18" xr:uid="{2CECAB31-155A-46F6-9423-61F6DD83A8E3}">
      <formula1>0.0208</formula1>
    </dataValidation>
    <dataValidation type="list" allowBlank="1" showInputMessage="1" showErrorMessage="1" sqref="D7:E8" xr:uid="{4DD851A9-FAA2-45D3-874C-50B391FED678}">
      <formula1>"Ja, Nee,"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395D-92FE-453D-A267-148E5F3A13E0}">
  <dimension ref="A1:A19"/>
  <sheetViews>
    <sheetView workbookViewId="0">
      <selection activeCell="C9" sqref="C9"/>
    </sheetView>
  </sheetViews>
  <sheetFormatPr defaultRowHeight="14.45"/>
  <cols>
    <col min="1" max="1" width="109.28515625" customWidth="1"/>
  </cols>
  <sheetData>
    <row r="1" spans="1:1">
      <c r="A1" s="23"/>
    </row>
    <row r="2" spans="1:1" ht="15" thickBot="1">
      <c r="A2" s="23"/>
    </row>
    <row r="3" spans="1:1">
      <c r="A3" s="24" t="s">
        <v>74</v>
      </c>
    </row>
    <row r="4" spans="1:1">
      <c r="A4" s="25" t="s">
        <v>75</v>
      </c>
    </row>
    <row r="5" spans="1:1">
      <c r="A5" s="25" t="s">
        <v>76</v>
      </c>
    </row>
    <row r="6" spans="1:1" ht="40.9">
      <c r="A6" s="25" t="s">
        <v>77</v>
      </c>
    </row>
    <row r="7" spans="1:1" ht="91.9">
      <c r="A7" s="25" t="s">
        <v>78</v>
      </c>
    </row>
    <row r="8" spans="1:1" ht="40.9">
      <c r="A8" s="25" t="s">
        <v>79</v>
      </c>
    </row>
    <row r="9" spans="1:1" ht="71.45">
      <c r="A9" s="26" t="s">
        <v>80</v>
      </c>
    </row>
    <row r="10" spans="1:1" ht="71.45">
      <c r="A10" s="26" t="s">
        <v>81</v>
      </c>
    </row>
    <row r="11" spans="1:1" ht="81.599999999999994">
      <c r="A11" s="25" t="s">
        <v>82</v>
      </c>
    </row>
    <row r="12" spans="1:1" ht="81.599999999999994">
      <c r="A12" s="25" t="s">
        <v>83</v>
      </c>
    </row>
    <row r="13" spans="1:1" ht="40.9">
      <c r="A13" s="25" t="s">
        <v>84</v>
      </c>
    </row>
    <row r="14" spans="1:1" ht="40.9">
      <c r="A14" s="27" t="s">
        <v>85</v>
      </c>
    </row>
    <row r="15" spans="1:1" ht="51">
      <c r="A15" s="25" t="s">
        <v>86</v>
      </c>
    </row>
    <row r="16" spans="1:1">
      <c r="A16" s="123" t="s">
        <v>87</v>
      </c>
    </row>
    <row r="17" spans="1:1">
      <c r="A17" s="123"/>
    </row>
    <row r="18" spans="1:1" ht="30.6">
      <c r="A18" s="27" t="s">
        <v>88</v>
      </c>
    </row>
    <row r="19" spans="1:1" ht="102.6" thickBot="1">
      <c r="A19" s="28" t="s">
        <v>89</v>
      </c>
    </row>
  </sheetData>
  <mergeCells count="1">
    <mergeCell ref="A16:A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6E6-C56A-4761-845F-F754AE08F817}">
  <dimension ref="A1:J32"/>
  <sheetViews>
    <sheetView tabSelected="1" topLeftCell="A7" workbookViewId="0">
      <selection activeCell="C26" sqref="C26"/>
    </sheetView>
  </sheetViews>
  <sheetFormatPr defaultColWidth="8.85546875" defaultRowHeight="14.45"/>
  <cols>
    <col min="1" max="1" width="24.85546875" style="32" customWidth="1"/>
    <col min="2" max="2" width="8.85546875" style="32"/>
    <col min="3" max="3" width="18.28515625" style="32" customWidth="1"/>
    <col min="4" max="4" width="14" style="32" customWidth="1"/>
    <col min="5" max="5" width="11.7109375" style="32" customWidth="1"/>
    <col min="6" max="16384" width="8.85546875" style="32"/>
  </cols>
  <sheetData>
    <row r="1" spans="1:10" ht="18">
      <c r="A1" s="29" t="s">
        <v>90</v>
      </c>
      <c r="B1" s="30"/>
      <c r="C1" s="31"/>
      <c r="D1" s="31"/>
      <c r="E1" s="31"/>
      <c r="F1" s="31"/>
      <c r="G1" s="31"/>
      <c r="H1" s="31"/>
      <c r="I1" s="31"/>
      <c r="J1" s="31"/>
    </row>
    <row r="2" spans="1:10">
      <c r="A2" s="33"/>
      <c r="B2" s="34"/>
      <c r="C2" s="33"/>
      <c r="D2" s="33"/>
      <c r="E2" s="33"/>
      <c r="F2" s="33"/>
      <c r="G2" s="33"/>
      <c r="H2" s="33"/>
      <c r="I2" s="33"/>
      <c r="J2" s="33"/>
    </row>
    <row r="3" spans="1:10">
      <c r="A3" s="35" t="s">
        <v>15</v>
      </c>
      <c r="B3" s="36"/>
      <c r="C3" s="35"/>
      <c r="D3" s="35"/>
      <c r="E3" s="35"/>
      <c r="F3" s="35"/>
      <c r="G3" s="35"/>
      <c r="H3" s="35"/>
      <c r="I3" s="35"/>
      <c r="J3" s="35"/>
    </row>
    <row r="4" spans="1:10" ht="95.45" customHeight="1">
      <c r="A4" s="124" t="s">
        <v>91</v>
      </c>
      <c r="B4" s="124"/>
      <c r="C4" s="124"/>
      <c r="D4" s="124"/>
      <c r="E4" s="124"/>
      <c r="F4" s="124"/>
      <c r="G4" s="124"/>
      <c r="H4" s="124"/>
      <c r="I4" s="124"/>
      <c r="J4" s="124"/>
    </row>
    <row r="5" spans="1:10">
      <c r="A5" s="37"/>
      <c r="B5" s="37"/>
      <c r="C5" s="37"/>
      <c r="D5" s="37"/>
      <c r="E5" s="37"/>
      <c r="F5" s="37"/>
      <c r="G5" s="37"/>
      <c r="H5" s="37"/>
      <c r="I5" s="37"/>
      <c r="J5" s="37"/>
    </row>
    <row r="6" spans="1:10" ht="6" customHeight="1" thickBot="1"/>
    <row r="7" spans="1:10" customFormat="1">
      <c r="A7" s="77" t="s">
        <v>17</v>
      </c>
      <c r="B7" s="78"/>
      <c r="C7" s="79"/>
      <c r="D7" s="79"/>
      <c r="E7" s="80"/>
      <c r="F7" s="5"/>
      <c r="G7" s="5"/>
      <c r="H7" s="5"/>
      <c r="I7" s="5"/>
      <c r="J7" s="5"/>
    </row>
    <row r="8" spans="1:10" customFormat="1">
      <c r="A8" s="81" t="s">
        <v>18</v>
      </c>
      <c r="B8" s="82"/>
      <c r="C8" s="83"/>
      <c r="D8" s="84" t="s">
        <v>19</v>
      </c>
      <c r="E8" s="85"/>
      <c r="F8" s="5"/>
      <c r="G8" s="5"/>
      <c r="H8" s="5"/>
      <c r="I8" s="5"/>
      <c r="J8" s="5"/>
    </row>
    <row r="9" spans="1:10" customFormat="1" ht="15" thickBot="1">
      <c r="A9" s="86" t="s">
        <v>20</v>
      </c>
      <c r="B9" s="87"/>
      <c r="C9" s="88"/>
      <c r="D9" s="89" t="s">
        <v>21</v>
      </c>
      <c r="E9" s="90"/>
      <c r="F9" s="5"/>
      <c r="G9" s="5"/>
      <c r="H9" s="5"/>
      <c r="I9" s="5"/>
      <c r="J9" s="5"/>
    </row>
    <row r="10" spans="1:10" customFormat="1" ht="15" thickBot="1">
      <c r="A10" s="6"/>
      <c r="B10" s="6"/>
      <c r="C10" s="6"/>
      <c r="D10" s="6"/>
      <c r="E10" s="6"/>
      <c r="F10" s="6"/>
      <c r="G10" s="6"/>
      <c r="H10" s="6"/>
      <c r="I10" s="6"/>
      <c r="J10" s="6"/>
    </row>
    <row r="11" spans="1:10" customFormat="1">
      <c r="A11" s="91" t="s">
        <v>22</v>
      </c>
      <c r="B11" s="92"/>
      <c r="C11" s="93"/>
      <c r="D11" s="93"/>
      <c r="E11" s="93"/>
      <c r="F11" s="93"/>
      <c r="G11" s="93"/>
      <c r="H11" s="93"/>
      <c r="I11" s="93"/>
      <c r="J11" s="94"/>
    </row>
    <row r="12" spans="1:10" customFormat="1">
      <c r="A12" s="95" t="s">
        <v>23</v>
      </c>
      <c r="B12" s="96"/>
      <c r="C12" s="97"/>
      <c r="D12" s="98" t="s">
        <v>24</v>
      </c>
      <c r="E12" s="99"/>
      <c r="F12" s="98" t="s">
        <v>25</v>
      </c>
      <c r="G12" s="99"/>
      <c r="H12" s="100" t="s">
        <v>26</v>
      </c>
      <c r="I12" s="101"/>
      <c r="J12" s="7" t="s">
        <v>27</v>
      </c>
    </row>
    <row r="13" spans="1:10" customFormat="1">
      <c r="A13" s="70" t="s">
        <v>28</v>
      </c>
      <c r="B13" s="71"/>
      <c r="C13" s="72"/>
      <c r="D13" s="73">
        <v>1</v>
      </c>
      <c r="E13" s="73"/>
      <c r="F13" s="9" t="s">
        <v>29</v>
      </c>
      <c r="G13" s="10">
        <v>100</v>
      </c>
      <c r="H13" s="74">
        <f>D13*G13</f>
        <v>100</v>
      </c>
      <c r="I13" s="75"/>
      <c r="J13" s="11">
        <f>H13</f>
        <v>100</v>
      </c>
    </row>
    <row r="14" spans="1:10" customFormat="1">
      <c r="A14" s="104" t="s">
        <v>92</v>
      </c>
      <c r="B14" s="13" t="s">
        <v>93</v>
      </c>
      <c r="C14" s="14" t="s">
        <v>33</v>
      </c>
      <c r="D14" s="15">
        <v>0.1082</v>
      </c>
      <c r="E14" s="106">
        <f>SUM(D14:D16)</f>
        <v>0.14020000000000002</v>
      </c>
      <c r="F14" s="108" t="s">
        <v>29</v>
      </c>
      <c r="G14" s="74">
        <f>G13</f>
        <v>100</v>
      </c>
      <c r="H14" s="10">
        <f>D14*G14</f>
        <v>10.82</v>
      </c>
      <c r="I14" s="74">
        <f>SUM(H14:H16)</f>
        <v>14.02</v>
      </c>
      <c r="J14" s="109">
        <f>H13+I14</f>
        <v>114.02</v>
      </c>
    </row>
    <row r="15" spans="1:10" customFormat="1">
      <c r="A15" s="105"/>
      <c r="B15" s="16" t="s">
        <v>94</v>
      </c>
      <c r="C15" s="14" t="s">
        <v>36</v>
      </c>
      <c r="D15" s="15">
        <v>2.5999999999999999E-2</v>
      </c>
      <c r="E15" s="107"/>
      <c r="F15" s="75"/>
      <c r="G15" s="75"/>
      <c r="H15" s="10">
        <f>D15*G14</f>
        <v>2.6</v>
      </c>
      <c r="I15" s="75"/>
      <c r="J15" s="110"/>
    </row>
    <row r="16" spans="1:10" customFormat="1">
      <c r="A16" s="105"/>
      <c r="B16" s="16" t="s">
        <v>95</v>
      </c>
      <c r="C16" s="14" t="s">
        <v>38</v>
      </c>
      <c r="D16" s="15">
        <v>6.0000000000000001E-3</v>
      </c>
      <c r="E16" s="107"/>
      <c r="F16" s="75"/>
      <c r="G16" s="75"/>
      <c r="H16" s="10">
        <f>D16*G14</f>
        <v>0.6</v>
      </c>
      <c r="I16" s="75"/>
      <c r="J16" s="110"/>
    </row>
    <row r="17" spans="1:10" customFormat="1">
      <c r="A17" s="70" t="s">
        <v>96</v>
      </c>
      <c r="B17" s="71"/>
      <c r="C17" s="72"/>
      <c r="D17" s="111">
        <v>8.3299999999999999E-2</v>
      </c>
      <c r="E17" s="112"/>
      <c r="F17" s="17" t="s">
        <v>97</v>
      </c>
      <c r="G17" s="10">
        <f>H13+H14+H15</f>
        <v>113.41999999999999</v>
      </c>
      <c r="H17" s="74">
        <f>D17*G17</f>
        <v>9.4478859999999987</v>
      </c>
      <c r="I17" s="75"/>
      <c r="J17" s="11">
        <f>J14+H17</f>
        <v>123.46788599999999</v>
      </c>
    </row>
    <row r="18" spans="1:10" customFormat="1">
      <c r="A18" s="8" t="s">
        <v>98</v>
      </c>
      <c r="B18" s="46"/>
      <c r="C18" s="45"/>
      <c r="D18" s="128">
        <v>0</v>
      </c>
      <c r="E18" s="129"/>
      <c r="F18" s="17" t="s">
        <v>99</v>
      </c>
      <c r="G18" s="10">
        <f>J17</f>
        <v>123.46788599999999</v>
      </c>
      <c r="H18" s="130">
        <f>G18*D18</f>
        <v>0</v>
      </c>
      <c r="I18" s="131"/>
      <c r="J18" s="11">
        <f>J17+H18</f>
        <v>123.46788599999999</v>
      </c>
    </row>
    <row r="19" spans="1:10" customFormat="1">
      <c r="A19" s="132" t="s">
        <v>100</v>
      </c>
      <c r="B19" s="63" t="s">
        <v>42</v>
      </c>
      <c r="C19" s="64" t="s">
        <v>101</v>
      </c>
      <c r="D19" s="12">
        <v>7.5399999999999995E-2</v>
      </c>
      <c r="E19" s="135">
        <f>SUM(D19:D24)</f>
        <v>0.2218</v>
      </c>
      <c r="F19" s="138" t="s">
        <v>99</v>
      </c>
      <c r="G19" s="141">
        <f>J17</f>
        <v>123.46788599999999</v>
      </c>
      <c r="H19" s="65">
        <f>G19*D19</f>
        <v>9.3094786043999989</v>
      </c>
      <c r="I19" s="144">
        <f>SUM(H19:H24)</f>
        <v>27.385177114800001</v>
      </c>
      <c r="J19" s="125">
        <f>J18+I19</f>
        <v>150.85306311479999</v>
      </c>
    </row>
    <row r="20" spans="1:10" customFormat="1">
      <c r="A20" s="133"/>
      <c r="B20" s="16" t="s">
        <v>45</v>
      </c>
      <c r="C20" s="14" t="s">
        <v>55</v>
      </c>
      <c r="D20" s="15">
        <v>6.7000000000000004E-2</v>
      </c>
      <c r="E20" s="136"/>
      <c r="F20" s="139"/>
      <c r="G20" s="142"/>
      <c r="H20" s="10">
        <f>G19*D20</f>
        <v>8.2723483620000007</v>
      </c>
      <c r="I20" s="145"/>
      <c r="J20" s="126"/>
    </row>
    <row r="21" spans="1:10" customFormat="1">
      <c r="A21" s="133"/>
      <c r="B21" s="16" t="s">
        <v>47</v>
      </c>
      <c r="C21" s="14" t="s">
        <v>57</v>
      </c>
      <c r="D21" s="15">
        <v>7.9399999999999998E-2</v>
      </c>
      <c r="E21" s="136"/>
      <c r="F21" s="139"/>
      <c r="G21" s="142"/>
      <c r="H21" s="10">
        <f>G19*D21</f>
        <v>9.8033501483999999</v>
      </c>
      <c r="I21" s="145"/>
      <c r="J21" s="126"/>
    </row>
    <row r="22" spans="1:10" customFormat="1">
      <c r="A22" s="133"/>
      <c r="B22" s="16" t="s">
        <v>49</v>
      </c>
      <c r="C22" s="14" t="s">
        <v>59</v>
      </c>
      <c r="D22" s="47">
        <v>0</v>
      </c>
      <c r="E22" s="136"/>
      <c r="F22" s="139"/>
      <c r="G22" s="142"/>
      <c r="H22" s="10">
        <f>G19*D22</f>
        <v>0</v>
      </c>
      <c r="I22" s="145"/>
      <c r="J22" s="126"/>
    </row>
    <row r="23" spans="1:10" customFormat="1">
      <c r="A23" s="133"/>
      <c r="B23" s="16" t="s">
        <v>102</v>
      </c>
      <c r="C23" s="14" t="s">
        <v>61</v>
      </c>
      <c r="D23" s="47">
        <v>0</v>
      </c>
      <c r="E23" s="136"/>
      <c r="F23" s="139"/>
      <c r="G23" s="142"/>
      <c r="H23" s="10">
        <f>G19*D23</f>
        <v>0</v>
      </c>
      <c r="I23" s="145"/>
      <c r="J23" s="126"/>
    </row>
    <row r="24" spans="1:10" customFormat="1">
      <c r="A24" s="134"/>
      <c r="B24" s="13" t="s">
        <v>103</v>
      </c>
      <c r="C24" s="14" t="s">
        <v>63</v>
      </c>
      <c r="D24" s="47">
        <v>0</v>
      </c>
      <c r="E24" s="137"/>
      <c r="F24" s="140"/>
      <c r="G24" s="143"/>
      <c r="H24" s="10">
        <f>G19*D24</f>
        <v>0</v>
      </c>
      <c r="I24" s="146"/>
      <c r="J24" s="127"/>
    </row>
    <row r="25" spans="1:10" customFormat="1">
      <c r="A25" s="104" t="s">
        <v>104</v>
      </c>
      <c r="B25" s="13" t="s">
        <v>52</v>
      </c>
      <c r="C25" s="66"/>
      <c r="D25" s="47">
        <v>0</v>
      </c>
      <c r="E25" s="106">
        <f>SUM(D25:D31)</f>
        <v>0</v>
      </c>
      <c r="F25" s="114" t="s">
        <v>105</v>
      </c>
      <c r="G25" s="74">
        <f>J19</f>
        <v>150.85306311479999</v>
      </c>
      <c r="H25" s="10">
        <f>G25*D25</f>
        <v>0</v>
      </c>
      <c r="I25" s="74">
        <f>SUM(H25:H31)</f>
        <v>0</v>
      </c>
      <c r="J25" s="109">
        <f>J19+I25</f>
        <v>150.85306311479999</v>
      </c>
    </row>
    <row r="26" spans="1:10" customFormat="1">
      <c r="A26" s="113"/>
      <c r="B26" s="16" t="s">
        <v>54</v>
      </c>
      <c r="C26" s="66"/>
      <c r="D26" s="47">
        <v>0</v>
      </c>
      <c r="E26" s="75"/>
      <c r="F26" s="75"/>
      <c r="G26" s="75"/>
      <c r="H26" s="10">
        <f>G25*D26</f>
        <v>0</v>
      </c>
      <c r="I26" s="75"/>
      <c r="J26" s="110"/>
    </row>
    <row r="27" spans="1:10" customFormat="1">
      <c r="A27" s="113"/>
      <c r="B27" s="19" t="s">
        <v>56</v>
      </c>
      <c r="C27" s="66"/>
      <c r="D27" s="47">
        <v>0</v>
      </c>
      <c r="E27" s="75"/>
      <c r="F27" s="75"/>
      <c r="G27" s="75"/>
      <c r="H27" s="10">
        <f>G25*D27</f>
        <v>0</v>
      </c>
      <c r="I27" s="75"/>
      <c r="J27" s="110"/>
    </row>
    <row r="28" spans="1:10" customFormat="1">
      <c r="A28" s="113"/>
      <c r="B28" s="16" t="s">
        <v>58</v>
      </c>
      <c r="C28" s="66"/>
      <c r="D28" s="47">
        <v>0</v>
      </c>
      <c r="E28" s="75"/>
      <c r="F28" s="75"/>
      <c r="G28" s="75"/>
      <c r="H28" s="10">
        <f>G25*D28</f>
        <v>0</v>
      </c>
      <c r="I28" s="75"/>
      <c r="J28" s="110"/>
    </row>
    <row r="29" spans="1:10" customFormat="1">
      <c r="A29" s="113"/>
      <c r="B29" s="19" t="s">
        <v>60</v>
      </c>
      <c r="C29" s="66"/>
      <c r="D29" s="47">
        <v>0</v>
      </c>
      <c r="E29" s="75"/>
      <c r="F29" s="75"/>
      <c r="G29" s="75"/>
      <c r="H29" s="10">
        <f>G25*D29</f>
        <v>0</v>
      </c>
      <c r="I29" s="75"/>
      <c r="J29" s="110"/>
    </row>
    <row r="30" spans="1:10" customFormat="1">
      <c r="A30" s="113"/>
      <c r="B30" s="16" t="s">
        <v>62</v>
      </c>
      <c r="C30" s="66"/>
      <c r="D30" s="47">
        <v>0</v>
      </c>
      <c r="E30" s="75"/>
      <c r="F30" s="75"/>
      <c r="G30" s="75"/>
      <c r="H30" s="10">
        <f>G25*D30</f>
        <v>0</v>
      </c>
      <c r="I30" s="75"/>
      <c r="J30" s="110"/>
    </row>
    <row r="31" spans="1:10" customFormat="1" ht="15" thickBot="1">
      <c r="A31" s="121"/>
      <c r="B31" s="13" t="s">
        <v>106</v>
      </c>
      <c r="C31" s="67"/>
      <c r="D31" s="48">
        <v>0</v>
      </c>
      <c r="E31" s="122"/>
      <c r="F31" s="122"/>
      <c r="G31" s="122"/>
      <c r="H31" s="21">
        <f>G25*D31</f>
        <v>0</v>
      </c>
      <c r="I31" s="122"/>
      <c r="J31" s="115"/>
    </row>
    <row r="32" spans="1:10" customFormat="1" ht="15.6" thickTop="1" thickBot="1">
      <c r="A32" s="117" t="s">
        <v>73</v>
      </c>
      <c r="B32" s="118"/>
      <c r="C32" s="119"/>
      <c r="D32" s="119"/>
      <c r="E32" s="119"/>
      <c r="F32" s="119"/>
      <c r="G32" s="119"/>
      <c r="H32" s="119"/>
      <c r="I32" s="120"/>
      <c r="J32" s="22">
        <f>ROUND(J25/100,4)</f>
        <v>1.5085</v>
      </c>
    </row>
  </sheetData>
  <sheetProtection algorithmName="SHA-512" hashValue="0ZUuJvw/Z082SN9RqCfX9a4ckud8+jWKN5xFiNGovwBvQkqozB0M0vclDenbq+C7i36dxmt4RWkbSnbOy72MBQ==" saltValue="itV3XnEvO2izgf4uQ9Misg==" spinCount="100000" sheet="1" objects="1" scenarios="1" selectLockedCells="1"/>
  <mergeCells count="38">
    <mergeCell ref="A32:I32"/>
    <mergeCell ref="D18:E18"/>
    <mergeCell ref="H18:I18"/>
    <mergeCell ref="A19:A24"/>
    <mergeCell ref="E19:E24"/>
    <mergeCell ref="F19:F24"/>
    <mergeCell ref="G19:G24"/>
    <mergeCell ref="I19:I24"/>
    <mergeCell ref="A25:A31"/>
    <mergeCell ref="E25:E31"/>
    <mergeCell ref="F25:F31"/>
    <mergeCell ref="G25:G31"/>
    <mergeCell ref="I25:I31"/>
    <mergeCell ref="J25:J31"/>
    <mergeCell ref="I14:I16"/>
    <mergeCell ref="J14:J16"/>
    <mergeCell ref="A17:C17"/>
    <mergeCell ref="D17:E17"/>
    <mergeCell ref="H17:I17"/>
    <mergeCell ref="J19:J24"/>
    <mergeCell ref="A14:A16"/>
    <mergeCell ref="E14:E16"/>
    <mergeCell ref="F14:F16"/>
    <mergeCell ref="G14:G16"/>
    <mergeCell ref="A4:J4"/>
    <mergeCell ref="A11:J11"/>
    <mergeCell ref="F12:G12"/>
    <mergeCell ref="A13:C13"/>
    <mergeCell ref="D13:E13"/>
    <mergeCell ref="H13:I13"/>
    <mergeCell ref="A12:C12"/>
    <mergeCell ref="D12:E12"/>
    <mergeCell ref="H12:I12"/>
    <mergeCell ref="A7:E7"/>
    <mergeCell ref="A8:C8"/>
    <mergeCell ref="D8:E8"/>
    <mergeCell ref="A9:C9"/>
    <mergeCell ref="D9:E9"/>
  </mergeCells>
  <dataValidations count="1">
    <dataValidation type="list" allowBlank="1" showInputMessage="1" showErrorMessage="1" sqref="D8:E9" xr:uid="{4E1AD28F-2E5F-4F46-ACB2-83654F8A2775}">
      <formula1>"Ja, Nee,"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FCCC-3B07-496D-A8A9-96B8577AFE85}">
  <dimension ref="A1:D15"/>
  <sheetViews>
    <sheetView topLeftCell="A8" workbookViewId="0">
      <selection activeCell="G10" sqref="G10"/>
    </sheetView>
  </sheetViews>
  <sheetFormatPr defaultRowHeight="14.45"/>
  <cols>
    <col min="4" max="4" width="94.140625" customWidth="1"/>
  </cols>
  <sheetData>
    <row r="1" spans="1:4" ht="17.45">
      <c r="A1" s="1" t="s">
        <v>107</v>
      </c>
      <c r="B1" s="38"/>
      <c r="C1" s="39"/>
      <c r="D1" s="40"/>
    </row>
    <row r="2" spans="1:4" ht="15" thickBot="1">
      <c r="A2" s="39"/>
      <c r="B2" s="41"/>
      <c r="C2" s="39"/>
      <c r="D2" s="40"/>
    </row>
    <row r="3" spans="1:4">
      <c r="A3" s="39"/>
      <c r="B3" s="151" t="s">
        <v>108</v>
      </c>
      <c r="C3" s="152"/>
      <c r="D3" s="24" t="s">
        <v>74</v>
      </c>
    </row>
    <row r="4" spans="1:4" ht="20.45">
      <c r="A4" s="39"/>
      <c r="B4" s="153" t="s">
        <v>109</v>
      </c>
      <c r="C4" s="154"/>
      <c r="D4" s="25" t="s">
        <v>75</v>
      </c>
    </row>
    <row r="5" spans="1:4">
      <c r="A5" s="39"/>
      <c r="B5" s="155" t="str">
        <f>[1]Detacheren!B12</f>
        <v>A - Basis (bruto uurloon)</v>
      </c>
      <c r="C5" s="156"/>
      <c r="D5" s="25" t="s">
        <v>76</v>
      </c>
    </row>
    <row r="6" spans="1:4" ht="81.599999999999994">
      <c r="A6" s="42"/>
      <c r="B6" s="153" t="str">
        <f>[1]Detacheren!B13</f>
        <v>B - Reserveringen</v>
      </c>
      <c r="C6" s="154"/>
      <c r="D6" s="25" t="s">
        <v>110</v>
      </c>
    </row>
    <row r="7" spans="1:4" ht="40.9">
      <c r="A7" s="42"/>
      <c r="B7" s="155" t="str">
        <f>[1]Detacheren!B16</f>
        <v>C - Vakantiegeld</v>
      </c>
      <c r="C7" s="156"/>
      <c r="D7" s="25" t="s">
        <v>111</v>
      </c>
    </row>
    <row r="8" spans="1:4" ht="81.599999999999994">
      <c r="A8" s="39"/>
      <c r="B8" s="157" t="str">
        <f>[1]Detacheren!B17</f>
        <v>D - Werkgeverslasten pensioen</v>
      </c>
      <c r="C8" s="158"/>
      <c r="D8" s="26" t="s">
        <v>112</v>
      </c>
    </row>
    <row r="9" spans="1:4" ht="51">
      <c r="A9" s="39"/>
      <c r="B9" s="43" t="str">
        <f>[1]Detacheren!C18</f>
        <v>E1</v>
      </c>
      <c r="C9" s="44" t="str">
        <f>[1]Detacheren!D18</f>
        <v>Aof inclusief kinderopvang</v>
      </c>
      <c r="D9" s="25" t="s">
        <v>84</v>
      </c>
    </row>
    <row r="10" spans="1:4" ht="40.9">
      <c r="A10" s="39"/>
      <c r="B10" s="43" t="str">
        <f>[1]Detacheren!C19</f>
        <v>E2</v>
      </c>
      <c r="C10" s="44" t="str">
        <f>[1]Detacheren!D19</f>
        <v>Zvw</v>
      </c>
      <c r="D10" s="25" t="s">
        <v>85</v>
      </c>
    </row>
    <row r="11" spans="1:4" ht="40.9">
      <c r="A11" s="39"/>
      <c r="B11" s="43" t="str">
        <f>[1]Detacheren!C20</f>
        <v>E3</v>
      </c>
      <c r="C11" s="44" t="str">
        <f>[1]Detacheren!D20</f>
        <v xml:space="preserve">WW-Awf </v>
      </c>
      <c r="D11" s="25" t="s">
        <v>113</v>
      </c>
    </row>
    <row r="12" spans="1:4">
      <c r="A12" s="39"/>
      <c r="B12" s="43" t="str">
        <f>[1]Detacheren!C21</f>
        <v>E4</v>
      </c>
      <c r="C12" s="44" t="str">
        <f>[1]Detacheren!D21</f>
        <v>WGA (deel van Whk)</v>
      </c>
      <c r="D12" s="147" t="s">
        <v>114</v>
      </c>
    </row>
    <row r="13" spans="1:4">
      <c r="A13" s="39"/>
      <c r="B13" s="43" t="str">
        <f>[1]Detacheren!C22</f>
        <v>E5</v>
      </c>
      <c r="C13" s="44" t="str">
        <f>[1]Detacheren!D22</f>
        <v>ZW (deel van Whk)</v>
      </c>
      <c r="D13" s="148"/>
    </row>
    <row r="14" spans="1:4" ht="40.9">
      <c r="A14" s="39"/>
      <c r="B14" s="43" t="str">
        <f>[1]Detacheren!C23</f>
        <v>E6</v>
      </c>
      <c r="C14" s="44" t="str">
        <f>[1]Detacheren!D23</f>
        <v>Transitievergoeding</v>
      </c>
      <c r="D14" s="25" t="s">
        <v>115</v>
      </c>
    </row>
    <row r="15" spans="1:4" ht="102.6" thickBot="1">
      <c r="A15" s="39"/>
      <c r="B15" s="149" t="str">
        <f>[1]Detacheren!B24</f>
        <v>F - Administratieve verplichtingen</v>
      </c>
      <c r="C15" s="150"/>
      <c r="D15" s="28" t="s">
        <v>116</v>
      </c>
    </row>
  </sheetData>
  <mergeCells count="8">
    <mergeCell ref="D12:D13"/>
    <mergeCell ref="B15:C15"/>
    <mergeCell ref="B3:C3"/>
    <mergeCell ref="B4:C4"/>
    <mergeCell ref="B5:C5"/>
    <mergeCell ref="B6:C6"/>
    <mergeCell ref="B7:C7"/>
    <mergeCell ref="B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B010559B3763408E50F77687EEE267" ma:contentTypeVersion="4" ma:contentTypeDescription="Een nieuw document maken." ma:contentTypeScope="" ma:versionID="b2f068976dbdcd822f06006f2373a8e1">
  <xsd:schema xmlns:xsd="http://www.w3.org/2001/XMLSchema" xmlns:xs="http://www.w3.org/2001/XMLSchema" xmlns:p="http://schemas.microsoft.com/office/2006/metadata/properties" xmlns:ns2="d12c2502-bb8c-4337-b66e-69acb8dd7e90" targetNamespace="http://schemas.microsoft.com/office/2006/metadata/properties" ma:root="true" ma:fieldsID="4b10dc644d06adbf0d7078b719287ea0" ns2:_="">
    <xsd:import namespace="d12c2502-bb8c-4337-b66e-69acb8dd7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c2502-bb8c-4337-b66e-69acb8dd7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0A4AA-5479-4A90-B724-6176F57DDCEC}"/>
</file>

<file path=customXml/itemProps2.xml><?xml version="1.0" encoding="utf-8"?>
<ds:datastoreItem xmlns:ds="http://schemas.openxmlformats.org/officeDocument/2006/customXml" ds:itemID="{984838BC-223D-42F7-BD4E-A4C2EC7D6B52}"/>
</file>

<file path=customXml/itemProps3.xml><?xml version="1.0" encoding="utf-8"?>
<ds:datastoreItem xmlns:ds="http://schemas.openxmlformats.org/officeDocument/2006/customXml" ds:itemID="{CFB105D6-DFCE-4395-9CB5-94E3152971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Hein Machielse - HIP</dc:creator>
  <cp:keywords/>
  <dc:description/>
  <cp:lastModifiedBy>Jorrieke Buis - HIP</cp:lastModifiedBy>
  <cp:revision/>
  <dcterms:created xsi:type="dcterms:W3CDTF">2024-03-15T13:31:06Z</dcterms:created>
  <dcterms:modified xsi:type="dcterms:W3CDTF">2024-03-19T12:41:55Z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0x0101004AB010559B3763408E50F77687EEE267</vt:lpwstr>
  </property>
</Properties>
</file>