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Levering Bruggen - EA\3. Aanbestedingsdocument\"/>
    </mc:Choice>
  </mc:AlternateContent>
  <xr:revisionPtr revIDLastSave="0" documentId="13_ncr:1_{09A6B8C0-A68E-47B1-A107-3F3796CFC955}" xr6:coauthVersionLast="47" xr6:coauthVersionMax="47" xr10:uidLastSave="{00000000-0000-0000-0000-000000000000}"/>
  <workbookProtection workbookAlgorithmName="SHA-512" workbookHashValue="XdJ3EsdjRMhr3XvxELhoXit6RgoFaM5XYJquDLCumI4IQGsIFMmfoRCOmBNFmYlRbEQDsz2e8cl8/AJaRvt+ug==" workbookSaltValue="zSFgc0xnK8pRzO57eNxuzg==" workbookSpinCount="100000" lockStructure="1"/>
  <bookViews>
    <workbookView xWindow="28680" yWindow="-120" windowWidth="29040" windowHeight="15840" xr2:uid="{DD04237F-7DAC-4138-BD64-0432AE295F9D}"/>
  </bookViews>
  <sheets>
    <sheet name="Inschrijfstaa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7" l="1"/>
  <c r="J14" i="7"/>
  <c r="J106" i="7"/>
  <c r="J105" i="7"/>
  <c r="J107" i="7" s="1"/>
  <c r="J101" i="7"/>
  <c r="J6" i="7"/>
  <c r="J8" i="7"/>
  <c r="J5" i="7"/>
  <c r="J10" i="7" s="1"/>
  <c r="J100" i="7"/>
  <c r="J99" i="7"/>
  <c r="J98" i="7"/>
  <c r="J97" i="7"/>
  <c r="J96" i="7"/>
  <c r="J95" i="7"/>
  <c r="J94" i="7"/>
  <c r="J93" i="7"/>
  <c r="J102" i="7" s="1"/>
  <c r="G20" i="7"/>
  <c r="G89" i="7"/>
  <c r="F89" i="7"/>
  <c r="J89" i="7" s="1"/>
  <c r="G88" i="7"/>
  <c r="F88" i="7"/>
  <c r="J88" i="7" s="1"/>
  <c r="G87" i="7"/>
  <c r="F87" i="7"/>
  <c r="J87" i="7" s="1"/>
  <c r="G86" i="7"/>
  <c r="F86" i="7"/>
  <c r="J86" i="7" s="1"/>
  <c r="G85" i="7"/>
  <c r="F85" i="7"/>
  <c r="J85" i="7" s="1"/>
  <c r="G84" i="7"/>
  <c r="F84" i="7"/>
  <c r="J84" i="7" s="1"/>
  <c r="G83" i="7"/>
  <c r="F83" i="7"/>
  <c r="J83" i="7" s="1"/>
  <c r="G82" i="7"/>
  <c r="F82" i="7"/>
  <c r="J82" i="7" s="1"/>
  <c r="G81" i="7"/>
  <c r="F81" i="7"/>
  <c r="J81" i="7" s="1"/>
  <c r="G80" i="7"/>
  <c r="F80" i="7"/>
  <c r="J80" i="7" s="1"/>
  <c r="G79" i="7"/>
  <c r="F79" i="7"/>
  <c r="J79" i="7" s="1"/>
  <c r="G78" i="7"/>
  <c r="F78" i="7"/>
  <c r="J78" i="7" s="1"/>
  <c r="G77" i="7"/>
  <c r="F77" i="7"/>
  <c r="J77" i="7" s="1"/>
  <c r="G76" i="7"/>
  <c r="F76" i="7"/>
  <c r="J76" i="7" s="1"/>
  <c r="G75" i="7"/>
  <c r="F75" i="7"/>
  <c r="J75" i="7" s="1"/>
  <c r="G74" i="7"/>
  <c r="F74" i="7"/>
  <c r="J74" i="7" s="1"/>
  <c r="G73" i="7"/>
  <c r="F73" i="7"/>
  <c r="J73" i="7" s="1"/>
  <c r="G72" i="7"/>
  <c r="F72" i="7"/>
  <c r="J72" i="7" s="1"/>
  <c r="G71" i="7"/>
  <c r="F71" i="7"/>
  <c r="J71" i="7" s="1"/>
  <c r="G70" i="7"/>
  <c r="F70" i="7"/>
  <c r="J70" i="7" s="1"/>
  <c r="G69" i="7"/>
  <c r="F69" i="7"/>
  <c r="J69" i="7" s="1"/>
  <c r="G68" i="7"/>
  <c r="F68" i="7"/>
  <c r="J68" i="7" s="1"/>
  <c r="G67" i="7"/>
  <c r="F67" i="7"/>
  <c r="J67" i="7" s="1"/>
  <c r="G66" i="7"/>
  <c r="F66" i="7"/>
  <c r="J66" i="7" s="1"/>
  <c r="G65" i="7"/>
  <c r="F65" i="7"/>
  <c r="J65" i="7" s="1"/>
  <c r="G64" i="7"/>
  <c r="F64" i="7"/>
  <c r="J64" i="7" s="1"/>
  <c r="G63" i="7"/>
  <c r="F63" i="7"/>
  <c r="J63" i="7" s="1"/>
  <c r="G62" i="7"/>
  <c r="F62" i="7"/>
  <c r="J62" i="7" s="1"/>
  <c r="G61" i="7"/>
  <c r="F61" i="7"/>
  <c r="J61" i="7" s="1"/>
  <c r="G60" i="7"/>
  <c r="F60" i="7"/>
  <c r="J60" i="7" s="1"/>
  <c r="G59" i="7"/>
  <c r="F59" i="7"/>
  <c r="J59" i="7" s="1"/>
  <c r="G58" i="7"/>
  <c r="F58" i="7"/>
  <c r="J58" i="7" s="1"/>
  <c r="G57" i="7"/>
  <c r="F57" i="7"/>
  <c r="J57" i="7" s="1"/>
  <c r="G56" i="7"/>
  <c r="F56" i="7"/>
  <c r="J56" i="7" s="1"/>
  <c r="G55" i="7"/>
  <c r="F55" i="7"/>
  <c r="J55" i="7" s="1"/>
  <c r="G54" i="7"/>
  <c r="F54" i="7"/>
  <c r="J54" i="7" s="1"/>
  <c r="G53" i="7"/>
  <c r="F53" i="7"/>
  <c r="J53" i="7" s="1"/>
  <c r="G52" i="7"/>
  <c r="F52" i="7"/>
  <c r="J52" i="7" s="1"/>
  <c r="G51" i="7"/>
  <c r="F51" i="7"/>
  <c r="J51" i="7" s="1"/>
  <c r="G50" i="7"/>
  <c r="F50" i="7"/>
  <c r="J50" i="7" s="1"/>
  <c r="G49" i="7"/>
  <c r="F49" i="7"/>
  <c r="J49" i="7" s="1"/>
  <c r="G48" i="7"/>
  <c r="F48" i="7"/>
  <c r="J48" i="7" s="1"/>
  <c r="G47" i="7"/>
  <c r="F47" i="7"/>
  <c r="J47" i="7" s="1"/>
  <c r="G46" i="7"/>
  <c r="F46" i="7"/>
  <c r="J46" i="7" s="1"/>
  <c r="G45" i="7"/>
  <c r="F45" i="7"/>
  <c r="J45" i="7" s="1"/>
  <c r="G44" i="7"/>
  <c r="F44" i="7"/>
  <c r="J44" i="7" s="1"/>
  <c r="G43" i="7"/>
  <c r="F43" i="7"/>
  <c r="J43" i="7" s="1"/>
  <c r="G42" i="7"/>
  <c r="F42" i="7"/>
  <c r="J42" i="7" s="1"/>
  <c r="G41" i="7"/>
  <c r="F41" i="7"/>
  <c r="J41" i="7" s="1"/>
  <c r="G40" i="7"/>
  <c r="F40" i="7"/>
  <c r="J40" i="7" s="1"/>
  <c r="G39" i="7"/>
  <c r="F39" i="7"/>
  <c r="J39" i="7" s="1"/>
  <c r="G38" i="7"/>
  <c r="F38" i="7"/>
  <c r="J38" i="7" s="1"/>
  <c r="G37" i="7"/>
  <c r="F37" i="7"/>
  <c r="J37" i="7" s="1"/>
  <c r="G36" i="7"/>
  <c r="F36" i="7"/>
  <c r="J36" i="7" s="1"/>
  <c r="G35" i="7"/>
  <c r="F35" i="7"/>
  <c r="J35" i="7" s="1"/>
  <c r="G34" i="7"/>
  <c r="F34" i="7"/>
  <c r="J34" i="7" s="1"/>
  <c r="G33" i="7"/>
  <c r="F33" i="7"/>
  <c r="J33" i="7" s="1"/>
  <c r="G32" i="7"/>
  <c r="F32" i="7"/>
  <c r="J32" i="7" s="1"/>
  <c r="G31" i="7"/>
  <c r="F31" i="7"/>
  <c r="J31" i="7" s="1"/>
  <c r="G30" i="7"/>
  <c r="F30" i="7"/>
  <c r="J30" i="7" s="1"/>
  <c r="G29" i="7"/>
  <c r="F29" i="7"/>
  <c r="J29" i="7" s="1"/>
  <c r="G28" i="7"/>
  <c r="F28" i="7"/>
  <c r="J28" i="7" s="1"/>
  <c r="G27" i="7"/>
  <c r="F27" i="7"/>
  <c r="J27" i="7" s="1"/>
  <c r="G26" i="7"/>
  <c r="F26" i="7"/>
  <c r="J26" i="7" s="1"/>
  <c r="G25" i="7"/>
  <c r="F25" i="7"/>
  <c r="J25" i="7" s="1"/>
  <c r="G24" i="7"/>
  <c r="F24" i="7"/>
  <c r="J24" i="7" s="1"/>
  <c r="G23" i="7"/>
  <c r="F23" i="7"/>
  <c r="J23" i="7" s="1"/>
  <c r="G22" i="7"/>
  <c r="F22" i="7"/>
  <c r="J22" i="7" s="1"/>
  <c r="G21" i="7"/>
  <c r="F21" i="7"/>
  <c r="J21" i="7" s="1"/>
  <c r="F20" i="7"/>
  <c r="J20" i="7" s="1"/>
  <c r="G19" i="7"/>
  <c r="F19" i="7"/>
  <c r="J19" i="7" s="1"/>
  <c r="G18" i="7"/>
  <c r="F18" i="7"/>
  <c r="J18" i="7" s="1"/>
  <c r="G17" i="7"/>
  <c r="F17" i="7"/>
  <c r="J17" i="7" s="1"/>
  <c r="G16" i="7"/>
  <c r="F16" i="7"/>
  <c r="J16" i="7" s="1"/>
  <c r="G15" i="7"/>
  <c r="F15" i="7"/>
  <c r="J15" i="7" s="1"/>
  <c r="G14" i="7"/>
  <c r="F14" i="7"/>
  <c r="J90" i="7" l="1"/>
  <c r="J108" i="7" s="1"/>
</calcChain>
</file>

<file path=xl/sharedStrings.xml><?xml version="1.0" encoding="utf-8"?>
<sst xmlns="http://schemas.openxmlformats.org/spreadsheetml/2006/main" count="219" uniqueCount="62">
  <si>
    <t>Object</t>
  </si>
  <si>
    <t>Kolom2</t>
  </si>
  <si>
    <t>Kolom3</t>
  </si>
  <si>
    <t>Lengte (m)</t>
  </si>
  <si>
    <t>Klasse</t>
  </si>
  <si>
    <t>Fietsers/voetgangers</t>
  </si>
  <si>
    <t>Totale breedte (m)</t>
  </si>
  <si>
    <t>Netto breedte (m)</t>
  </si>
  <si>
    <t>Voetgangers</t>
  </si>
  <si>
    <t>Brutto oppervlak (m²)</t>
  </si>
  <si>
    <t>Netto oppervlak (m²)</t>
  </si>
  <si>
    <t>L/200</t>
  </si>
  <si>
    <t>Fietsers/voetgangers + stroiwagen</t>
  </si>
  <si>
    <t>L/250</t>
  </si>
  <si>
    <t>L/150</t>
  </si>
  <si>
    <t xml:space="preserve">L/200 </t>
  </si>
  <si>
    <t xml:space="preserve">voetgangers </t>
  </si>
  <si>
    <t>L/100</t>
  </si>
  <si>
    <t>Fietsers/voetgangers +  calamiteit</t>
  </si>
  <si>
    <t>Fietsers/voetgangers + calamiteit</t>
  </si>
  <si>
    <t>Fietsers/voetgangers +calamiteit</t>
  </si>
  <si>
    <t>Kolom4</t>
  </si>
  <si>
    <t>Kolom6</t>
  </si>
  <si>
    <t>Fietsers/voetgangers + strooiwagen</t>
  </si>
  <si>
    <t>Prijs</t>
  </si>
  <si>
    <t>doorbuigingcriterium</t>
  </si>
  <si>
    <t>Leuningen en slijtlagen</t>
  </si>
  <si>
    <t>ENGINEERINGSWERKZAAMHEDEN</t>
  </si>
  <si>
    <t>SUBTOTAAL 2</t>
  </si>
  <si>
    <t>Omschrijving</t>
  </si>
  <si>
    <t>Prijs per eenheid [EUR]</t>
  </si>
  <si>
    <t>[EUR]</t>
  </si>
  <si>
    <t>[EUR2]</t>
  </si>
  <si>
    <t>Prijs [EUR]</t>
  </si>
  <si>
    <t>Leuningwerk Type 1, hoog 1,0m RVS</t>
  </si>
  <si>
    <t>Leuningwerk Type 1, hoog 1,3m RVS</t>
  </si>
  <si>
    <t>Leuningwerk Type 1, hoog 1,0m thermisch verzinkt</t>
  </si>
  <si>
    <t>Leuningwerk Type 1, hoog 1,3m thermisch verzinkt</t>
  </si>
  <si>
    <t>Leuningwerk Type 2, hoog 1,0m RVS</t>
  </si>
  <si>
    <t>Leuningwerk Type 2, hoog 1,3m RVS</t>
  </si>
  <si>
    <t>Leuningwerk Type 2, hoog 1,0m thermisch verzinkt</t>
  </si>
  <si>
    <t>Leuningwerk Type 2, hoog 1,3m thermisch verzinkt</t>
  </si>
  <si>
    <t>SUBTOTAAL 3</t>
  </si>
  <si>
    <t>SUBTOTAAL 1</t>
  </si>
  <si>
    <t>[stuks / uur]</t>
  </si>
  <si>
    <t>TBS constructeur [uur]</t>
  </si>
  <si>
    <t>TBS tekenaar [uur]</t>
  </si>
  <si>
    <t>Hoeveelheid</t>
  </si>
  <si>
    <t>m</t>
  </si>
  <si>
    <t>m2</t>
  </si>
  <si>
    <t>TRANSPORT</t>
  </si>
  <si>
    <t>st</t>
  </si>
  <si>
    <t>SUBTOTAAL 4</t>
  </si>
  <si>
    <t>TOTAAL subtotaal 1 tot en met 4</t>
  </si>
  <si>
    <t>Transport, standaard naar plaats van verwerking</t>
  </si>
  <si>
    <t>Transport, exceptioneel transport naar plaats van verwerking</t>
  </si>
  <si>
    <t>TBS projectleider [uur]</t>
  </si>
  <si>
    <t>Slijtlaag, PMMA, conform technische omschrijving</t>
  </si>
  <si>
    <t>Fictieve inschrijfstaat</t>
  </si>
  <si>
    <t>Engineering brug incl. leuning o.b.v. technische omschrijving, bijlage 1 [stuks]</t>
  </si>
  <si>
    <t>Prijs per Eenheid per m2</t>
  </si>
  <si>
    <t>LEVERING BRUGDEK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</si>
</sst>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theme="0"/>
      <name val="Calibri"/>
      <family val="2"/>
    </font>
    <font>
      <sz val="11"/>
      <color theme="5"/>
      <name val="Calibri"/>
      <family val="2"/>
    </font>
    <font>
      <sz val="11"/>
      <color rgb="FF7030A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0"/>
      <name val="Calibri"/>
      <family val="2"/>
    </font>
    <font>
      <sz val="11"/>
      <name val="Calibri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58">
    <xf numFmtId="0" fontId="0" fillId="0" borderId="0" xfId="0"/>
    <xf numFmtId="0" fontId="10" fillId="0" borderId="4" xfId="0" applyFont="1" applyBorder="1" applyProtection="1"/>
    <xf numFmtId="0" fontId="6" fillId="2" borderId="1" xfId="0" applyFont="1" applyFill="1" applyBorder="1" applyProtection="1"/>
    <xf numFmtId="0" fontId="6" fillId="2" borderId="1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/>
    </xf>
    <xf numFmtId="44" fontId="12" fillId="4" borderId="1" xfId="1" applyFont="1" applyFill="1" applyBorder="1" applyProtection="1">
      <protection locked="0"/>
    </xf>
    <xf numFmtId="44" fontId="12" fillId="5" borderId="1" xfId="1" applyFont="1" applyFill="1" applyBorder="1" applyProtection="1">
      <protection locked="0"/>
    </xf>
    <xf numFmtId="0" fontId="0" fillId="0" borderId="0" xfId="0" applyBorder="1" applyProtection="1"/>
    <xf numFmtId="0" fontId="3" fillId="0" borderId="0" xfId="0" applyFont="1" applyFill="1" applyBorder="1" applyProtection="1"/>
    <xf numFmtId="0" fontId="2" fillId="0" borderId="0" xfId="0" applyFont="1" applyBorder="1" applyProtection="1"/>
    <xf numFmtId="0" fontId="11" fillId="2" borderId="0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Protection="1"/>
    <xf numFmtId="0" fontId="6" fillId="2" borderId="1" xfId="0" applyFont="1" applyFill="1" applyBorder="1" applyAlignment="1" applyProtection="1"/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left"/>
    </xf>
    <xf numFmtId="0" fontId="12" fillId="3" borderId="1" xfId="0" applyFont="1" applyFill="1" applyBorder="1" applyAlignment="1" applyProtection="1">
      <alignment horizontal="center" vertical="center"/>
    </xf>
    <xf numFmtId="44" fontId="12" fillId="3" borderId="5" xfId="1" applyFont="1" applyFill="1" applyBorder="1" applyProtection="1"/>
    <xf numFmtId="0" fontId="12" fillId="0" borderId="2" xfId="0" applyFont="1" applyBorder="1" applyProtection="1"/>
    <xf numFmtId="0" fontId="12" fillId="0" borderId="1" xfId="0" applyFont="1" applyBorder="1" applyAlignment="1" applyProtection="1">
      <alignment horizontal="left"/>
    </xf>
    <xf numFmtId="0" fontId="12" fillId="0" borderId="1" xfId="0" applyFont="1" applyBorder="1" applyAlignment="1" applyProtection="1">
      <alignment horizontal="center" vertical="center"/>
    </xf>
    <xf numFmtId="44" fontId="12" fillId="0" borderId="1" xfId="1" applyFont="1" applyBorder="1" applyProtection="1"/>
    <xf numFmtId="0" fontId="2" fillId="0" borderId="7" xfId="0" applyFont="1" applyBorder="1" applyAlignment="1" applyProtection="1">
      <alignment horizontal="left"/>
    </xf>
    <xf numFmtId="0" fontId="10" fillId="0" borderId="3" xfId="0" applyFont="1" applyBorder="1" applyProtection="1"/>
    <xf numFmtId="0" fontId="10" fillId="0" borderId="4" xfId="0" applyNumberFormat="1" applyFont="1" applyBorder="1" applyProtection="1"/>
    <xf numFmtId="0" fontId="10" fillId="0" borderId="4" xfId="0" applyFont="1" applyBorder="1" applyAlignment="1" applyProtection="1">
      <alignment horizontal="center" vertical="center"/>
    </xf>
    <xf numFmtId="44" fontId="10" fillId="0" borderId="6" xfId="1" applyFont="1" applyBorder="1" applyProtection="1"/>
    <xf numFmtId="0" fontId="6" fillId="2" borderId="0" xfId="0" applyFont="1" applyFill="1" applyBorder="1" applyAlignment="1" applyProtection="1">
      <alignment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Fill="1" applyBorder="1" applyProtection="1"/>
    <xf numFmtId="0" fontId="7" fillId="0" borderId="0" xfId="0" applyFont="1" applyBorder="1" applyAlignment="1" applyProtection="1">
      <alignment horizontal="center" vertical="center"/>
    </xf>
    <xf numFmtId="44" fontId="12" fillId="0" borderId="0" xfId="1" applyFont="1" applyBorder="1" applyProtection="1"/>
    <xf numFmtId="0" fontId="4" fillId="0" borderId="0" xfId="0" applyFont="1" applyBorder="1" applyProtection="1"/>
    <xf numFmtId="0" fontId="4" fillId="0" borderId="0" xfId="0" applyFont="1" applyFill="1" applyBorder="1" applyProtection="1"/>
    <xf numFmtId="0" fontId="0" fillId="0" borderId="0" xfId="0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8" fillId="0" borderId="0" xfId="0" applyFont="1" applyBorder="1" applyProtection="1"/>
    <xf numFmtId="0" fontId="8" fillId="0" borderId="0" xfId="0" applyFont="1" applyFill="1" applyBorder="1" applyProtection="1"/>
    <xf numFmtId="0" fontId="8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/>
    </xf>
    <xf numFmtId="0" fontId="0" fillId="0" borderId="0" xfId="0" applyNumberFormat="1" applyBorder="1" applyProtection="1"/>
    <xf numFmtId="0" fontId="0" fillId="0" borderId="0" xfId="0" applyNumberFormat="1" applyFill="1" applyBorder="1" applyProtection="1"/>
    <xf numFmtId="44" fontId="0" fillId="0" borderId="0" xfId="1" applyFont="1" applyBorder="1" applyProtection="1"/>
    <xf numFmtId="0" fontId="12" fillId="3" borderId="1" xfId="0" applyFont="1" applyFill="1" applyBorder="1" applyProtection="1"/>
    <xf numFmtId="0" fontId="12" fillId="0" borderId="1" xfId="0" applyFont="1" applyBorder="1" applyProtection="1"/>
    <xf numFmtId="44" fontId="12" fillId="0" borderId="5" xfId="1" applyFont="1" applyBorder="1" applyProtection="1"/>
    <xf numFmtId="0" fontId="10" fillId="0" borderId="6" xfId="0" applyFont="1" applyBorder="1" applyProtection="1"/>
    <xf numFmtId="0" fontId="1" fillId="0" borderId="0" xfId="0" applyFont="1" applyBorder="1" applyProtection="1"/>
    <xf numFmtId="44" fontId="7" fillId="4" borderId="0" xfId="1" applyFont="1" applyFill="1" applyBorder="1" applyProtection="1">
      <protection locked="0"/>
    </xf>
    <xf numFmtId="44" fontId="0" fillId="4" borderId="0" xfId="1" applyFont="1" applyFill="1" applyBorder="1" applyProtection="1">
      <protection locked="0"/>
    </xf>
    <xf numFmtId="44" fontId="8" fillId="4" borderId="0" xfId="1" applyFont="1" applyFill="1" applyBorder="1" applyProtection="1">
      <protection locked="0"/>
    </xf>
    <xf numFmtId="44" fontId="4" fillId="4" borderId="0" xfId="1" applyFont="1" applyFill="1" applyBorder="1" applyProtection="1">
      <protection locked="0"/>
    </xf>
    <xf numFmtId="44" fontId="7" fillId="5" borderId="1" xfId="1" applyFont="1" applyFill="1" applyBorder="1" applyProtection="1">
      <protection locked="0"/>
    </xf>
    <xf numFmtId="44" fontId="9" fillId="4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 outline="0">
        <left/>
        <right/>
        <top/>
        <bottom/>
      </border>
      <protection locked="1" hidden="0"/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0" formatCode="General"/>
      <border diagonalUp="0" diagonalDown="0" outline="0">
        <left/>
        <right/>
        <top/>
        <bottom/>
      </border>
      <protection locked="1" hidden="0"/>
    </dxf>
    <dxf>
      <border diagonalUp="0" diagonalDown="0" outline="0">
        <left/>
        <right/>
        <top/>
        <bottom/>
      </border>
      <protection locked="1" hidden="0"/>
    </dxf>
    <dxf>
      <border diagonalUp="0" diagonalDown="0" outline="0">
        <left/>
        <right/>
        <top/>
        <bottom/>
      </border>
      <protection locked="1" hidden="0"/>
    </dxf>
    <dxf>
      <border diagonalUp="0" diagonalDown="0" outline="0">
        <left/>
        <right/>
        <top/>
        <bottom/>
      </border>
      <protection locked="1" hidden="0"/>
    </dxf>
    <dxf>
      <border diagonalUp="0" diagonalDown="0" outline="0">
        <left/>
        <right/>
        <top/>
        <bottom/>
      </border>
      <protection locked="1" hidden="0"/>
    </dxf>
    <dxf>
      <border diagonalUp="0" diagonalDown="0" outline="0">
        <left/>
        <right/>
        <top/>
        <bottom/>
      </border>
      <protection locked="1" hidden="0"/>
    </dxf>
    <dxf>
      <fill>
        <patternFill patternType="solid">
          <fgColor indexed="64"/>
          <bgColor rgb="FFFFFF00"/>
        </patternFill>
      </fill>
      <protection locked="0" hidden="0"/>
    </dxf>
    <dxf>
      <protection locked="1" hidden="0"/>
    </dxf>
    <dxf>
      <protection locked="1" hidden="0"/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325ECB2-D040-4ECA-BB90-6ABB964B0195}" name="Tabel778" displayName="Tabel778" ref="A13:J90" totalsRowCount="1" headerRowDxfId="13" dataDxfId="11" totalsRowDxfId="12">
  <autoFilter ref="A13:J89" xr:uid="{F325ECB2-D040-4ECA-BB90-6ABB964B0195}"/>
  <tableColumns count="10">
    <tableColumn id="7" xr3:uid="{70EEC7FA-CECB-4267-AC5F-5060AE9D5DE9}" name="Object" dataDxfId="22" totalsRowDxfId="9"/>
    <tableColumn id="2" xr3:uid="{D0760538-5274-4399-B414-F7F28D511C25}" name="Klasse" dataDxfId="21" totalsRowDxfId="8"/>
    <tableColumn id="3" xr3:uid="{4290A99D-3BCE-4C76-A484-CC81AA70B7F9}" name="Lengte (m)" dataDxfId="20" totalsRowDxfId="7"/>
    <tableColumn id="4" xr3:uid="{46A9B710-3B99-4D9F-BA64-1D76CFA75DDA}" name="Totale breedte (m)" dataDxfId="19" totalsRowDxfId="6"/>
    <tableColumn id="5" xr3:uid="{E4D577E1-614A-4EC3-B64E-8150D5FC80F0}" name="Kolom2" dataDxfId="18" totalsRowDxfId="5"/>
    <tableColumn id="12" xr3:uid="{6E3971F5-82D8-461B-A6E7-E94E929CD1E2}" name="Kolom3" dataDxfId="17" totalsRowDxfId="4">
      <calculatedColumnFormula>PRODUCT(Tabel778[[#This Row],[Lengte (m)]],Tabel778[[#This Row],[Totale breedte (m)]])</calculatedColumnFormula>
    </tableColumn>
    <tableColumn id="11" xr3:uid="{6D082F90-2AC5-4B6E-9818-563245C5358B}" name="Kolom4" dataDxfId="16" totalsRowDxfId="3">
      <calculatedColumnFormula>PRODUCT(Tabel778[[#This Row],[Lengte (m)]],Tabel778[[#This Row],[Kolom2]])</calculatedColumnFormula>
    </tableColumn>
    <tableColumn id="6" xr3:uid="{8E486D42-E04F-4FA0-809B-C74550F9774C}" name="Kolom6" dataDxfId="15" totalsRowDxfId="2"/>
    <tableColumn id="10" xr3:uid="{9F546009-B93C-4575-AEC5-C5FC1068279F}" name="[EUR]" totalsRowLabel="SUBTOTAAL 2" dataDxfId="10" totalsRowDxfId="1" dataCellStyle="Valuta"/>
    <tableColumn id="13" xr3:uid="{78820449-3283-411D-AC0E-514D4EFBC2F9}" name="[EUR2]" totalsRowFunction="custom" dataDxfId="14" totalsRowDxfId="0" dataCellStyle="Valuta" totalsRowCellStyle="Valuta">
      <calculatedColumnFormula>Tabel778[[#This Row],[Kolom3]]*Tabel778[[#This Row],['[EUR']]]</calculatedColumnFormula>
      <totalsRowFormula>SUM(Tabel778['[EUR2']])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FF34-71B1-4D94-8B6E-E60AC8D35678}">
  <dimension ref="A1:J108"/>
  <sheetViews>
    <sheetView tabSelected="1" zoomScale="115" zoomScaleNormal="115" workbookViewId="0">
      <selection activeCell="I68" sqref="I68"/>
    </sheetView>
  </sheetViews>
  <sheetFormatPr defaultColWidth="8.7109375" defaultRowHeight="15" x14ac:dyDescent="0.25"/>
  <cols>
    <col min="1" max="1" width="10.140625" style="7" bestFit="1" customWidth="1"/>
    <col min="2" max="2" width="32.42578125" style="7" customWidth="1"/>
    <col min="3" max="6" width="12.7109375" style="7" customWidth="1"/>
    <col min="7" max="7" width="12.7109375" style="8" customWidth="1"/>
    <col min="8" max="8" width="20.28515625" style="7" customWidth="1"/>
    <col min="9" max="10" width="24.7109375" style="7" customWidth="1"/>
    <col min="11" max="16384" width="8.7109375" style="7"/>
  </cols>
  <sheetData>
    <row r="1" spans="1:10" x14ac:dyDescent="0.25">
      <c r="A1" s="7" t="s">
        <v>58</v>
      </c>
    </row>
    <row r="2" spans="1:10" x14ac:dyDescent="0.25">
      <c r="A2" s="9"/>
    </row>
    <row r="3" spans="1:10" ht="23.25" x14ac:dyDescent="0.25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11" t="s">
        <v>0</v>
      </c>
      <c r="B4" s="12" t="s">
        <v>29</v>
      </c>
      <c r="C4" s="12"/>
      <c r="D4" s="12"/>
      <c r="E4" s="12"/>
      <c r="F4" s="12"/>
      <c r="G4" s="12"/>
      <c r="H4" s="12" t="s">
        <v>44</v>
      </c>
      <c r="I4" s="3" t="s">
        <v>30</v>
      </c>
      <c r="J4" s="4" t="s">
        <v>33</v>
      </c>
    </row>
    <row r="5" spans="1:10" x14ac:dyDescent="0.25">
      <c r="A5" s="13">
        <v>1</v>
      </c>
      <c r="B5" s="14" t="s">
        <v>59</v>
      </c>
      <c r="C5" s="14"/>
      <c r="D5" s="14"/>
      <c r="E5" s="14"/>
      <c r="F5" s="14"/>
      <c r="G5" s="14"/>
      <c r="H5" s="15">
        <v>120</v>
      </c>
      <c r="I5" s="6"/>
      <c r="J5" s="16">
        <f>H5*I5</f>
        <v>0</v>
      </c>
    </row>
    <row r="6" spans="1:10" x14ac:dyDescent="0.25">
      <c r="A6" s="17">
        <v>2</v>
      </c>
      <c r="B6" s="18" t="s">
        <v>45</v>
      </c>
      <c r="C6" s="18"/>
      <c r="D6" s="18"/>
      <c r="E6" s="18"/>
      <c r="F6" s="18"/>
      <c r="G6" s="18"/>
      <c r="H6" s="19">
        <v>40</v>
      </c>
      <c r="I6" s="5"/>
      <c r="J6" s="20">
        <f>H6*I6</f>
        <v>0</v>
      </c>
    </row>
    <row r="7" spans="1:10" x14ac:dyDescent="0.25">
      <c r="A7" s="13">
        <v>3</v>
      </c>
      <c r="B7" s="14" t="s">
        <v>46</v>
      </c>
      <c r="C7" s="14"/>
      <c r="D7" s="14"/>
      <c r="E7" s="14"/>
      <c r="F7" s="14"/>
      <c r="G7" s="14"/>
      <c r="H7" s="15">
        <v>40</v>
      </c>
      <c r="I7" s="6"/>
      <c r="J7" s="16">
        <f>H7*I7</f>
        <v>0</v>
      </c>
    </row>
    <row r="8" spans="1:10" x14ac:dyDescent="0.25">
      <c r="A8" s="17">
        <v>4</v>
      </c>
      <c r="B8" s="18" t="s">
        <v>56</v>
      </c>
      <c r="C8" s="18"/>
      <c r="D8" s="18"/>
      <c r="E8" s="18"/>
      <c r="F8" s="18"/>
      <c r="G8" s="18"/>
      <c r="H8" s="19">
        <v>40</v>
      </c>
      <c r="I8" s="5"/>
      <c r="J8" s="20">
        <f>H8*I8</f>
        <v>0</v>
      </c>
    </row>
    <row r="9" spans="1:10" ht="15.75" thickBot="1" x14ac:dyDescent="0.3">
      <c r="A9" s="9"/>
      <c r="B9" s="21"/>
      <c r="C9" s="21"/>
      <c r="D9" s="21"/>
      <c r="E9" s="21"/>
      <c r="F9" s="21"/>
      <c r="G9" s="21"/>
      <c r="H9" s="21"/>
    </row>
    <row r="10" spans="1:10" ht="15.75" thickTop="1" x14ac:dyDescent="0.25">
      <c r="A10" s="22"/>
      <c r="B10" s="1"/>
      <c r="C10" s="1"/>
      <c r="D10" s="1"/>
      <c r="E10" s="1"/>
      <c r="F10" s="23"/>
      <c r="G10" s="23"/>
      <c r="H10" s="24"/>
      <c r="I10" s="1" t="s">
        <v>43</v>
      </c>
      <c r="J10" s="25">
        <f>SUM(J5:J8)</f>
        <v>0</v>
      </c>
    </row>
    <row r="11" spans="1:10" ht="23.25" x14ac:dyDescent="0.25">
      <c r="A11" s="10" t="s">
        <v>61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45" x14ac:dyDescent="0.25">
      <c r="E12" s="26" t="s">
        <v>7</v>
      </c>
      <c r="F12" s="26" t="s">
        <v>9</v>
      </c>
      <c r="G12" s="26" t="s">
        <v>10</v>
      </c>
      <c r="H12" s="27" t="s">
        <v>25</v>
      </c>
      <c r="I12" s="28" t="s">
        <v>60</v>
      </c>
      <c r="J12" s="29" t="s">
        <v>24</v>
      </c>
    </row>
    <row r="13" spans="1:10" x14ac:dyDescent="0.25">
      <c r="A13" s="7" t="s">
        <v>0</v>
      </c>
      <c r="B13" s="7" t="s">
        <v>4</v>
      </c>
      <c r="C13" s="7" t="s">
        <v>3</v>
      </c>
      <c r="D13" s="9" t="s">
        <v>6</v>
      </c>
      <c r="E13" s="7" t="s">
        <v>1</v>
      </c>
      <c r="F13" s="7" t="s">
        <v>2</v>
      </c>
      <c r="G13" s="8" t="s">
        <v>21</v>
      </c>
      <c r="H13" s="7" t="s">
        <v>22</v>
      </c>
      <c r="I13" s="29" t="s">
        <v>31</v>
      </c>
      <c r="J13" s="29" t="s">
        <v>32</v>
      </c>
    </row>
    <row r="14" spans="1:10" s="30" customFormat="1" x14ac:dyDescent="0.25">
      <c r="A14" s="30">
        <v>1</v>
      </c>
      <c r="B14" s="30" t="s">
        <v>23</v>
      </c>
      <c r="C14" s="30">
        <v>11.9</v>
      </c>
      <c r="D14" s="30">
        <v>4.0999999999999996</v>
      </c>
      <c r="E14" s="30">
        <v>4</v>
      </c>
      <c r="F14" s="30">
        <f>PRODUCT(Tabel778[[#This Row],[Lengte (m)]],Tabel778[[#This Row],[Totale breedte (m)]])</f>
        <v>48.79</v>
      </c>
      <c r="G14" s="31">
        <f>PRODUCT(Tabel778[[#This Row],[Lengte (m)]],Tabel778[[#This Row],[Kolom2]])</f>
        <v>47.6</v>
      </c>
      <c r="H14" s="32" t="s">
        <v>11</v>
      </c>
      <c r="I14" s="52"/>
      <c r="J14" s="33">
        <f>Tabel778[[#This Row],[Kolom3]]*Tabel778[[#This Row],['[EUR']]]</f>
        <v>0</v>
      </c>
    </row>
    <row r="15" spans="1:10" x14ac:dyDescent="0.25">
      <c r="A15" s="34">
        <v>2</v>
      </c>
      <c r="B15" s="34" t="s">
        <v>5</v>
      </c>
      <c r="C15" s="34">
        <v>11.8</v>
      </c>
      <c r="D15" s="34">
        <v>1.8</v>
      </c>
      <c r="E15" s="34">
        <v>1.5</v>
      </c>
      <c r="F15" s="34">
        <f>PRODUCT(Tabel778[[#This Row],[Lengte (m)]],Tabel778[[#This Row],[Totale breedte (m)]])</f>
        <v>21.240000000000002</v>
      </c>
      <c r="G15" s="35">
        <f>PRODUCT(Tabel778[[#This Row],[Lengte (m)]],Tabel778[[#This Row],[Kolom2]])</f>
        <v>17.700000000000003</v>
      </c>
      <c r="H15" s="36" t="s">
        <v>11</v>
      </c>
      <c r="I15" s="53"/>
      <c r="J15" s="33">
        <f>Tabel778[[#This Row],[Kolom3]]*Tabel778[[#This Row],['[EUR']]]</f>
        <v>0</v>
      </c>
    </row>
    <row r="16" spans="1:10" s="30" customFormat="1" x14ac:dyDescent="0.25">
      <c r="A16" s="30">
        <v>3</v>
      </c>
      <c r="B16" s="30" t="s">
        <v>23</v>
      </c>
      <c r="C16" s="30">
        <v>17</v>
      </c>
      <c r="D16" s="30">
        <v>2.9</v>
      </c>
      <c r="E16" s="30">
        <v>2.6</v>
      </c>
      <c r="F16" s="30">
        <f>PRODUCT(Tabel778[[#This Row],[Lengte (m)]],Tabel778[[#This Row],[Totale breedte (m)]])</f>
        <v>49.3</v>
      </c>
      <c r="G16" s="31">
        <f>PRODUCT(Tabel778[[#This Row],[Lengte (m)]],Tabel778[[#This Row],[Kolom2]])</f>
        <v>44.2</v>
      </c>
      <c r="H16" s="32" t="s">
        <v>11</v>
      </c>
      <c r="I16" s="52"/>
      <c r="J16" s="33">
        <f>Tabel778[[#This Row],[Kolom3]]*Tabel778[[#This Row],['[EUR']]]</f>
        <v>0</v>
      </c>
    </row>
    <row r="17" spans="1:10" x14ac:dyDescent="0.25">
      <c r="A17" s="34">
        <v>4</v>
      </c>
      <c r="B17" s="34" t="s">
        <v>8</v>
      </c>
      <c r="C17" s="34">
        <v>7.6</v>
      </c>
      <c r="D17" s="34">
        <v>2.5</v>
      </c>
      <c r="E17" s="34">
        <v>2.2999999999999998</v>
      </c>
      <c r="F17" s="34">
        <f>PRODUCT(Tabel778[[#This Row],[Lengte (m)]],Tabel778[[#This Row],[Totale breedte (m)]])</f>
        <v>19</v>
      </c>
      <c r="G17" s="35">
        <f>PRODUCT(Tabel778[[#This Row],[Lengte (m)]],Tabel778[[#This Row],[Kolom2]])</f>
        <v>17.479999999999997</v>
      </c>
      <c r="H17" s="37" t="s">
        <v>11</v>
      </c>
      <c r="I17" s="53"/>
      <c r="J17" s="33">
        <f>Tabel778[[#This Row],[Kolom3]]*Tabel778[[#This Row],['[EUR']]]</f>
        <v>0</v>
      </c>
    </row>
    <row r="18" spans="1:10" s="30" customFormat="1" x14ac:dyDescent="0.25">
      <c r="A18" s="30">
        <v>5</v>
      </c>
      <c r="B18" s="30" t="s">
        <v>23</v>
      </c>
      <c r="C18" s="30">
        <v>14.2</v>
      </c>
      <c r="D18" s="30">
        <v>2.9</v>
      </c>
      <c r="E18" s="30">
        <v>2.5</v>
      </c>
      <c r="F18" s="30">
        <f>PRODUCT(Tabel778[[#This Row],[Lengte (m)]],Tabel778[[#This Row],[Totale breedte (m)]])</f>
        <v>41.18</v>
      </c>
      <c r="G18" s="31">
        <f>PRODUCT(Tabel778[[#This Row],[Lengte (m)]],Tabel778[[#This Row],[Kolom2]])</f>
        <v>35.5</v>
      </c>
      <c r="H18" s="32" t="s">
        <v>11</v>
      </c>
      <c r="I18" s="52"/>
      <c r="J18" s="33">
        <f>Tabel778[[#This Row],[Kolom3]]*Tabel778[[#This Row],['[EUR']]]</f>
        <v>0</v>
      </c>
    </row>
    <row r="19" spans="1:10" s="30" customFormat="1" x14ac:dyDescent="0.25">
      <c r="A19" s="30">
        <v>6</v>
      </c>
      <c r="B19" s="30" t="s">
        <v>23</v>
      </c>
      <c r="C19" s="30">
        <v>32.4</v>
      </c>
      <c r="D19" s="30">
        <v>3.2</v>
      </c>
      <c r="E19" s="30">
        <v>2.75</v>
      </c>
      <c r="F19" s="30">
        <f>PRODUCT(Tabel778[[#This Row],[Lengte (m)]],Tabel778[[#This Row],[Totale breedte (m)]])</f>
        <v>103.68</v>
      </c>
      <c r="G19" s="31">
        <f>PRODUCT(Tabel778[[#This Row],[Lengte (m)]],Tabel778[[#This Row],[Kolom2]])</f>
        <v>89.1</v>
      </c>
      <c r="H19" s="32" t="s">
        <v>13</v>
      </c>
      <c r="I19" s="52"/>
      <c r="J19" s="33">
        <f>Tabel778[[#This Row],[Kolom3]]*Tabel778[[#This Row],['[EUR']]]</f>
        <v>0</v>
      </c>
    </row>
    <row r="20" spans="1:10" s="30" customFormat="1" x14ac:dyDescent="0.25">
      <c r="A20" s="30">
        <v>7</v>
      </c>
      <c r="B20" s="30" t="s">
        <v>23</v>
      </c>
      <c r="C20" s="30">
        <v>32.25</v>
      </c>
      <c r="D20" s="30">
        <v>3.2</v>
      </c>
      <c r="F20" s="30">
        <f>PRODUCT(Tabel778[[#This Row],[Lengte (m)]],Tabel778[[#This Row],[Totale breedte (m)]])</f>
        <v>103.2</v>
      </c>
      <c r="G20" s="31">
        <f>PRODUCT(Tabel778[[#This Row],[Lengte (m)]],Tabel778[[#This Row],[Kolom2]])</f>
        <v>32.25</v>
      </c>
      <c r="H20" s="32" t="s">
        <v>13</v>
      </c>
      <c r="I20" s="52"/>
      <c r="J20" s="33">
        <f>Tabel778[[#This Row],[Kolom3]]*Tabel778[[#This Row],['[EUR']]]</f>
        <v>0</v>
      </c>
    </row>
    <row r="21" spans="1:10" x14ac:dyDescent="0.25">
      <c r="A21" s="34">
        <v>8</v>
      </c>
      <c r="B21" s="34" t="s">
        <v>8</v>
      </c>
      <c r="C21" s="34">
        <v>15.17</v>
      </c>
      <c r="D21" s="34">
        <v>1.9</v>
      </c>
      <c r="E21" s="34"/>
      <c r="F21" s="34">
        <f>PRODUCT(Tabel778[[#This Row],[Lengte (m)]],Tabel778[[#This Row],[Totale breedte (m)]])</f>
        <v>28.822999999999997</v>
      </c>
      <c r="G21" s="35">
        <f>PRODUCT(Tabel778[[#This Row],[Lengte (m)]],Tabel778[[#This Row],[Kolom2]])</f>
        <v>15.17</v>
      </c>
      <c r="H21" s="38" t="s">
        <v>11</v>
      </c>
      <c r="I21" s="53"/>
      <c r="J21" s="33">
        <f>Tabel778[[#This Row],[Kolom3]]*Tabel778[[#This Row],['[EUR']]]</f>
        <v>0</v>
      </c>
    </row>
    <row r="22" spans="1:10" s="30" customFormat="1" x14ac:dyDescent="0.25">
      <c r="A22" s="30">
        <v>9</v>
      </c>
      <c r="B22" s="30" t="s">
        <v>23</v>
      </c>
      <c r="C22" s="30">
        <v>14.4</v>
      </c>
      <c r="D22" s="30">
        <v>3.4</v>
      </c>
      <c r="E22" s="30">
        <v>3.4</v>
      </c>
      <c r="F22" s="30">
        <f>PRODUCT(Tabel778[[#This Row],[Lengte (m)]],Tabel778[[#This Row],[Totale breedte (m)]])</f>
        <v>48.96</v>
      </c>
      <c r="G22" s="31">
        <f>PRODUCT(Tabel778[[#This Row],[Lengte (m)]],Tabel778[[#This Row],[Kolom2]])</f>
        <v>48.96</v>
      </c>
      <c r="H22" s="32" t="s">
        <v>11</v>
      </c>
      <c r="I22" s="52"/>
      <c r="J22" s="33">
        <f>Tabel778[[#This Row],[Kolom3]]*Tabel778[[#This Row],['[EUR']]]</f>
        <v>0</v>
      </c>
    </row>
    <row r="23" spans="1:10" s="39" customFormat="1" x14ac:dyDescent="0.25">
      <c r="A23" s="39">
        <v>10</v>
      </c>
      <c r="B23" s="39" t="s">
        <v>18</v>
      </c>
      <c r="C23" s="39">
        <v>12</v>
      </c>
      <c r="D23" s="39">
        <v>4.38</v>
      </c>
      <c r="E23" s="39">
        <v>3.7</v>
      </c>
      <c r="F23" s="39">
        <f>PRODUCT(Tabel778[[#This Row],[Lengte (m)]],Tabel778[[#This Row],[Totale breedte (m)]])</f>
        <v>52.56</v>
      </c>
      <c r="G23" s="40">
        <f>PRODUCT(Tabel778[[#This Row],[Lengte (m)]],Tabel778[[#This Row],[Kolom2]])</f>
        <v>44.400000000000006</v>
      </c>
      <c r="H23" s="41" t="s">
        <v>11</v>
      </c>
      <c r="I23" s="54"/>
      <c r="J23" s="33">
        <f>Tabel778[[#This Row],[Kolom3]]*Tabel778[[#This Row],['[EUR']]]</f>
        <v>0</v>
      </c>
    </row>
    <row r="24" spans="1:10" s="39" customFormat="1" x14ac:dyDescent="0.25">
      <c r="A24" s="39">
        <v>11</v>
      </c>
      <c r="B24" s="39" t="s">
        <v>18</v>
      </c>
      <c r="C24" s="39">
        <v>22.1</v>
      </c>
      <c r="D24" s="39">
        <v>4.4000000000000004</v>
      </c>
      <c r="E24" s="39">
        <v>2.5499999999999998</v>
      </c>
      <c r="F24" s="39">
        <f>PRODUCT(Tabel778[[#This Row],[Lengte (m)]],Tabel778[[#This Row],[Totale breedte (m)]])</f>
        <v>97.240000000000009</v>
      </c>
      <c r="G24" s="40">
        <f>PRODUCT(Tabel778[[#This Row],[Lengte (m)]],Tabel778[[#This Row],[Kolom2]])</f>
        <v>56.354999999999997</v>
      </c>
      <c r="H24" s="41" t="s">
        <v>15</v>
      </c>
      <c r="I24" s="54"/>
      <c r="J24" s="33">
        <f>Tabel778[[#This Row],[Kolom3]]*Tabel778[[#This Row],['[EUR']]]</f>
        <v>0</v>
      </c>
    </row>
    <row r="25" spans="1:10" s="30" customFormat="1" x14ac:dyDescent="0.25">
      <c r="A25" s="30">
        <v>12</v>
      </c>
      <c r="B25" s="30" t="s">
        <v>23</v>
      </c>
      <c r="C25" s="30">
        <v>22.25</v>
      </c>
      <c r="D25" s="30">
        <v>2.2000000000000002</v>
      </c>
      <c r="E25" s="30">
        <v>1.9</v>
      </c>
      <c r="F25" s="30">
        <f>PRODUCT(Tabel778[[#This Row],[Lengte (m)]],Tabel778[[#This Row],[Totale breedte (m)]])</f>
        <v>48.95</v>
      </c>
      <c r="G25" s="31">
        <f>PRODUCT(Tabel778[[#This Row],[Lengte (m)]],Tabel778[[#This Row],[Kolom2]])</f>
        <v>42.274999999999999</v>
      </c>
      <c r="H25" s="32" t="s">
        <v>11</v>
      </c>
      <c r="I25" s="52"/>
      <c r="J25" s="33">
        <f>Tabel778[[#This Row],[Kolom3]]*Tabel778[[#This Row],['[EUR']]]</f>
        <v>0</v>
      </c>
    </row>
    <row r="26" spans="1:10" s="39" customFormat="1" x14ac:dyDescent="0.25">
      <c r="A26" s="39">
        <v>13</v>
      </c>
      <c r="B26" s="39" t="s">
        <v>18</v>
      </c>
      <c r="C26" s="39">
        <v>12.7</v>
      </c>
      <c r="D26" s="39">
        <v>4.2</v>
      </c>
      <c r="E26" s="39">
        <v>3.2</v>
      </c>
      <c r="F26" s="39">
        <f>PRODUCT(Tabel778[[#This Row],[Lengte (m)]],Tabel778[[#This Row],[Totale breedte (m)]])</f>
        <v>53.339999999999996</v>
      </c>
      <c r="G26" s="40">
        <f>PRODUCT(Tabel778[[#This Row],[Lengte (m)]],Tabel778[[#This Row],[Kolom2]])</f>
        <v>40.64</v>
      </c>
      <c r="H26" s="41" t="s">
        <v>15</v>
      </c>
      <c r="I26" s="54"/>
      <c r="J26" s="33">
        <f>Tabel778[[#This Row],[Kolom3]]*Tabel778[[#This Row],['[EUR']]]</f>
        <v>0</v>
      </c>
    </row>
    <row r="27" spans="1:10" s="30" customFormat="1" x14ac:dyDescent="0.25">
      <c r="A27" s="30">
        <v>14</v>
      </c>
      <c r="B27" s="30" t="s">
        <v>23</v>
      </c>
      <c r="C27" s="30">
        <v>12.7</v>
      </c>
      <c r="D27" s="30">
        <v>2.95</v>
      </c>
      <c r="E27" s="30">
        <v>2.5</v>
      </c>
      <c r="F27" s="30">
        <f>PRODUCT(Tabel778[[#This Row],[Lengte (m)]],Tabel778[[#This Row],[Totale breedte (m)]])</f>
        <v>37.465000000000003</v>
      </c>
      <c r="G27" s="31">
        <f>PRODUCT(Tabel778[[#This Row],[Lengte (m)]],Tabel778[[#This Row],[Kolom2]])</f>
        <v>31.75</v>
      </c>
      <c r="H27" s="32" t="s">
        <v>15</v>
      </c>
      <c r="I27" s="52"/>
      <c r="J27" s="33">
        <f>Tabel778[[#This Row],[Kolom3]]*Tabel778[[#This Row],['[EUR']]]</f>
        <v>0</v>
      </c>
    </row>
    <row r="28" spans="1:10" s="39" customFormat="1" x14ac:dyDescent="0.25">
      <c r="A28" s="39">
        <v>15</v>
      </c>
      <c r="B28" s="39" t="s">
        <v>20</v>
      </c>
      <c r="C28" s="39">
        <v>12</v>
      </c>
      <c r="D28" s="39">
        <v>4.22</v>
      </c>
      <c r="E28" s="39">
        <v>4</v>
      </c>
      <c r="F28" s="39">
        <f>PRODUCT(Tabel778[[#This Row],[Lengte (m)]],Tabel778[[#This Row],[Totale breedte (m)]])</f>
        <v>50.64</v>
      </c>
      <c r="G28" s="40">
        <f>PRODUCT(Tabel778[[#This Row],[Lengte (m)]],Tabel778[[#This Row],[Kolom2]])</f>
        <v>48</v>
      </c>
      <c r="H28" s="41" t="s">
        <v>15</v>
      </c>
      <c r="I28" s="54"/>
      <c r="J28" s="33">
        <f>Tabel778[[#This Row],[Kolom3]]*Tabel778[[#This Row],['[EUR']]]</f>
        <v>0</v>
      </c>
    </row>
    <row r="29" spans="1:10" s="39" customFormat="1" x14ac:dyDescent="0.25">
      <c r="A29" s="39">
        <v>16</v>
      </c>
      <c r="B29" s="39" t="s">
        <v>19</v>
      </c>
      <c r="C29" s="39">
        <v>10.56</v>
      </c>
      <c r="D29" s="39">
        <v>4.2300000000000004</v>
      </c>
      <c r="E29" s="39">
        <v>4.05</v>
      </c>
      <c r="F29" s="39">
        <f>PRODUCT(Tabel778[[#This Row],[Lengte (m)]],Tabel778[[#This Row],[Totale breedte (m)]])</f>
        <v>44.668800000000005</v>
      </c>
      <c r="G29" s="40">
        <f>PRODUCT(Tabel778[[#This Row],[Lengte (m)]],Tabel778[[#This Row],[Kolom2]])</f>
        <v>42.768000000000001</v>
      </c>
      <c r="H29" s="41" t="s">
        <v>15</v>
      </c>
      <c r="I29" s="54"/>
      <c r="J29" s="33">
        <f>Tabel778[[#This Row],[Kolom3]]*Tabel778[[#This Row],['[EUR']]]</f>
        <v>0</v>
      </c>
    </row>
    <row r="30" spans="1:10" s="30" customFormat="1" x14ac:dyDescent="0.25">
      <c r="A30" s="30">
        <v>17</v>
      </c>
      <c r="B30" s="30" t="s">
        <v>23</v>
      </c>
      <c r="C30" s="30">
        <v>14.5</v>
      </c>
      <c r="D30" s="30">
        <v>4.28</v>
      </c>
      <c r="E30" s="30">
        <v>4.1500000000000004</v>
      </c>
      <c r="F30" s="30">
        <f>PRODUCT(Tabel778[[#This Row],[Lengte (m)]],Tabel778[[#This Row],[Totale breedte (m)]])</f>
        <v>62.06</v>
      </c>
      <c r="G30" s="31">
        <f>PRODUCT(Tabel778[[#This Row],[Lengte (m)]],Tabel778[[#This Row],[Kolom2]])</f>
        <v>60.175000000000004</v>
      </c>
      <c r="H30" s="32" t="s">
        <v>15</v>
      </c>
      <c r="I30" s="52"/>
      <c r="J30" s="33">
        <f>Tabel778[[#This Row],[Kolom3]]*Tabel778[[#This Row],['[EUR']]]</f>
        <v>0</v>
      </c>
    </row>
    <row r="31" spans="1:10" s="30" customFormat="1" x14ac:dyDescent="0.25">
      <c r="A31" s="30">
        <v>18</v>
      </c>
      <c r="B31" s="30" t="s">
        <v>23</v>
      </c>
      <c r="C31" s="30">
        <v>15.9</v>
      </c>
      <c r="D31" s="30">
        <v>2.86</v>
      </c>
      <c r="E31" s="30">
        <v>2.5</v>
      </c>
      <c r="F31" s="30">
        <f>PRODUCT(Tabel778[[#This Row],[Lengte (m)]],Tabel778[[#This Row],[Totale breedte (m)]])</f>
        <v>45.473999999999997</v>
      </c>
      <c r="G31" s="31">
        <f>PRODUCT(Tabel778[[#This Row],[Lengte (m)]],Tabel778[[#This Row],[Kolom2]])</f>
        <v>39.75</v>
      </c>
      <c r="H31" s="32" t="s">
        <v>15</v>
      </c>
      <c r="I31" s="52"/>
      <c r="J31" s="33">
        <f>Tabel778[[#This Row],[Kolom3]]*Tabel778[[#This Row],['[EUR']]]</f>
        <v>0</v>
      </c>
    </row>
    <row r="32" spans="1:10" s="30" customFormat="1" x14ac:dyDescent="0.25">
      <c r="A32" s="30">
        <v>19</v>
      </c>
      <c r="B32" s="30" t="s">
        <v>23</v>
      </c>
      <c r="C32" s="30">
        <v>16</v>
      </c>
      <c r="D32" s="30">
        <v>2.9</v>
      </c>
      <c r="E32" s="30">
        <v>2.6</v>
      </c>
      <c r="F32" s="30">
        <f>PRODUCT(Tabel778[[#This Row],[Lengte (m)]],Tabel778[[#This Row],[Totale breedte (m)]])</f>
        <v>46.4</v>
      </c>
      <c r="G32" s="31">
        <f>PRODUCT(Tabel778[[#This Row],[Lengte (m)]],Tabel778[[#This Row],[Kolom2]])</f>
        <v>41.6</v>
      </c>
      <c r="H32" s="32" t="s">
        <v>11</v>
      </c>
      <c r="I32" s="52"/>
      <c r="J32" s="33">
        <f>Tabel778[[#This Row],[Kolom3]]*Tabel778[[#This Row],['[EUR']]]</f>
        <v>0</v>
      </c>
    </row>
    <row r="33" spans="1:10" x14ac:dyDescent="0.25">
      <c r="A33" s="34">
        <v>20</v>
      </c>
      <c r="B33" s="34" t="s">
        <v>5</v>
      </c>
      <c r="C33" s="34">
        <v>16</v>
      </c>
      <c r="D33" s="34">
        <v>2.2000000000000002</v>
      </c>
      <c r="E33" s="34">
        <v>1.9</v>
      </c>
      <c r="F33" s="34">
        <f>PRODUCT(Tabel778[[#This Row],[Lengte (m)]],Tabel778[[#This Row],[Totale breedte (m)]])</f>
        <v>35.200000000000003</v>
      </c>
      <c r="G33" s="35">
        <f>PRODUCT(Tabel778[[#This Row],[Lengte (m)]],Tabel778[[#This Row],[Kolom2]])</f>
        <v>30.4</v>
      </c>
      <c r="H33" s="42" t="s">
        <v>11</v>
      </c>
      <c r="I33" s="53"/>
      <c r="J33" s="33">
        <f>Tabel778[[#This Row],[Kolom3]]*Tabel778[[#This Row],['[EUR']]]</f>
        <v>0</v>
      </c>
    </row>
    <row r="34" spans="1:10" x14ac:dyDescent="0.25">
      <c r="A34" s="34">
        <v>21</v>
      </c>
      <c r="B34" s="34" t="s">
        <v>5</v>
      </c>
      <c r="C34" s="34">
        <v>16</v>
      </c>
      <c r="D34" s="34">
        <v>2.2000000000000002</v>
      </c>
      <c r="E34" s="34">
        <v>1.9</v>
      </c>
      <c r="F34" s="34">
        <f>PRODUCT(Tabel778[[#This Row],[Lengte (m)]],Tabel778[[#This Row],[Totale breedte (m)]])</f>
        <v>35.200000000000003</v>
      </c>
      <c r="G34" s="35">
        <f>PRODUCT(Tabel778[[#This Row],[Lengte (m)]],Tabel778[[#This Row],[Kolom2]])</f>
        <v>30.4</v>
      </c>
      <c r="H34" s="42" t="s">
        <v>11</v>
      </c>
      <c r="I34" s="53"/>
      <c r="J34" s="33">
        <f>Tabel778[[#This Row],[Kolom3]]*Tabel778[[#This Row],['[EUR']]]</f>
        <v>0</v>
      </c>
    </row>
    <row r="35" spans="1:10" x14ac:dyDescent="0.25">
      <c r="A35" s="34">
        <v>22</v>
      </c>
      <c r="B35" s="34" t="s">
        <v>5</v>
      </c>
      <c r="C35" s="34">
        <v>16</v>
      </c>
      <c r="D35" s="34">
        <v>2.2000000000000002</v>
      </c>
      <c r="E35" s="34">
        <v>1.8</v>
      </c>
      <c r="F35" s="34">
        <f>PRODUCT(Tabel778[[#This Row],[Lengte (m)]],Tabel778[[#This Row],[Totale breedte (m)]])</f>
        <v>35.200000000000003</v>
      </c>
      <c r="G35" s="35">
        <f>PRODUCT(Tabel778[[#This Row],[Lengte (m)]],Tabel778[[#This Row],[Kolom2]])</f>
        <v>28.8</v>
      </c>
      <c r="H35" s="42" t="s">
        <v>11</v>
      </c>
      <c r="I35" s="53"/>
      <c r="J35" s="33">
        <f>Tabel778[[#This Row],[Kolom3]]*Tabel778[[#This Row],['[EUR']]]</f>
        <v>0</v>
      </c>
    </row>
    <row r="36" spans="1:10" x14ac:dyDescent="0.25">
      <c r="A36" s="34">
        <v>23</v>
      </c>
      <c r="B36" s="34" t="s">
        <v>5</v>
      </c>
      <c r="C36" s="34">
        <v>16</v>
      </c>
      <c r="D36" s="34">
        <v>2.2000000000000002</v>
      </c>
      <c r="E36" s="34">
        <v>1.9</v>
      </c>
      <c r="F36" s="34">
        <f>PRODUCT(Tabel778[[#This Row],[Lengte (m)]],Tabel778[[#This Row],[Totale breedte (m)]])</f>
        <v>35.200000000000003</v>
      </c>
      <c r="G36" s="35">
        <f>PRODUCT(Tabel778[[#This Row],[Lengte (m)]],Tabel778[[#This Row],[Kolom2]])</f>
        <v>30.4</v>
      </c>
      <c r="H36" s="42" t="s">
        <v>11</v>
      </c>
      <c r="I36" s="53"/>
      <c r="J36" s="33">
        <f>Tabel778[[#This Row],[Kolom3]]*Tabel778[[#This Row],['[EUR']]]</f>
        <v>0</v>
      </c>
    </row>
    <row r="37" spans="1:10" x14ac:dyDescent="0.25">
      <c r="A37" s="34">
        <v>24</v>
      </c>
      <c r="B37" s="34" t="s">
        <v>8</v>
      </c>
      <c r="C37" s="34">
        <v>8.3000000000000007</v>
      </c>
      <c r="D37" s="34">
        <v>1.2</v>
      </c>
      <c r="E37" s="34">
        <v>1.05</v>
      </c>
      <c r="F37" s="34">
        <f>PRODUCT(Tabel778[[#This Row],[Lengte (m)]],Tabel778[[#This Row],[Totale breedte (m)]])</f>
        <v>9.9600000000000009</v>
      </c>
      <c r="G37" s="35">
        <f>PRODUCT(Tabel778[[#This Row],[Lengte (m)]],Tabel778[[#This Row],[Kolom2]])</f>
        <v>8.7150000000000016</v>
      </c>
      <c r="H37" s="42" t="s">
        <v>14</v>
      </c>
      <c r="I37" s="53"/>
      <c r="J37" s="33">
        <f>Tabel778[[#This Row],[Kolom3]]*Tabel778[[#This Row],['[EUR']]]</f>
        <v>0</v>
      </c>
    </row>
    <row r="38" spans="1:10" s="30" customFormat="1" x14ac:dyDescent="0.25">
      <c r="A38" s="30">
        <v>25</v>
      </c>
      <c r="B38" s="30" t="s">
        <v>23</v>
      </c>
      <c r="C38" s="30">
        <v>28.3</v>
      </c>
      <c r="D38" s="30">
        <v>4.7</v>
      </c>
      <c r="E38" s="30">
        <v>2.4</v>
      </c>
      <c r="F38" s="30">
        <f>PRODUCT(Tabel778[[#This Row],[Lengte (m)]],Tabel778[[#This Row],[Totale breedte (m)]])</f>
        <v>133.01000000000002</v>
      </c>
      <c r="G38" s="31">
        <f>PRODUCT(Tabel778[[#This Row],[Lengte (m)]],Tabel778[[#This Row],[Kolom2]])</f>
        <v>67.92</v>
      </c>
      <c r="H38" s="32" t="s">
        <v>13</v>
      </c>
      <c r="I38" s="52"/>
      <c r="J38" s="33">
        <f>Tabel778[[#This Row],[Kolom3]]*Tabel778[[#This Row],['[EUR']]]</f>
        <v>0</v>
      </c>
    </row>
    <row r="39" spans="1:10" x14ac:dyDescent="0.25">
      <c r="A39" s="34">
        <v>26</v>
      </c>
      <c r="B39" s="34" t="s">
        <v>5</v>
      </c>
      <c r="C39" s="34">
        <v>7.18</v>
      </c>
      <c r="D39" s="34">
        <v>3.5</v>
      </c>
      <c r="E39" s="34">
        <v>3.2</v>
      </c>
      <c r="F39" s="34">
        <f>PRODUCT(Tabel778[[#This Row],[Lengte (m)]],Tabel778[[#This Row],[Totale breedte (m)]])</f>
        <v>25.13</v>
      </c>
      <c r="G39" s="35">
        <f>PRODUCT(Tabel778[[#This Row],[Lengte (m)]],Tabel778[[#This Row],[Kolom2]])</f>
        <v>22.975999999999999</v>
      </c>
      <c r="H39" s="36" t="s">
        <v>11</v>
      </c>
      <c r="I39" s="53"/>
      <c r="J39" s="33">
        <f>Tabel778[[#This Row],[Kolom3]]*Tabel778[[#This Row],['[EUR']]]</f>
        <v>0</v>
      </c>
    </row>
    <row r="40" spans="1:10" s="30" customFormat="1" x14ac:dyDescent="0.25">
      <c r="A40" s="30">
        <v>27</v>
      </c>
      <c r="B40" s="30" t="s">
        <v>23</v>
      </c>
      <c r="C40" s="30">
        <v>17</v>
      </c>
      <c r="D40" s="30">
        <v>2.4</v>
      </c>
      <c r="E40" s="30">
        <v>2.5</v>
      </c>
      <c r="F40" s="30">
        <f>PRODUCT(Tabel778[[#This Row],[Lengte (m)]],Tabel778[[#This Row],[Totale breedte (m)]])</f>
        <v>40.799999999999997</v>
      </c>
      <c r="G40" s="31">
        <f>PRODUCT(Tabel778[[#This Row],[Lengte (m)]],Tabel778[[#This Row],[Kolom2]])</f>
        <v>42.5</v>
      </c>
      <c r="H40" s="32" t="s">
        <v>11</v>
      </c>
      <c r="I40" s="52"/>
      <c r="J40" s="33">
        <f>Tabel778[[#This Row],[Kolom3]]*Tabel778[[#This Row],['[EUR']]]</f>
        <v>0</v>
      </c>
    </row>
    <row r="41" spans="1:10" s="30" customFormat="1" x14ac:dyDescent="0.25">
      <c r="A41" s="30">
        <v>28</v>
      </c>
      <c r="B41" s="30" t="s">
        <v>23</v>
      </c>
      <c r="C41" s="30">
        <v>12.7</v>
      </c>
      <c r="D41" s="30">
        <v>4.1500000000000004</v>
      </c>
      <c r="E41" s="30">
        <v>3.8</v>
      </c>
      <c r="F41" s="30">
        <f>PRODUCT(Tabel778[[#This Row],[Lengte (m)]],Tabel778[[#This Row],[Totale breedte (m)]])</f>
        <v>52.704999999999998</v>
      </c>
      <c r="G41" s="31">
        <f>PRODUCT(Tabel778[[#This Row],[Lengte (m)]],Tabel778[[#This Row],[Kolom2]])</f>
        <v>48.26</v>
      </c>
      <c r="H41" s="32" t="s">
        <v>11</v>
      </c>
      <c r="I41" s="52"/>
      <c r="J41" s="33">
        <f>Tabel778[[#This Row],[Kolom3]]*Tabel778[[#This Row],['[EUR']]]</f>
        <v>0</v>
      </c>
    </row>
    <row r="42" spans="1:10" s="30" customFormat="1" x14ac:dyDescent="0.25">
      <c r="A42" s="30">
        <v>29</v>
      </c>
      <c r="B42" s="30" t="s">
        <v>12</v>
      </c>
      <c r="C42" s="30">
        <v>10</v>
      </c>
      <c r="D42" s="30">
        <v>2.9</v>
      </c>
      <c r="E42" s="30">
        <v>2.6</v>
      </c>
      <c r="F42" s="30">
        <f>PRODUCT(Tabel778[[#This Row],[Lengte (m)]],Tabel778[[#This Row],[Totale breedte (m)]])</f>
        <v>29</v>
      </c>
      <c r="G42" s="31">
        <f>PRODUCT(Tabel778[[#This Row],[Lengte (m)]],Tabel778[[#This Row],[Kolom2]])</f>
        <v>26</v>
      </c>
      <c r="H42" s="32" t="s">
        <v>11</v>
      </c>
      <c r="I42" s="52"/>
      <c r="J42" s="33">
        <f>Tabel778[[#This Row],[Kolom3]]*Tabel778[[#This Row],['[EUR']]]</f>
        <v>0</v>
      </c>
    </row>
    <row r="43" spans="1:10" s="34" customFormat="1" x14ac:dyDescent="0.25">
      <c r="A43" s="34">
        <v>30</v>
      </c>
      <c r="B43" s="34" t="s">
        <v>5</v>
      </c>
      <c r="C43" s="34">
        <v>12.9</v>
      </c>
      <c r="D43" s="34">
        <v>1.9</v>
      </c>
      <c r="E43" s="34">
        <v>1.5</v>
      </c>
      <c r="F43" s="34">
        <f>PRODUCT(Tabel778[[#This Row],[Lengte (m)]],Tabel778[[#This Row],[Totale breedte (m)]])</f>
        <v>24.509999999999998</v>
      </c>
      <c r="G43" s="35">
        <f>PRODUCT(Tabel778[[#This Row],[Lengte (m)]],Tabel778[[#This Row],[Kolom2]])</f>
        <v>19.350000000000001</v>
      </c>
      <c r="H43" s="38" t="s">
        <v>11</v>
      </c>
      <c r="I43" s="55"/>
      <c r="J43" s="33">
        <f>Tabel778[[#This Row],[Kolom3]]*Tabel778[[#This Row],['[EUR']]]</f>
        <v>0</v>
      </c>
    </row>
    <row r="44" spans="1:10" s="34" customFormat="1" x14ac:dyDescent="0.25">
      <c r="A44" s="34">
        <v>31</v>
      </c>
      <c r="B44" s="34" t="s">
        <v>5</v>
      </c>
      <c r="C44" s="34">
        <v>13.1</v>
      </c>
      <c r="D44" s="34">
        <v>1.8</v>
      </c>
      <c r="E44" s="34">
        <v>1.5</v>
      </c>
      <c r="F44" s="34">
        <f>PRODUCT(Tabel778[[#This Row],[Lengte (m)]],Tabel778[[#This Row],[Totale breedte (m)]])</f>
        <v>23.58</v>
      </c>
      <c r="G44" s="35">
        <f>PRODUCT(Tabel778[[#This Row],[Lengte (m)]],Tabel778[[#This Row],[Kolom2]])</f>
        <v>19.649999999999999</v>
      </c>
      <c r="H44" s="38" t="s">
        <v>11</v>
      </c>
      <c r="I44" s="55"/>
      <c r="J44" s="33">
        <f>Tabel778[[#This Row],[Kolom3]]*Tabel778[[#This Row],['[EUR']]]</f>
        <v>0</v>
      </c>
    </row>
    <row r="45" spans="1:10" s="34" customFormat="1" x14ac:dyDescent="0.25">
      <c r="A45" s="34">
        <v>32</v>
      </c>
      <c r="B45" s="34" t="s">
        <v>8</v>
      </c>
      <c r="C45" s="34">
        <v>13.25</v>
      </c>
      <c r="D45" s="34">
        <v>1.9</v>
      </c>
      <c r="E45" s="34">
        <v>1.5</v>
      </c>
      <c r="F45" s="34">
        <f>PRODUCT(Tabel778[[#This Row],[Lengte (m)]],Tabel778[[#This Row],[Totale breedte (m)]])</f>
        <v>25.174999999999997</v>
      </c>
      <c r="G45" s="35">
        <f>PRODUCT(Tabel778[[#This Row],[Lengte (m)]],Tabel778[[#This Row],[Kolom2]])</f>
        <v>19.875</v>
      </c>
      <c r="H45" s="38" t="s">
        <v>11</v>
      </c>
      <c r="I45" s="55"/>
      <c r="J45" s="33">
        <f>Tabel778[[#This Row],[Kolom3]]*Tabel778[[#This Row],['[EUR']]]</f>
        <v>0</v>
      </c>
    </row>
    <row r="46" spans="1:10" s="34" customFormat="1" x14ac:dyDescent="0.25">
      <c r="A46" s="34">
        <v>33</v>
      </c>
      <c r="B46" s="34" t="s">
        <v>8</v>
      </c>
      <c r="C46" s="34">
        <v>11.7</v>
      </c>
      <c r="D46" s="34">
        <v>2.1</v>
      </c>
      <c r="E46" s="34">
        <v>2</v>
      </c>
      <c r="F46" s="34">
        <f>PRODUCT(Tabel778[[#This Row],[Lengte (m)]],Tabel778[[#This Row],[Totale breedte (m)]])</f>
        <v>24.57</v>
      </c>
      <c r="G46" s="35">
        <f>PRODUCT(Tabel778[[#This Row],[Lengte (m)]],Tabel778[[#This Row],[Kolom2]])</f>
        <v>23.4</v>
      </c>
      <c r="H46" s="38" t="s">
        <v>11</v>
      </c>
      <c r="I46" s="55"/>
      <c r="J46" s="33">
        <f>Tabel778[[#This Row],[Kolom3]]*Tabel778[[#This Row],['[EUR']]]</f>
        <v>0</v>
      </c>
    </row>
    <row r="47" spans="1:10" x14ac:dyDescent="0.25">
      <c r="A47" s="34">
        <v>34</v>
      </c>
      <c r="B47" s="34" t="s">
        <v>8</v>
      </c>
      <c r="C47" s="34">
        <v>25.1</v>
      </c>
      <c r="D47" s="34">
        <v>2.2999999999999998</v>
      </c>
      <c r="E47" s="34">
        <v>1.95</v>
      </c>
      <c r="F47" s="34">
        <f>PRODUCT(Tabel778[[#This Row],[Lengte (m)]],Tabel778[[#This Row],[Totale breedte (m)]])</f>
        <v>57.73</v>
      </c>
      <c r="G47" s="35">
        <f>PRODUCT(Tabel778[[#This Row],[Lengte (m)]],Tabel778[[#This Row],[Kolom2]])</f>
        <v>48.945</v>
      </c>
      <c r="H47" s="36" t="s">
        <v>11</v>
      </c>
      <c r="I47" s="53"/>
      <c r="J47" s="33">
        <f>Tabel778[[#This Row],[Kolom3]]*Tabel778[[#This Row],['[EUR']]]</f>
        <v>0</v>
      </c>
    </row>
    <row r="48" spans="1:10" x14ac:dyDescent="0.25">
      <c r="A48" s="34">
        <v>35</v>
      </c>
      <c r="B48" s="34" t="s">
        <v>8</v>
      </c>
      <c r="C48" s="34">
        <v>23.1</v>
      </c>
      <c r="D48" s="34">
        <v>2.2999999999999998</v>
      </c>
      <c r="E48" s="34">
        <v>1.95</v>
      </c>
      <c r="F48" s="34">
        <f>PRODUCT(Tabel778[[#This Row],[Lengte (m)]],Tabel778[[#This Row],[Totale breedte (m)]])</f>
        <v>53.13</v>
      </c>
      <c r="G48" s="35">
        <f>PRODUCT(Tabel778[[#This Row],[Lengte (m)]],Tabel778[[#This Row],[Kolom2]])</f>
        <v>45.045000000000002</v>
      </c>
      <c r="H48" s="36" t="s">
        <v>11</v>
      </c>
      <c r="I48" s="53"/>
      <c r="J48" s="33">
        <f>Tabel778[[#This Row],[Kolom3]]*Tabel778[[#This Row],['[EUR']]]</f>
        <v>0</v>
      </c>
    </row>
    <row r="49" spans="1:10" s="30" customFormat="1" x14ac:dyDescent="0.25">
      <c r="A49" s="30">
        <v>36</v>
      </c>
      <c r="B49" s="30" t="s">
        <v>23</v>
      </c>
      <c r="C49" s="30">
        <v>40.200000000000003</v>
      </c>
      <c r="D49" s="30">
        <v>2.2999999999999998</v>
      </c>
      <c r="E49" s="30">
        <v>2.2999999999999998</v>
      </c>
      <c r="F49" s="30">
        <f>PRODUCT(Tabel778[[#This Row],[Lengte (m)]],Tabel778[[#This Row],[Totale breedte (m)]])</f>
        <v>92.46</v>
      </c>
      <c r="G49" s="31">
        <f>PRODUCT(Tabel778[[#This Row],[Lengte (m)]],Tabel778[[#This Row],[Kolom2]])</f>
        <v>92.46</v>
      </c>
      <c r="H49" s="32" t="s">
        <v>11</v>
      </c>
      <c r="I49" s="52"/>
      <c r="J49" s="33">
        <f>Tabel778[[#This Row],[Kolom3]]*Tabel778[[#This Row],['[EUR']]]</f>
        <v>0</v>
      </c>
    </row>
    <row r="50" spans="1:10" x14ac:dyDescent="0.25">
      <c r="A50" s="34">
        <v>37</v>
      </c>
      <c r="B50" s="34" t="s">
        <v>8</v>
      </c>
      <c r="C50" s="34">
        <v>10</v>
      </c>
      <c r="D50" s="34">
        <v>2.1</v>
      </c>
      <c r="E50" s="34">
        <v>1.85</v>
      </c>
      <c r="F50" s="34">
        <f>PRODUCT(Tabel778[[#This Row],[Lengte (m)]],Tabel778[[#This Row],[Totale breedte (m)]])</f>
        <v>21</v>
      </c>
      <c r="G50" s="35">
        <f>PRODUCT(Tabel778[[#This Row],[Lengte (m)]],Tabel778[[#This Row],[Kolom2]])</f>
        <v>18.5</v>
      </c>
      <c r="H50" s="36" t="s">
        <v>11</v>
      </c>
      <c r="I50" s="53"/>
      <c r="J50" s="33">
        <f>Tabel778[[#This Row],[Kolom3]]*Tabel778[[#This Row],['[EUR']]]</f>
        <v>0</v>
      </c>
    </row>
    <row r="51" spans="1:10" s="30" customFormat="1" x14ac:dyDescent="0.25">
      <c r="A51" s="30">
        <v>38</v>
      </c>
      <c r="B51" s="30" t="s">
        <v>23</v>
      </c>
      <c r="C51" s="30">
        <v>17.3</v>
      </c>
      <c r="D51" s="30">
        <v>3.3</v>
      </c>
      <c r="E51" s="30">
        <v>2.9</v>
      </c>
      <c r="F51" s="30">
        <f>PRODUCT(Tabel778[[#This Row],[Lengte (m)]],Tabel778[[#This Row],[Totale breedte (m)]])</f>
        <v>57.089999999999996</v>
      </c>
      <c r="G51" s="31">
        <f>PRODUCT(Tabel778[[#This Row],[Lengte (m)]],Tabel778[[#This Row],[Kolom2]])</f>
        <v>50.17</v>
      </c>
      <c r="H51" s="32" t="s">
        <v>11</v>
      </c>
      <c r="I51" s="52"/>
      <c r="J51" s="33">
        <f>Tabel778[[#This Row],[Kolom3]]*Tabel778[[#This Row],['[EUR']]]</f>
        <v>0</v>
      </c>
    </row>
    <row r="52" spans="1:10" x14ac:dyDescent="0.25">
      <c r="A52" s="34">
        <v>39</v>
      </c>
      <c r="B52" s="34" t="s">
        <v>8</v>
      </c>
      <c r="C52" s="34">
        <v>15.3</v>
      </c>
      <c r="D52" s="34">
        <v>0.6</v>
      </c>
      <c r="E52" s="34"/>
      <c r="F52" s="34">
        <f>PRODUCT(Tabel778[[#This Row],[Lengte (m)]],Tabel778[[#This Row],[Totale breedte (m)]])</f>
        <v>9.18</v>
      </c>
      <c r="G52" s="35">
        <f>PRODUCT(Tabel778[[#This Row],[Lengte (m)]],Tabel778[[#This Row],[Kolom2]])</f>
        <v>15.3</v>
      </c>
      <c r="H52" s="42" t="s">
        <v>17</v>
      </c>
      <c r="I52" s="53"/>
      <c r="J52" s="33">
        <f>Tabel778[[#This Row],[Kolom3]]*Tabel778[[#This Row],['[EUR']]]</f>
        <v>0</v>
      </c>
    </row>
    <row r="53" spans="1:10" s="30" customFormat="1" x14ac:dyDescent="0.25">
      <c r="A53" s="30">
        <v>40</v>
      </c>
      <c r="B53" s="30" t="s">
        <v>23</v>
      </c>
      <c r="C53" s="30">
        <v>13.7</v>
      </c>
      <c r="D53" s="30">
        <v>3.3</v>
      </c>
      <c r="E53" s="30">
        <v>2.95</v>
      </c>
      <c r="F53" s="30">
        <f>PRODUCT(Tabel778[[#This Row],[Lengte (m)]],Tabel778[[#This Row],[Totale breedte (m)]])</f>
        <v>45.209999999999994</v>
      </c>
      <c r="G53" s="31">
        <f>PRODUCT(Tabel778[[#This Row],[Lengte (m)]],Tabel778[[#This Row],[Kolom2]])</f>
        <v>40.414999999999999</v>
      </c>
      <c r="H53" s="32" t="s">
        <v>11</v>
      </c>
      <c r="I53" s="52"/>
      <c r="J53" s="33">
        <f>Tabel778[[#This Row],[Kolom3]]*Tabel778[[#This Row],['[EUR']]]</f>
        <v>0</v>
      </c>
    </row>
    <row r="54" spans="1:10" s="30" customFormat="1" x14ac:dyDescent="0.25">
      <c r="A54" s="30">
        <v>41</v>
      </c>
      <c r="B54" s="30" t="s">
        <v>23</v>
      </c>
      <c r="C54" s="30">
        <v>11.3</v>
      </c>
      <c r="D54" s="30">
        <v>3.4</v>
      </c>
      <c r="E54" s="30">
        <v>3.05</v>
      </c>
      <c r="F54" s="30">
        <f>PRODUCT(Tabel778[[#This Row],[Lengte (m)]],Tabel778[[#This Row],[Totale breedte (m)]])</f>
        <v>38.42</v>
      </c>
      <c r="G54" s="31">
        <f>PRODUCT(Tabel778[[#This Row],[Lengte (m)]],Tabel778[[#This Row],[Kolom2]])</f>
        <v>34.465000000000003</v>
      </c>
      <c r="H54" s="32" t="s">
        <v>11</v>
      </c>
      <c r="I54" s="52"/>
      <c r="J54" s="33">
        <f>Tabel778[[#This Row],[Kolom3]]*Tabel778[[#This Row],['[EUR']]]</f>
        <v>0</v>
      </c>
    </row>
    <row r="55" spans="1:10" s="30" customFormat="1" x14ac:dyDescent="0.25">
      <c r="A55" s="30">
        <v>42</v>
      </c>
      <c r="B55" s="30" t="s">
        <v>23</v>
      </c>
      <c r="C55" s="30">
        <v>15.9</v>
      </c>
      <c r="D55" s="30">
        <v>2.4</v>
      </c>
      <c r="E55" s="30">
        <v>2.2000000000000002</v>
      </c>
      <c r="F55" s="30">
        <f>PRODUCT(Tabel778[[#This Row],[Lengte (m)]],Tabel778[[#This Row],[Totale breedte (m)]])</f>
        <v>38.159999999999997</v>
      </c>
      <c r="G55" s="31">
        <f>PRODUCT(Tabel778[[#This Row],[Lengte (m)]],Tabel778[[#This Row],[Kolom2]])</f>
        <v>34.980000000000004</v>
      </c>
      <c r="H55" s="32" t="s">
        <v>11</v>
      </c>
      <c r="I55" s="52"/>
      <c r="J55" s="33">
        <f>Tabel778[[#This Row],[Kolom3]]*Tabel778[[#This Row],['[EUR']]]</f>
        <v>0</v>
      </c>
    </row>
    <row r="56" spans="1:10" s="30" customFormat="1" x14ac:dyDescent="0.25">
      <c r="A56" s="30">
        <v>43</v>
      </c>
      <c r="B56" s="30" t="s">
        <v>23</v>
      </c>
      <c r="C56" s="30">
        <v>22.5</v>
      </c>
      <c r="D56" s="30">
        <v>2.4</v>
      </c>
      <c r="E56" s="30">
        <v>2</v>
      </c>
      <c r="F56" s="30">
        <f>PRODUCT(Tabel778[[#This Row],[Lengte (m)]],Tabel778[[#This Row],[Totale breedte (m)]])</f>
        <v>54</v>
      </c>
      <c r="G56" s="31">
        <f>PRODUCT(Tabel778[[#This Row],[Lengte (m)]],Tabel778[[#This Row],[Kolom2]])</f>
        <v>45</v>
      </c>
      <c r="H56" s="32" t="s">
        <v>11</v>
      </c>
      <c r="I56" s="52"/>
      <c r="J56" s="33">
        <f>Tabel778[[#This Row],[Kolom3]]*Tabel778[[#This Row],['[EUR']]]</f>
        <v>0</v>
      </c>
    </row>
    <row r="57" spans="1:10" s="30" customFormat="1" x14ac:dyDescent="0.25">
      <c r="A57" s="30">
        <v>44</v>
      </c>
      <c r="B57" s="30" t="s">
        <v>23</v>
      </c>
      <c r="C57" s="30">
        <v>21.7</v>
      </c>
      <c r="D57" s="30">
        <v>2.4</v>
      </c>
      <c r="E57" s="30">
        <v>2</v>
      </c>
      <c r="F57" s="30">
        <f>PRODUCT(Tabel778[[#This Row],[Lengte (m)]],Tabel778[[#This Row],[Totale breedte (m)]])</f>
        <v>52.08</v>
      </c>
      <c r="G57" s="31">
        <f>PRODUCT(Tabel778[[#This Row],[Lengte (m)]],Tabel778[[#This Row],[Kolom2]])</f>
        <v>43.4</v>
      </c>
      <c r="H57" s="32" t="s">
        <v>11</v>
      </c>
      <c r="I57" s="52"/>
      <c r="J57" s="33">
        <f>Tabel778[[#This Row],[Kolom3]]*Tabel778[[#This Row],['[EUR']]]</f>
        <v>0</v>
      </c>
    </row>
    <row r="58" spans="1:10" s="30" customFormat="1" x14ac:dyDescent="0.25">
      <c r="A58" s="30">
        <v>45</v>
      </c>
      <c r="B58" s="43" t="s">
        <v>23</v>
      </c>
      <c r="C58" s="30">
        <v>21.7</v>
      </c>
      <c r="D58" s="30">
        <v>2.4</v>
      </c>
      <c r="E58" s="30">
        <v>2</v>
      </c>
      <c r="F58" s="30">
        <f>PRODUCT(Tabel778[[#This Row],[Lengte (m)]],Tabel778[[#This Row],[Totale breedte (m)]])</f>
        <v>52.08</v>
      </c>
      <c r="G58" s="31">
        <f>PRODUCT(Tabel778[[#This Row],[Lengte (m)]],Tabel778[[#This Row],[Kolom2]])</f>
        <v>43.4</v>
      </c>
      <c r="H58" s="32" t="s">
        <v>11</v>
      </c>
      <c r="I58" s="52"/>
      <c r="J58" s="33">
        <f>Tabel778[[#This Row],[Kolom3]]*Tabel778[[#This Row],['[EUR']]]</f>
        <v>0</v>
      </c>
    </row>
    <row r="59" spans="1:10" x14ac:dyDescent="0.25">
      <c r="A59" s="34">
        <v>46</v>
      </c>
      <c r="B59" s="34" t="s">
        <v>16</v>
      </c>
      <c r="C59" s="34">
        <v>5.2</v>
      </c>
      <c r="D59" s="34">
        <v>3.35</v>
      </c>
      <c r="E59" s="34">
        <v>2.85</v>
      </c>
      <c r="F59" s="34">
        <f>PRODUCT(Tabel778[[#This Row],[Lengte (m)]],Tabel778[[#This Row],[Totale breedte (m)]])</f>
        <v>17.420000000000002</v>
      </c>
      <c r="G59" s="35">
        <f>PRODUCT(Tabel778[[#This Row],[Lengte (m)]],Tabel778[[#This Row],[Kolom2]])</f>
        <v>14.82</v>
      </c>
      <c r="H59" s="42" t="s">
        <v>14</v>
      </c>
      <c r="I59" s="53"/>
      <c r="J59" s="33">
        <f>Tabel778[[#This Row],[Kolom3]]*Tabel778[[#This Row],['[EUR']]]</f>
        <v>0</v>
      </c>
    </row>
    <row r="60" spans="1:10" s="30" customFormat="1" x14ac:dyDescent="0.25">
      <c r="A60" s="30">
        <v>47</v>
      </c>
      <c r="B60" s="30" t="s">
        <v>23</v>
      </c>
      <c r="C60" s="30">
        <v>10.7</v>
      </c>
      <c r="D60" s="30">
        <v>2.8</v>
      </c>
      <c r="E60" s="30">
        <v>2.5499999999999998</v>
      </c>
      <c r="F60" s="30">
        <f>PRODUCT(Tabel778[[#This Row],[Lengte (m)]],Tabel778[[#This Row],[Totale breedte (m)]])</f>
        <v>29.959999999999997</v>
      </c>
      <c r="G60" s="31">
        <f>PRODUCT(Tabel778[[#This Row],[Lengte (m)]],Tabel778[[#This Row],[Kolom2]])</f>
        <v>27.284999999999997</v>
      </c>
      <c r="H60" s="32" t="s">
        <v>11</v>
      </c>
      <c r="I60" s="52"/>
      <c r="J60" s="33">
        <f>Tabel778[[#This Row],[Kolom3]]*Tabel778[[#This Row],['[EUR']]]</f>
        <v>0</v>
      </c>
    </row>
    <row r="61" spans="1:10" s="30" customFormat="1" x14ac:dyDescent="0.25">
      <c r="A61" s="30">
        <v>48</v>
      </c>
      <c r="B61" s="30" t="s">
        <v>23</v>
      </c>
      <c r="C61" s="30">
        <v>10.5</v>
      </c>
      <c r="D61" s="30">
        <v>4.25</v>
      </c>
      <c r="E61" s="30">
        <v>2.9</v>
      </c>
      <c r="F61" s="30">
        <f>PRODUCT(Tabel778[[#This Row],[Lengte (m)]],Tabel778[[#This Row],[Totale breedte (m)]])</f>
        <v>44.625</v>
      </c>
      <c r="G61" s="31">
        <f>PRODUCT(Tabel778[[#This Row],[Lengte (m)]],Tabel778[[#This Row],[Kolom2]])</f>
        <v>30.45</v>
      </c>
      <c r="H61" s="32" t="s">
        <v>11</v>
      </c>
      <c r="I61" s="52"/>
      <c r="J61" s="33">
        <f>Tabel778[[#This Row],[Kolom3]]*Tabel778[[#This Row],['[EUR']]]</f>
        <v>0</v>
      </c>
    </row>
    <row r="62" spans="1:10" x14ac:dyDescent="0.25">
      <c r="A62" s="34">
        <v>49</v>
      </c>
      <c r="B62" s="34" t="s">
        <v>8</v>
      </c>
      <c r="C62" s="34">
        <v>5.0999999999999996</v>
      </c>
      <c r="D62" s="34">
        <v>2</v>
      </c>
      <c r="E62" s="34">
        <v>1.6</v>
      </c>
      <c r="F62" s="34">
        <f>PRODUCT(Tabel778[[#This Row],[Lengte (m)]],Tabel778[[#This Row],[Totale breedte (m)]])</f>
        <v>10.199999999999999</v>
      </c>
      <c r="G62" s="35">
        <f>PRODUCT(Tabel778[[#This Row],[Lengte (m)]],Tabel778[[#This Row],[Kolom2]])</f>
        <v>8.16</v>
      </c>
      <c r="H62" s="36" t="s">
        <v>11</v>
      </c>
      <c r="I62" s="53"/>
      <c r="J62" s="33">
        <f>Tabel778[[#This Row],[Kolom3]]*Tabel778[[#This Row],['[EUR']]]</f>
        <v>0</v>
      </c>
    </row>
    <row r="63" spans="1:10" x14ac:dyDescent="0.25">
      <c r="A63" s="34">
        <v>50</v>
      </c>
      <c r="B63" s="34" t="s">
        <v>8</v>
      </c>
      <c r="C63" s="34">
        <v>11.7</v>
      </c>
      <c r="D63" s="34">
        <v>2.1</v>
      </c>
      <c r="E63" s="34">
        <v>1.8</v>
      </c>
      <c r="F63" s="34">
        <f>PRODUCT(Tabel778[[#This Row],[Lengte (m)]],Tabel778[[#This Row],[Totale breedte (m)]])</f>
        <v>24.57</v>
      </c>
      <c r="G63" s="35">
        <f>PRODUCT(Tabel778[[#This Row],[Lengte (m)]],Tabel778[[#This Row],[Kolom2]])</f>
        <v>21.06</v>
      </c>
      <c r="H63" s="36" t="s">
        <v>11</v>
      </c>
      <c r="I63" s="53"/>
      <c r="J63" s="33">
        <f>Tabel778[[#This Row],[Kolom3]]*Tabel778[[#This Row],['[EUR']]]</f>
        <v>0</v>
      </c>
    </row>
    <row r="64" spans="1:10" x14ac:dyDescent="0.25">
      <c r="A64" s="34">
        <v>51</v>
      </c>
      <c r="B64" s="34" t="s">
        <v>8</v>
      </c>
      <c r="C64" s="34">
        <v>12</v>
      </c>
      <c r="D64" s="34">
        <v>2.8</v>
      </c>
      <c r="E64" s="34">
        <v>2.6</v>
      </c>
      <c r="F64" s="34">
        <f>PRODUCT(Tabel778[[#This Row],[Lengte (m)]],Tabel778[[#This Row],[Totale breedte (m)]])</f>
        <v>33.599999999999994</v>
      </c>
      <c r="G64" s="35">
        <f>PRODUCT(Tabel778[[#This Row],[Lengte (m)]],Tabel778[[#This Row],[Kolom2]])</f>
        <v>31.200000000000003</v>
      </c>
      <c r="H64" s="36" t="s">
        <v>11</v>
      </c>
      <c r="I64" s="53"/>
      <c r="J64" s="33">
        <f>Tabel778[[#This Row],[Kolom3]]*Tabel778[[#This Row],['[EUR']]]</f>
        <v>0</v>
      </c>
    </row>
    <row r="65" spans="1:10" x14ac:dyDescent="0.25">
      <c r="A65" s="34">
        <v>52</v>
      </c>
      <c r="B65" s="34" t="s">
        <v>8</v>
      </c>
      <c r="C65" s="34">
        <v>3.5</v>
      </c>
      <c r="D65" s="34">
        <v>4</v>
      </c>
      <c r="E65" s="34">
        <v>2.5</v>
      </c>
      <c r="F65" s="34">
        <f>PRODUCT(Tabel778[[#This Row],[Lengte (m)]],Tabel778[[#This Row],[Totale breedte (m)]])</f>
        <v>14</v>
      </c>
      <c r="G65" s="35">
        <f>PRODUCT(Tabel778[[#This Row],[Lengte (m)]],Tabel778[[#This Row],[Kolom2]])</f>
        <v>8.75</v>
      </c>
      <c r="H65" s="36" t="s">
        <v>11</v>
      </c>
      <c r="I65" s="53"/>
      <c r="J65" s="33">
        <f>Tabel778[[#This Row],[Kolom3]]*Tabel778[[#This Row],['[EUR']]]</f>
        <v>0</v>
      </c>
    </row>
    <row r="66" spans="1:10" x14ac:dyDescent="0.25">
      <c r="A66" s="34">
        <v>53</v>
      </c>
      <c r="B66" s="34" t="s">
        <v>8</v>
      </c>
      <c r="C66" s="34">
        <v>3.5</v>
      </c>
      <c r="D66" s="34">
        <v>4</v>
      </c>
      <c r="E66" s="34">
        <v>2.5</v>
      </c>
      <c r="F66" s="34">
        <f>PRODUCT(Tabel778[[#This Row],[Lengte (m)]],Tabel778[[#This Row],[Totale breedte (m)]])</f>
        <v>14</v>
      </c>
      <c r="G66" s="35">
        <f>PRODUCT(Tabel778[[#This Row],[Lengte (m)]],Tabel778[[#This Row],[Kolom2]])</f>
        <v>8.75</v>
      </c>
      <c r="H66" s="37" t="s">
        <v>14</v>
      </c>
      <c r="I66" s="53"/>
      <c r="J66" s="33">
        <f>Tabel778[[#This Row],[Kolom3]]*Tabel778[[#This Row],['[EUR']]]</f>
        <v>0</v>
      </c>
    </row>
    <row r="67" spans="1:10" s="30" customFormat="1" x14ac:dyDescent="0.25">
      <c r="A67" s="30">
        <v>54</v>
      </c>
      <c r="B67" s="30" t="s">
        <v>23</v>
      </c>
      <c r="C67" s="30">
        <v>28.45</v>
      </c>
      <c r="D67" s="30">
        <v>2.8</v>
      </c>
      <c r="E67" s="30">
        <v>2.5</v>
      </c>
      <c r="F67" s="30">
        <f>PRODUCT(Tabel778[[#This Row],[Lengte (m)]],Tabel778[[#This Row],[Totale breedte (m)]])</f>
        <v>79.66</v>
      </c>
      <c r="G67" s="31">
        <f>PRODUCT(Tabel778[[#This Row],[Lengte (m)]],Tabel778[[#This Row],[Kolom2]])</f>
        <v>71.125</v>
      </c>
      <c r="H67" s="32" t="s">
        <v>11</v>
      </c>
      <c r="I67" s="52"/>
      <c r="J67" s="33">
        <f>Tabel778[[#This Row],[Kolom3]]*Tabel778[[#This Row],['[EUR']]]</f>
        <v>0</v>
      </c>
    </row>
    <row r="68" spans="1:10" x14ac:dyDescent="0.25">
      <c r="A68" s="34">
        <v>55</v>
      </c>
      <c r="B68" s="34" t="s">
        <v>8</v>
      </c>
      <c r="C68" s="34">
        <v>14.8</v>
      </c>
      <c r="D68" s="34">
        <v>0.6</v>
      </c>
      <c r="E68" s="34">
        <v>0.6</v>
      </c>
      <c r="F68" s="34">
        <f>PRODUCT(Tabel778[[#This Row],[Lengte (m)]],Tabel778[[#This Row],[Totale breedte (m)]])</f>
        <v>8.8800000000000008</v>
      </c>
      <c r="G68" s="35">
        <f>PRODUCT(Tabel778[[#This Row],[Lengte (m)]],Tabel778[[#This Row],[Kolom2]])</f>
        <v>8.8800000000000008</v>
      </c>
      <c r="H68" s="42" t="s">
        <v>14</v>
      </c>
      <c r="I68" s="53"/>
      <c r="J68" s="33">
        <f>Tabel778[[#This Row],[Kolom3]]*Tabel778[[#This Row],['[EUR']]]</f>
        <v>0</v>
      </c>
    </row>
    <row r="69" spans="1:10" s="30" customFormat="1" x14ac:dyDescent="0.25">
      <c r="A69" s="30">
        <v>56</v>
      </c>
      <c r="B69" s="30" t="s">
        <v>23</v>
      </c>
      <c r="C69" s="30">
        <v>11.2</v>
      </c>
      <c r="D69" s="30">
        <v>3</v>
      </c>
      <c r="E69" s="30">
        <v>2.95</v>
      </c>
      <c r="F69" s="30">
        <f>PRODUCT(Tabel778[[#This Row],[Lengte (m)]],Tabel778[[#This Row],[Totale breedte (m)]])</f>
        <v>33.599999999999994</v>
      </c>
      <c r="G69" s="31">
        <f>PRODUCT(Tabel778[[#This Row],[Lengte (m)]],Tabel778[[#This Row],[Kolom2]])</f>
        <v>33.04</v>
      </c>
      <c r="H69" s="32" t="s">
        <v>11</v>
      </c>
      <c r="I69" s="52"/>
      <c r="J69" s="33">
        <f>Tabel778[[#This Row],[Kolom3]]*Tabel778[[#This Row],['[EUR']]]</f>
        <v>0</v>
      </c>
    </row>
    <row r="70" spans="1:10" x14ac:dyDescent="0.25">
      <c r="A70" s="34">
        <v>57</v>
      </c>
      <c r="B70" s="34" t="s">
        <v>8</v>
      </c>
      <c r="C70" s="35">
        <v>10.5</v>
      </c>
      <c r="D70" s="35">
        <v>2.52</v>
      </c>
      <c r="E70" s="35"/>
      <c r="F70" s="35">
        <f>PRODUCT(Tabel778[[#This Row],[Lengte (m)]],Tabel778[[#This Row],[Totale breedte (m)]])</f>
        <v>26.46</v>
      </c>
      <c r="G70" s="35">
        <f>PRODUCT(Tabel778[[#This Row],[Lengte (m)]],Tabel778[[#This Row],[Kolom2]])</f>
        <v>10.5</v>
      </c>
      <c r="H70" s="42" t="s">
        <v>11</v>
      </c>
      <c r="I70" s="53"/>
      <c r="J70" s="33">
        <f>Tabel778[[#This Row],[Kolom3]]*Tabel778[[#This Row],['[EUR']]]</f>
        <v>0</v>
      </c>
    </row>
    <row r="71" spans="1:10" x14ac:dyDescent="0.25">
      <c r="A71" s="34">
        <v>58</v>
      </c>
      <c r="B71" s="34" t="s">
        <v>8</v>
      </c>
      <c r="C71" s="34">
        <v>4</v>
      </c>
      <c r="D71" s="34">
        <v>3.5</v>
      </c>
      <c r="E71" s="34">
        <v>2.5</v>
      </c>
      <c r="F71" s="34">
        <f>PRODUCT(Tabel778[[#This Row],[Lengte (m)]],Tabel778[[#This Row],[Totale breedte (m)]])</f>
        <v>14</v>
      </c>
      <c r="G71" s="35">
        <f>PRODUCT(Tabel778[[#This Row],[Lengte (m)]],Tabel778[[#This Row],[Kolom2]])</f>
        <v>10</v>
      </c>
      <c r="H71" s="36" t="s">
        <v>11</v>
      </c>
      <c r="I71" s="53"/>
      <c r="J71" s="33">
        <f>Tabel778[[#This Row],[Kolom3]]*Tabel778[[#This Row],['[EUR']]]</f>
        <v>0</v>
      </c>
    </row>
    <row r="72" spans="1:10" x14ac:dyDescent="0.25">
      <c r="A72" s="34">
        <v>59</v>
      </c>
      <c r="B72" s="34" t="s">
        <v>8</v>
      </c>
      <c r="C72" s="34">
        <v>4</v>
      </c>
      <c r="D72" s="34">
        <v>3.5</v>
      </c>
      <c r="E72" s="34">
        <v>2.5</v>
      </c>
      <c r="F72" s="34">
        <f>PRODUCT(Tabel778[[#This Row],[Lengte (m)]],Tabel778[[#This Row],[Totale breedte (m)]])</f>
        <v>14</v>
      </c>
      <c r="G72" s="35">
        <f>PRODUCT(Tabel778[[#This Row],[Lengte (m)]],Tabel778[[#This Row],[Kolom2]])</f>
        <v>10</v>
      </c>
      <c r="H72" s="36" t="s">
        <v>11</v>
      </c>
      <c r="I72" s="53"/>
      <c r="J72" s="33">
        <f>Tabel778[[#This Row],[Kolom3]]*Tabel778[[#This Row],['[EUR']]]</f>
        <v>0</v>
      </c>
    </row>
    <row r="73" spans="1:10" x14ac:dyDescent="0.25">
      <c r="A73" s="34">
        <v>60</v>
      </c>
      <c r="B73" s="34" t="s">
        <v>8</v>
      </c>
      <c r="C73" s="34">
        <v>11.1</v>
      </c>
      <c r="D73" s="34">
        <v>3</v>
      </c>
      <c r="E73" s="34">
        <v>2.7</v>
      </c>
      <c r="F73" s="34">
        <f>PRODUCT(Tabel778[[#This Row],[Lengte (m)]],Tabel778[[#This Row],[Totale breedte (m)]])</f>
        <v>33.299999999999997</v>
      </c>
      <c r="G73" s="35">
        <f>PRODUCT(Tabel778[[#This Row],[Lengte (m)]],Tabel778[[#This Row],[Kolom2]])</f>
        <v>29.970000000000002</v>
      </c>
      <c r="H73" s="36" t="s">
        <v>11</v>
      </c>
      <c r="I73" s="53"/>
      <c r="J73" s="33">
        <f>Tabel778[[#This Row],[Kolom3]]*Tabel778[[#This Row],['[EUR']]]</f>
        <v>0</v>
      </c>
    </row>
    <row r="74" spans="1:10" s="30" customFormat="1" x14ac:dyDescent="0.25">
      <c r="A74" s="30">
        <v>61</v>
      </c>
      <c r="B74" s="30" t="s">
        <v>23</v>
      </c>
      <c r="C74" s="30">
        <v>23.3</v>
      </c>
      <c r="D74" s="30">
        <v>3</v>
      </c>
      <c r="E74" s="30">
        <v>2.95</v>
      </c>
      <c r="F74" s="30">
        <f>PRODUCT(Tabel778[[#This Row],[Lengte (m)]],Tabel778[[#This Row],[Totale breedte (m)]])</f>
        <v>69.900000000000006</v>
      </c>
      <c r="G74" s="31">
        <f>PRODUCT(Tabel778[[#This Row],[Lengte (m)]],Tabel778[[#This Row],[Kolom2]])</f>
        <v>68.734999999999999</v>
      </c>
      <c r="H74" s="32" t="s">
        <v>11</v>
      </c>
      <c r="I74" s="52"/>
      <c r="J74" s="33">
        <f>Tabel778[[#This Row],[Kolom3]]*Tabel778[[#This Row],['[EUR']]]</f>
        <v>0</v>
      </c>
    </row>
    <row r="75" spans="1:10" s="30" customFormat="1" x14ac:dyDescent="0.25">
      <c r="A75" s="30">
        <v>62</v>
      </c>
      <c r="B75" s="30" t="s">
        <v>23</v>
      </c>
      <c r="C75" s="30">
        <v>23.5</v>
      </c>
      <c r="D75" s="30">
        <v>3</v>
      </c>
      <c r="E75" s="30">
        <v>2.95</v>
      </c>
      <c r="F75" s="30">
        <f>PRODUCT(Tabel778[[#This Row],[Lengte (m)]],Tabel778[[#This Row],[Totale breedte (m)]])</f>
        <v>70.5</v>
      </c>
      <c r="G75" s="31">
        <f>PRODUCT(Tabel778[[#This Row],[Lengte (m)]],Tabel778[[#This Row],[Kolom2]])</f>
        <v>69.325000000000003</v>
      </c>
      <c r="H75" s="32" t="s">
        <v>11</v>
      </c>
      <c r="I75" s="52"/>
      <c r="J75" s="33">
        <f>Tabel778[[#This Row],[Kolom3]]*Tabel778[[#This Row],['[EUR']]]</f>
        <v>0</v>
      </c>
    </row>
    <row r="76" spans="1:10" x14ac:dyDescent="0.25">
      <c r="A76" s="34">
        <v>63</v>
      </c>
      <c r="B76" s="34" t="s">
        <v>8</v>
      </c>
      <c r="C76" s="34">
        <v>15.3</v>
      </c>
      <c r="D76" s="34">
        <v>0.6</v>
      </c>
      <c r="E76" s="34"/>
      <c r="F76" s="34">
        <f>PRODUCT(Tabel778[[#This Row],[Lengte (m)]],Tabel778[[#This Row],[Totale breedte (m)]])</f>
        <v>9.18</v>
      </c>
      <c r="G76" s="35">
        <f>PRODUCT(Tabel778[[#This Row],[Lengte (m)]],Tabel778[[#This Row],[Kolom2]])</f>
        <v>15.3</v>
      </c>
      <c r="H76" s="37" t="s">
        <v>14</v>
      </c>
      <c r="I76" s="53"/>
      <c r="J76" s="33">
        <f>Tabel778[[#This Row],[Kolom3]]*Tabel778[[#This Row],['[EUR']]]</f>
        <v>0</v>
      </c>
    </row>
    <row r="77" spans="1:10" s="30" customFormat="1" x14ac:dyDescent="0.25">
      <c r="A77" s="30">
        <v>64</v>
      </c>
      <c r="B77" s="30" t="s">
        <v>23</v>
      </c>
      <c r="C77" s="30">
        <v>8.59</v>
      </c>
      <c r="D77" s="30">
        <v>4.3</v>
      </c>
      <c r="F77" s="30">
        <f>PRODUCT(Tabel778[[#This Row],[Lengte (m)]],Tabel778[[#This Row],[Totale breedte (m)]])</f>
        <v>36.936999999999998</v>
      </c>
      <c r="G77" s="31">
        <f>PRODUCT(Tabel778[[#This Row],[Lengte (m)]],Tabel778[[#This Row],[Kolom2]])</f>
        <v>8.59</v>
      </c>
      <c r="H77" s="32" t="s">
        <v>11</v>
      </c>
      <c r="I77" s="52"/>
      <c r="J77" s="33">
        <f>Tabel778[[#This Row],[Kolom3]]*Tabel778[[#This Row],['[EUR']]]</f>
        <v>0</v>
      </c>
    </row>
    <row r="78" spans="1:10" x14ac:dyDescent="0.25">
      <c r="A78" s="34">
        <v>65</v>
      </c>
      <c r="B78" s="34" t="s">
        <v>8</v>
      </c>
      <c r="C78" s="34">
        <v>5.7</v>
      </c>
      <c r="D78" s="34">
        <v>2.1</v>
      </c>
      <c r="E78" s="34">
        <v>1.8</v>
      </c>
      <c r="F78" s="34">
        <f>PRODUCT(Tabel778[[#This Row],[Lengte (m)]],Tabel778[[#This Row],[Totale breedte (m)]])</f>
        <v>11.97</v>
      </c>
      <c r="G78" s="35">
        <f>PRODUCT(Tabel778[[#This Row],[Lengte (m)]],Tabel778[[#This Row],[Kolom2]])</f>
        <v>10.26</v>
      </c>
      <c r="H78" s="38" t="s">
        <v>11</v>
      </c>
      <c r="I78" s="53"/>
      <c r="J78" s="33">
        <f>Tabel778[[#This Row],[Kolom3]]*Tabel778[[#This Row],['[EUR']]]</f>
        <v>0</v>
      </c>
    </row>
    <row r="79" spans="1:10" s="39" customFormat="1" x14ac:dyDescent="0.25">
      <c r="A79" s="39">
        <v>66</v>
      </c>
      <c r="B79" s="39" t="s">
        <v>19</v>
      </c>
      <c r="C79" s="39">
        <v>21.7</v>
      </c>
      <c r="D79" s="39">
        <v>3</v>
      </c>
      <c r="E79" s="39">
        <v>2.95</v>
      </c>
      <c r="F79" s="39">
        <f>PRODUCT(Tabel778[[#This Row],[Lengte (m)]],Tabel778[[#This Row],[Totale breedte (m)]])</f>
        <v>65.099999999999994</v>
      </c>
      <c r="G79" s="40">
        <f>PRODUCT(Tabel778[[#This Row],[Lengte (m)]],Tabel778[[#This Row],[Kolom2]])</f>
        <v>64.015000000000001</v>
      </c>
      <c r="H79" s="41" t="s">
        <v>11</v>
      </c>
      <c r="I79" s="54"/>
      <c r="J79" s="33">
        <f>Tabel778[[#This Row],[Kolom3]]*Tabel778[[#This Row],['[EUR']]]</f>
        <v>0</v>
      </c>
    </row>
    <row r="80" spans="1:10" s="39" customFormat="1" x14ac:dyDescent="0.25">
      <c r="A80" s="39">
        <v>67</v>
      </c>
      <c r="B80" s="39" t="s">
        <v>19</v>
      </c>
      <c r="C80" s="39">
        <v>13.5</v>
      </c>
      <c r="D80" s="39">
        <v>5.8</v>
      </c>
      <c r="E80" s="39">
        <v>3.2</v>
      </c>
      <c r="F80" s="39">
        <f>PRODUCT(Tabel778[[#This Row],[Lengte (m)]],Tabel778[[#This Row],[Totale breedte (m)]])</f>
        <v>78.3</v>
      </c>
      <c r="G80" s="40">
        <f>PRODUCT(Tabel778[[#This Row],[Lengte (m)]],Tabel778[[#This Row],[Kolom2]])</f>
        <v>43.2</v>
      </c>
      <c r="H80" s="41" t="s">
        <v>11</v>
      </c>
      <c r="I80" s="54"/>
      <c r="J80" s="33">
        <f>Tabel778[[#This Row],[Kolom3]]*Tabel778[[#This Row],['[EUR']]]</f>
        <v>0</v>
      </c>
    </row>
    <row r="81" spans="1:10" s="30" customFormat="1" x14ac:dyDescent="0.25">
      <c r="A81" s="30">
        <v>68</v>
      </c>
      <c r="B81" s="30" t="s">
        <v>23</v>
      </c>
      <c r="C81" s="30">
        <v>24.2</v>
      </c>
      <c r="D81" s="30">
        <v>3.3</v>
      </c>
      <c r="E81" s="30">
        <v>2.7</v>
      </c>
      <c r="F81" s="30">
        <f>PRODUCT(Tabel778[[#This Row],[Lengte (m)]],Tabel778[[#This Row],[Totale breedte (m)]])</f>
        <v>79.86</v>
      </c>
      <c r="G81" s="31">
        <f>PRODUCT(Tabel778[[#This Row],[Lengte (m)]],Tabel778[[#This Row],[Kolom2]])</f>
        <v>65.34</v>
      </c>
      <c r="H81" s="32" t="s">
        <v>11</v>
      </c>
      <c r="I81" s="52"/>
      <c r="J81" s="33">
        <f>Tabel778[[#This Row],[Kolom3]]*Tabel778[[#This Row],['[EUR']]]</f>
        <v>0</v>
      </c>
    </row>
    <row r="82" spans="1:10" s="39" customFormat="1" x14ac:dyDescent="0.25">
      <c r="A82" s="39">
        <v>69</v>
      </c>
      <c r="B82" s="39" t="s">
        <v>19</v>
      </c>
      <c r="C82" s="39">
        <v>12.7</v>
      </c>
      <c r="D82" s="39">
        <v>3.3</v>
      </c>
      <c r="E82" s="39">
        <v>3</v>
      </c>
      <c r="F82" s="39">
        <f>PRODUCT(Tabel778[[#This Row],[Lengte (m)]],Tabel778[[#This Row],[Totale breedte (m)]])</f>
        <v>41.91</v>
      </c>
      <c r="G82" s="40">
        <f>PRODUCT(Tabel778[[#This Row],[Lengte (m)]],Tabel778[[#This Row],[Kolom2]])</f>
        <v>38.099999999999994</v>
      </c>
      <c r="H82" s="41" t="s">
        <v>11</v>
      </c>
      <c r="I82" s="54"/>
      <c r="J82" s="33">
        <f>Tabel778[[#This Row],[Kolom3]]*Tabel778[[#This Row],['[EUR']]]</f>
        <v>0</v>
      </c>
    </row>
    <row r="83" spans="1:10" s="30" customFormat="1" x14ac:dyDescent="0.25">
      <c r="A83" s="30">
        <v>70</v>
      </c>
      <c r="B83" s="30" t="s">
        <v>23</v>
      </c>
      <c r="C83" s="30">
        <v>12.1</v>
      </c>
      <c r="D83" s="30">
        <v>5.3</v>
      </c>
      <c r="E83" s="30">
        <v>3.5</v>
      </c>
      <c r="F83" s="30">
        <f>PRODUCT(Tabel778[[#This Row],[Lengte (m)]],Tabel778[[#This Row],[Totale breedte (m)]])</f>
        <v>64.13</v>
      </c>
      <c r="G83" s="31">
        <f>PRODUCT(Tabel778[[#This Row],[Lengte (m)]],Tabel778[[#This Row],[Kolom2]])</f>
        <v>42.35</v>
      </c>
      <c r="H83" s="32" t="s">
        <v>11</v>
      </c>
      <c r="I83" s="52"/>
      <c r="J83" s="33">
        <f>Tabel778[[#This Row],[Kolom3]]*Tabel778[[#This Row],['[EUR']]]</f>
        <v>0</v>
      </c>
    </row>
    <row r="84" spans="1:10" s="30" customFormat="1" x14ac:dyDescent="0.25">
      <c r="A84" s="30">
        <v>71</v>
      </c>
      <c r="B84" s="30" t="s">
        <v>23</v>
      </c>
      <c r="C84" s="30">
        <v>17.899999999999999</v>
      </c>
      <c r="D84" s="30">
        <v>4.4000000000000004</v>
      </c>
      <c r="E84" s="30">
        <v>4.08</v>
      </c>
      <c r="F84" s="30">
        <f>PRODUCT(Tabel778[[#This Row],[Lengte (m)]],Tabel778[[#This Row],[Totale breedte (m)]])</f>
        <v>78.760000000000005</v>
      </c>
      <c r="G84" s="31">
        <f>PRODUCT(Tabel778[[#This Row],[Lengte (m)]],Tabel778[[#This Row],[Kolom2]])</f>
        <v>73.031999999999996</v>
      </c>
      <c r="H84" s="32" t="s">
        <v>11</v>
      </c>
      <c r="I84" s="52"/>
      <c r="J84" s="33">
        <f>Tabel778[[#This Row],[Kolom3]]*Tabel778[[#This Row],['[EUR']]]</f>
        <v>0</v>
      </c>
    </row>
    <row r="85" spans="1:10" x14ac:dyDescent="0.25">
      <c r="A85" s="34">
        <v>72</v>
      </c>
      <c r="B85" s="34" t="s">
        <v>5</v>
      </c>
      <c r="C85" s="34">
        <v>15.9</v>
      </c>
      <c r="D85" s="34">
        <v>2.4</v>
      </c>
      <c r="E85" s="34">
        <v>2.2000000000000002</v>
      </c>
      <c r="F85" s="34">
        <f>PRODUCT(Tabel778[[#This Row],[Lengte (m)]],Tabel778[[#This Row],[Totale breedte (m)]])</f>
        <v>38.159999999999997</v>
      </c>
      <c r="G85" s="35">
        <f>PRODUCT(Tabel778[[#This Row],[Lengte (m)]],Tabel778[[#This Row],[Kolom2]])</f>
        <v>34.980000000000004</v>
      </c>
      <c r="H85" s="36" t="s">
        <v>11</v>
      </c>
      <c r="I85" s="53"/>
      <c r="J85" s="33">
        <f>Tabel778[[#This Row],[Kolom3]]*Tabel778[[#This Row],['[EUR']]]</f>
        <v>0</v>
      </c>
    </row>
    <row r="86" spans="1:10" s="39" customFormat="1" x14ac:dyDescent="0.25">
      <c r="A86" s="39">
        <v>73</v>
      </c>
      <c r="B86" s="39" t="s">
        <v>19</v>
      </c>
      <c r="C86" s="39">
        <v>15.8</v>
      </c>
      <c r="D86" s="39">
        <v>4.8</v>
      </c>
      <c r="E86" s="39">
        <v>4.5999999999999996</v>
      </c>
      <c r="F86" s="39">
        <f>PRODUCT(Tabel778[[#This Row],[Lengte (m)]],Tabel778[[#This Row],[Totale breedte (m)]])</f>
        <v>75.84</v>
      </c>
      <c r="G86" s="40">
        <f>PRODUCT(Tabel778[[#This Row],[Lengte (m)]],Tabel778[[#This Row],[Kolom2]])</f>
        <v>72.679999999999993</v>
      </c>
      <c r="H86" s="41" t="s">
        <v>11</v>
      </c>
      <c r="I86" s="54"/>
      <c r="J86" s="33">
        <f>Tabel778[[#This Row],[Kolom3]]*Tabel778[[#This Row],['[EUR']]]</f>
        <v>0</v>
      </c>
    </row>
    <row r="87" spans="1:10" s="30" customFormat="1" x14ac:dyDescent="0.25">
      <c r="A87" s="30">
        <v>74</v>
      </c>
      <c r="B87" s="30" t="s">
        <v>23</v>
      </c>
      <c r="C87" s="30">
        <v>26.9</v>
      </c>
      <c r="D87" s="30">
        <v>3.4</v>
      </c>
      <c r="E87" s="30">
        <v>3.1</v>
      </c>
      <c r="F87" s="30">
        <f>PRODUCT(Tabel778[[#This Row],[Lengte (m)]],Tabel778[[#This Row],[Totale breedte (m)]])</f>
        <v>91.46</v>
      </c>
      <c r="G87" s="31">
        <f>PRODUCT(Tabel778[[#This Row],[Lengte (m)]],Tabel778[[#This Row],[Kolom2]])</f>
        <v>83.39</v>
      </c>
      <c r="H87" s="32" t="s">
        <v>11</v>
      </c>
      <c r="I87" s="52"/>
      <c r="J87" s="33">
        <f>Tabel778[[#This Row],[Kolom3]]*Tabel778[[#This Row],['[EUR']]]</f>
        <v>0</v>
      </c>
    </row>
    <row r="88" spans="1:10" s="30" customFormat="1" x14ac:dyDescent="0.25">
      <c r="A88" s="30">
        <v>75</v>
      </c>
      <c r="B88" s="30" t="s">
        <v>23</v>
      </c>
      <c r="C88" s="30">
        <v>21.5</v>
      </c>
      <c r="D88" s="30">
        <v>5.0999999999999996</v>
      </c>
      <c r="E88" s="30">
        <v>4.5999999999999996</v>
      </c>
      <c r="F88" s="30">
        <f>PRODUCT(Tabel778[[#This Row],[Lengte (m)]],Tabel778[[#This Row],[Totale breedte (m)]])</f>
        <v>109.64999999999999</v>
      </c>
      <c r="G88" s="31">
        <f>PRODUCT(Tabel778[[#This Row],[Lengte (m)]],Tabel778[[#This Row],[Kolom2]])</f>
        <v>98.899999999999991</v>
      </c>
      <c r="H88" s="32" t="s">
        <v>11</v>
      </c>
      <c r="I88" s="52"/>
      <c r="J88" s="33">
        <f>Tabel778[[#This Row],[Kolom3]]*Tabel778[[#This Row],['[EUR']]]</f>
        <v>0</v>
      </c>
    </row>
    <row r="89" spans="1:10" x14ac:dyDescent="0.25">
      <c r="A89" s="34">
        <v>76</v>
      </c>
      <c r="B89" s="34" t="s">
        <v>8</v>
      </c>
      <c r="C89" s="34">
        <v>15.1</v>
      </c>
      <c r="D89" s="34">
        <v>2.1</v>
      </c>
      <c r="E89" s="34">
        <v>2</v>
      </c>
      <c r="F89" s="34">
        <f>PRODUCT(Tabel778[[#This Row],[Lengte (m)]],Tabel778[[#This Row],[Totale breedte (m)]])</f>
        <v>31.71</v>
      </c>
      <c r="G89" s="35">
        <f>PRODUCT(Tabel778[[#This Row],[Lengte (m)]],Tabel778[[#This Row],[Kolom2]])</f>
        <v>30.2</v>
      </c>
      <c r="H89" s="36" t="s">
        <v>11</v>
      </c>
      <c r="I89" s="53"/>
      <c r="J89" s="33">
        <f>Tabel778[[#This Row],[Kolom3]]*Tabel778[[#This Row],['[EUR']]]</f>
        <v>0</v>
      </c>
    </row>
    <row r="90" spans="1:10" x14ac:dyDescent="0.25">
      <c r="F90" s="44"/>
      <c r="G90" s="45"/>
      <c r="H90" s="36"/>
      <c r="I90" s="9" t="s">
        <v>28</v>
      </c>
      <c r="J90" s="46">
        <f>SUM(Tabel778['[EUR2']])</f>
        <v>0</v>
      </c>
    </row>
    <row r="91" spans="1:10" ht="23.25" customHeight="1" x14ac:dyDescent="0.25">
      <c r="A91" s="10" t="s">
        <v>26</v>
      </c>
      <c r="B91" s="10"/>
      <c r="C91" s="10"/>
      <c r="D91" s="10"/>
      <c r="E91" s="10"/>
      <c r="F91" s="10"/>
      <c r="G91" s="10"/>
      <c r="H91" s="10"/>
      <c r="I91" s="10"/>
      <c r="J91" s="10"/>
    </row>
    <row r="92" spans="1:10" ht="23.25" customHeight="1" x14ac:dyDescent="0.25">
      <c r="A92" s="11" t="s">
        <v>0</v>
      </c>
      <c r="B92" s="2" t="s">
        <v>29</v>
      </c>
      <c r="C92" s="2"/>
      <c r="D92" s="2" t="s">
        <v>47</v>
      </c>
      <c r="E92" s="2"/>
      <c r="F92" s="2"/>
      <c r="G92" s="2"/>
      <c r="H92" s="2"/>
      <c r="I92" s="3" t="s">
        <v>30</v>
      </c>
      <c r="J92" s="4" t="s">
        <v>33</v>
      </c>
    </row>
    <row r="93" spans="1:10" x14ac:dyDescent="0.25">
      <c r="A93" s="13">
        <v>1</v>
      </c>
      <c r="B93" s="47" t="s">
        <v>34</v>
      </c>
      <c r="C93" s="47"/>
      <c r="D93" s="47">
        <v>300</v>
      </c>
      <c r="E93" s="2" t="s">
        <v>48</v>
      </c>
      <c r="F93" s="2"/>
      <c r="G93" s="2"/>
      <c r="H93" s="2"/>
      <c r="I93" s="56"/>
      <c r="J93" s="16">
        <f>D93*I93</f>
        <v>0</v>
      </c>
    </row>
    <row r="94" spans="1:10" x14ac:dyDescent="0.25">
      <c r="A94" s="17">
        <v>2</v>
      </c>
      <c r="B94" s="48" t="s">
        <v>35</v>
      </c>
      <c r="C94" s="48"/>
      <c r="D94" s="48">
        <v>1000</v>
      </c>
      <c r="E94" s="2" t="s">
        <v>48</v>
      </c>
      <c r="F94" s="2"/>
      <c r="G94" s="2"/>
      <c r="H94" s="2"/>
      <c r="I94" s="57"/>
      <c r="J94" s="49">
        <f t="shared" ref="J94:J100" si="0">D94*I94</f>
        <v>0</v>
      </c>
    </row>
    <row r="95" spans="1:10" x14ac:dyDescent="0.25">
      <c r="A95" s="13">
        <v>3</v>
      </c>
      <c r="B95" s="47" t="s">
        <v>36</v>
      </c>
      <c r="C95" s="47"/>
      <c r="D95" s="47">
        <v>100</v>
      </c>
      <c r="E95" s="2" t="s">
        <v>48</v>
      </c>
      <c r="F95" s="2"/>
      <c r="G95" s="2"/>
      <c r="H95" s="2"/>
      <c r="I95" s="56"/>
      <c r="J95" s="16">
        <f t="shared" si="0"/>
        <v>0</v>
      </c>
    </row>
    <row r="96" spans="1:10" x14ac:dyDescent="0.25">
      <c r="A96" s="17">
        <v>4</v>
      </c>
      <c r="B96" s="48" t="s">
        <v>37</v>
      </c>
      <c r="C96" s="48"/>
      <c r="D96" s="48">
        <v>200</v>
      </c>
      <c r="E96" s="2" t="s">
        <v>48</v>
      </c>
      <c r="F96" s="2"/>
      <c r="G96" s="2"/>
      <c r="H96" s="2"/>
      <c r="I96" s="57"/>
      <c r="J96" s="49">
        <f t="shared" si="0"/>
        <v>0</v>
      </c>
    </row>
    <row r="97" spans="1:10" x14ac:dyDescent="0.25">
      <c r="A97" s="13">
        <v>5</v>
      </c>
      <c r="B97" s="47" t="s">
        <v>38</v>
      </c>
      <c r="C97" s="47"/>
      <c r="D97" s="47">
        <v>200</v>
      </c>
      <c r="E97" s="2" t="s">
        <v>48</v>
      </c>
      <c r="F97" s="2"/>
      <c r="G97" s="2"/>
      <c r="H97" s="2"/>
      <c r="I97" s="56"/>
      <c r="J97" s="16">
        <f t="shared" si="0"/>
        <v>0</v>
      </c>
    </row>
    <row r="98" spans="1:10" x14ac:dyDescent="0.25">
      <c r="A98" s="17">
        <v>6</v>
      </c>
      <c r="B98" s="48" t="s">
        <v>39</v>
      </c>
      <c r="C98" s="48"/>
      <c r="D98" s="48">
        <v>650</v>
      </c>
      <c r="E98" s="2" t="s">
        <v>48</v>
      </c>
      <c r="F98" s="2"/>
      <c r="G98" s="2"/>
      <c r="H98" s="2"/>
      <c r="I98" s="57"/>
      <c r="J98" s="49">
        <f t="shared" si="0"/>
        <v>0</v>
      </c>
    </row>
    <row r="99" spans="1:10" x14ac:dyDescent="0.25">
      <c r="A99" s="13">
        <v>7</v>
      </c>
      <c r="B99" s="47" t="s">
        <v>40</v>
      </c>
      <c r="C99" s="47"/>
      <c r="D99" s="47">
        <v>50</v>
      </c>
      <c r="E99" s="2" t="s">
        <v>48</v>
      </c>
      <c r="F99" s="2"/>
      <c r="G99" s="2"/>
      <c r="H99" s="2"/>
      <c r="I99" s="56"/>
      <c r="J99" s="16">
        <f t="shared" si="0"/>
        <v>0</v>
      </c>
    </row>
    <row r="100" spans="1:10" x14ac:dyDescent="0.25">
      <c r="A100" s="17">
        <v>8</v>
      </c>
      <c r="B100" s="48" t="s">
        <v>41</v>
      </c>
      <c r="C100" s="48"/>
      <c r="D100" s="48">
        <v>100</v>
      </c>
      <c r="E100" s="2" t="s">
        <v>48</v>
      </c>
      <c r="F100" s="2"/>
      <c r="G100" s="2"/>
      <c r="H100" s="2"/>
      <c r="I100" s="57"/>
      <c r="J100" s="49">
        <f t="shared" si="0"/>
        <v>0</v>
      </c>
    </row>
    <row r="101" spans="1:10" ht="15.75" thickBot="1" x14ac:dyDescent="0.3">
      <c r="A101" s="13">
        <v>9</v>
      </c>
      <c r="B101" s="47" t="s">
        <v>57</v>
      </c>
      <c r="C101" s="47"/>
      <c r="D101" s="47">
        <v>3500</v>
      </c>
      <c r="E101" s="2" t="s">
        <v>49</v>
      </c>
      <c r="F101" s="2"/>
      <c r="G101" s="2"/>
      <c r="H101" s="2"/>
      <c r="I101" s="56"/>
      <c r="J101" s="16">
        <f>D101*I101</f>
        <v>0</v>
      </c>
    </row>
    <row r="102" spans="1:10" ht="15.75" thickTop="1" x14ac:dyDescent="0.25">
      <c r="A102" s="22"/>
      <c r="B102" s="1"/>
      <c r="C102" s="1"/>
      <c r="D102" s="1"/>
      <c r="E102" s="1"/>
      <c r="F102" s="23"/>
      <c r="G102" s="23"/>
      <c r="H102" s="24"/>
      <c r="I102" s="1" t="s">
        <v>42</v>
      </c>
      <c r="J102" s="50">
        <f>SUM(J93:J101)</f>
        <v>0</v>
      </c>
    </row>
    <row r="103" spans="1:10" ht="23.25" x14ac:dyDescent="0.25">
      <c r="A103" s="10" t="s">
        <v>50</v>
      </c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25">
      <c r="A104" s="11" t="s">
        <v>0</v>
      </c>
      <c r="B104" s="2" t="s">
        <v>29</v>
      </c>
      <c r="C104" s="2"/>
      <c r="D104" s="2" t="s">
        <v>47</v>
      </c>
      <c r="E104" s="2"/>
      <c r="F104" s="2"/>
      <c r="G104" s="2"/>
      <c r="H104" s="2"/>
      <c r="I104" s="3" t="s">
        <v>30</v>
      </c>
      <c r="J104" s="4" t="s">
        <v>33</v>
      </c>
    </row>
    <row r="105" spans="1:10" x14ac:dyDescent="0.25">
      <c r="A105" s="13">
        <v>1</v>
      </c>
      <c r="B105" s="47" t="s">
        <v>54</v>
      </c>
      <c r="C105" s="47"/>
      <c r="D105" s="47">
        <v>100</v>
      </c>
      <c r="E105" s="2" t="s">
        <v>51</v>
      </c>
      <c r="F105" s="2"/>
      <c r="G105" s="2"/>
      <c r="H105" s="2"/>
      <c r="I105" s="56"/>
      <c r="J105" s="16">
        <f>D105*I105</f>
        <v>0</v>
      </c>
    </row>
    <row r="106" spans="1:10" ht="15.75" thickBot="1" x14ac:dyDescent="0.3">
      <c r="A106" s="17">
        <v>2</v>
      </c>
      <c r="B106" s="48" t="s">
        <v>55</v>
      </c>
      <c r="C106" s="48"/>
      <c r="D106" s="48">
        <v>20</v>
      </c>
      <c r="E106" s="2" t="s">
        <v>51</v>
      </c>
      <c r="F106" s="2"/>
      <c r="G106" s="2"/>
      <c r="H106" s="2"/>
      <c r="I106" s="57"/>
      <c r="J106" s="49">
        <f t="shared" ref="J106" si="1">D106*I106</f>
        <v>0</v>
      </c>
    </row>
    <row r="107" spans="1:10" ht="15.75" thickTop="1" x14ac:dyDescent="0.25">
      <c r="A107" s="22"/>
      <c r="B107" s="1"/>
      <c r="C107" s="1"/>
      <c r="D107" s="1"/>
      <c r="E107" s="1"/>
      <c r="F107" s="23"/>
      <c r="G107" s="23"/>
      <c r="H107" s="24"/>
      <c r="I107" s="1" t="s">
        <v>52</v>
      </c>
      <c r="J107" s="25">
        <f>SUM(J105:J106)</f>
        <v>0</v>
      </c>
    </row>
    <row r="108" spans="1:10" x14ac:dyDescent="0.25">
      <c r="H108" s="51" t="s">
        <v>53</v>
      </c>
      <c r="I108" s="51"/>
      <c r="J108" s="46">
        <f>J10+Tabel778[[#Totals],['[EUR2']]]+J102+J107</f>
        <v>0</v>
      </c>
    </row>
  </sheetData>
  <sheetProtection algorithmName="SHA-512" hashValue="ddLVjlyUa4PMvkmpTgzwqP+CZc6EkjATa/EE5zZDYMB01JSQepcPdrjHWw5rrao7ebrrZQfKRxjbQrxrT2xq8w==" saltValue="Qq4h4bYhxI4Z1+oyjE7W3A==" spinCount="100000" sheet="1" objects="1" scenarios="1"/>
  <mergeCells count="9">
    <mergeCell ref="A3:J3"/>
    <mergeCell ref="A103:J103"/>
    <mergeCell ref="B9:H9"/>
    <mergeCell ref="B5:G5"/>
    <mergeCell ref="B6:G6"/>
    <mergeCell ref="B7:G7"/>
    <mergeCell ref="B8:G8"/>
    <mergeCell ref="A11:J11"/>
    <mergeCell ref="A91:J9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Binken, J. (Jim)</dc:creator>
  <cp:lastModifiedBy>Coesel, T. (Terry)</cp:lastModifiedBy>
  <dcterms:created xsi:type="dcterms:W3CDTF">2022-10-13T13:14:34Z</dcterms:created>
  <dcterms:modified xsi:type="dcterms:W3CDTF">2023-10-25T11:52:04Z</dcterms:modified>
</cp:coreProperties>
</file>