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vanderveeken/Documents/Opdrachtgevers/VU/Asbest inventarisatie 2023/"/>
    </mc:Choice>
  </mc:AlternateContent>
  <xr:revisionPtr revIDLastSave="0" documentId="13_ncr:1_{FC3081AA-85DF-8A4C-B364-D3E45D85CA73}" xr6:coauthVersionLast="47" xr6:coauthVersionMax="47" xr10:uidLastSave="{00000000-0000-0000-0000-000000000000}"/>
  <bookViews>
    <workbookView xWindow="0" yWindow="500" windowWidth="28800" windowHeight="15840" xr2:uid="{57A0A26A-5187-46C8-A711-22E76044357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1" l="1"/>
  <c r="R10" i="1"/>
  <c r="R9" i="1"/>
  <c r="I20" i="1"/>
  <c r="H20" i="1"/>
  <c r="G20" i="1"/>
  <c r="F20" i="1"/>
  <c r="K20" i="1"/>
  <c r="R20" i="1" s="1"/>
  <c r="K19" i="1"/>
  <c r="R19" i="1" s="1"/>
  <c r="K9" i="1"/>
  <c r="K10" i="1"/>
  <c r="J10" i="1"/>
  <c r="J9" i="1"/>
  <c r="K18" i="1"/>
  <c r="R18" i="1" s="1"/>
  <c r="K16" i="1"/>
  <c r="K17" i="1"/>
  <c r="R17" i="1" s="1"/>
  <c r="G12" i="1"/>
  <c r="R16" i="1"/>
  <c r="R21" i="1" l="1"/>
  <c r="K12" i="1"/>
  <c r="J12" i="1"/>
  <c r="J23" i="1"/>
  <c r="R13" i="1" l="1"/>
  <c r="R23" i="1" s="1"/>
</calcChain>
</file>

<file path=xl/sharedStrings.xml><?xml version="1.0" encoding="utf-8"?>
<sst xmlns="http://schemas.openxmlformats.org/spreadsheetml/2006/main" count="39" uniqueCount="35">
  <si>
    <t>Asbestinventarisatie W&amp;N</t>
  </si>
  <si>
    <t>Bouwdeel CDE</t>
  </si>
  <si>
    <t>Bouwdeel VWXYZ</t>
  </si>
  <si>
    <t>m2 bvo</t>
  </si>
  <si>
    <t>inventarisatie</t>
  </si>
  <si>
    <t>uren</t>
  </si>
  <si>
    <t>tarief</t>
  </si>
  <si>
    <t>Asbestanalyses</t>
  </si>
  <si>
    <t>PLM</t>
  </si>
  <si>
    <t>st</t>
  </si>
  <si>
    <t>SEM</t>
  </si>
  <si>
    <t>Uitgangspunten:</t>
  </si>
  <si>
    <t>Alleen aanvullende PLM analyses. Analyse certificaten uit visuele onderzoeken worden hergebruikt</t>
  </si>
  <si>
    <t>Bouwdeel RNC, TUO</t>
  </si>
  <si>
    <t>Bouwdeel GKNM+PQR+H+F+S</t>
  </si>
  <si>
    <t>Totaal</t>
  </si>
  <si>
    <t>rapportage</t>
  </si>
  <si>
    <t>deskresearch</t>
  </si>
  <si>
    <t>meldingen</t>
  </si>
  <si>
    <t>LAVS</t>
  </si>
  <si>
    <t>Destructief onderzoek</t>
  </si>
  <si>
    <t>Risico inschatting</t>
  </si>
  <si>
    <t>Aantreffen onverwachts asbest tijdens uitvoering (15x)</t>
  </si>
  <si>
    <t>Destructief onderzoek incl. actualiseren asbestinventarisaties. Uitgegaan van genoemde beperkingen in de rapportages.</t>
  </si>
  <si>
    <t>Hoogwerker</t>
  </si>
  <si>
    <t>Totaal destructief asbestonderzoek</t>
  </si>
  <si>
    <t>Totaal aanvullende inventarisaties</t>
  </si>
  <si>
    <t>Aanname dat tijdens de sloop 15x een aanvullende asbest (verdachte) bron wordt aangetroffen welke niet voorzien was</t>
  </si>
  <si>
    <t>Prijspeil 2024</t>
  </si>
  <si>
    <t>PL en controle</t>
  </si>
  <si>
    <t>Nen 2991 risicobeoordeling (1)</t>
  </si>
  <si>
    <t>Nen 2991 risicobeoordeling (2)</t>
  </si>
  <si>
    <t>Nen 2991 risicobeoordeling (3)</t>
  </si>
  <si>
    <t>Nen 2991 risicobeoordeling (4)</t>
  </si>
  <si>
    <t>Aanname is dat er vier keer een NEN 2991 risicobeoordeling nodig is ivm het aantreffen van een potentiële verontreiniging/ inkaderen van verontreinigingen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</si>
</sst>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164" fontId="0" fillId="0" borderId="0" xfId="1" applyFont="1"/>
    <xf numFmtId="0" fontId="2" fillId="0" borderId="0" xfId="0" applyFont="1"/>
    <xf numFmtId="164" fontId="0" fillId="0" borderId="0" xfId="0" applyNumberFormat="1"/>
    <xf numFmtId="164" fontId="2" fillId="0" borderId="0" xfId="0" applyNumberFormat="1" applyFont="1"/>
    <xf numFmtId="0" fontId="0" fillId="0" borderId="0" xfId="0" applyAlignment="1">
      <alignment horizontal="right"/>
    </xf>
    <xf numFmtId="164" fontId="2" fillId="0" borderId="0" xfId="1" applyFont="1"/>
    <xf numFmtId="0" fontId="2" fillId="0" borderId="2" xfId="0" applyFont="1" applyBorder="1"/>
    <xf numFmtId="164" fontId="2" fillId="0" borderId="3" xfId="1" applyFont="1" applyBorder="1"/>
    <xf numFmtId="0" fontId="0" fillId="0" borderId="4" xfId="0" applyBorder="1"/>
    <xf numFmtId="164" fontId="0" fillId="0" borderId="5" xfId="1" applyFont="1" applyBorder="1"/>
    <xf numFmtId="0" fontId="0" fillId="0" borderId="6" xfId="0" applyBorder="1"/>
    <xf numFmtId="164" fontId="0" fillId="0" borderId="7" xfId="1" applyFont="1" applyBorder="1"/>
    <xf numFmtId="0" fontId="2" fillId="0" borderId="8" xfId="0" applyFont="1" applyBorder="1"/>
    <xf numFmtId="0" fontId="0" fillId="0" borderId="9" xfId="0" applyBorder="1"/>
    <xf numFmtId="164" fontId="0" fillId="0" borderId="9" xfId="0" applyNumberFormat="1" applyBorder="1"/>
    <xf numFmtId="0" fontId="0" fillId="0" borderId="9" xfId="0" applyBorder="1" applyAlignment="1">
      <alignment horizontal="right"/>
    </xf>
    <xf numFmtId="0" fontId="0" fillId="0" borderId="10" xfId="0" applyBorder="1"/>
    <xf numFmtId="164" fontId="2" fillId="0" borderId="9" xfId="0" applyNumberFormat="1" applyFont="1" applyBorder="1"/>
    <xf numFmtId="164" fontId="0" fillId="0" borderId="10" xfId="0" applyNumberFormat="1" applyBorder="1"/>
    <xf numFmtId="164" fontId="2" fillId="0" borderId="1" xfId="0" applyNumberFormat="1" applyFont="1" applyBorder="1"/>
    <xf numFmtId="0" fontId="3" fillId="0" borderId="0" xfId="0" applyFont="1"/>
    <xf numFmtId="14" fontId="0" fillId="0" borderId="0" xfId="0" applyNumberFormat="1"/>
    <xf numFmtId="0" fontId="2" fillId="0" borderId="11" xfId="0" applyFont="1" applyBorder="1"/>
    <xf numFmtId="0" fontId="2" fillId="0" borderId="3" xfId="0" applyFont="1" applyBorder="1"/>
    <xf numFmtId="0" fontId="0" fillId="0" borderId="5" xfId="0" applyBorder="1"/>
    <xf numFmtId="164" fontId="0" fillId="0" borderId="5" xfId="0" applyNumberFormat="1" applyBorder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2" xfId="0" applyBorder="1"/>
    <xf numFmtId="0" fontId="0" fillId="0" borderId="7" xfId="0" applyBorder="1"/>
    <xf numFmtId="0" fontId="0" fillId="0" borderId="0" xfId="0" applyAlignment="1">
      <alignment horizontal="right"/>
    </xf>
    <xf numFmtId="164" fontId="0" fillId="2" borderId="5" xfId="1" applyFont="1" applyFill="1" applyBorder="1"/>
    <xf numFmtId="164" fontId="0" fillId="2" borderId="7" xfId="1" applyFont="1" applyFill="1" applyBorder="1"/>
    <xf numFmtId="164" fontId="0" fillId="2" borderId="9" xfId="0" applyNumberForma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872AD-40C1-4D08-87D9-B87078696670}">
  <sheetPr>
    <pageSetUpPr fitToPage="1"/>
  </sheetPr>
  <dimension ref="B4:R30"/>
  <sheetViews>
    <sheetView tabSelected="1" workbookViewId="0">
      <selection activeCell="R4" sqref="R4"/>
    </sheetView>
  </sheetViews>
  <sheetFormatPr baseColWidth="10" defaultColWidth="8.83203125" defaultRowHeight="13" outlineLevelCol="1" x14ac:dyDescent="0.15"/>
  <cols>
    <col min="2" max="2" width="28.6640625" customWidth="1"/>
    <col min="3" max="3" width="14.33203125" customWidth="1"/>
    <col min="4" max="4" width="14.33203125" hidden="1" customWidth="1" outlineLevel="1"/>
    <col min="5" max="5" width="9.5" hidden="1" customWidth="1" outlineLevel="1"/>
    <col min="6" max="7" width="14.33203125" hidden="1" customWidth="1" outlineLevel="1"/>
    <col min="8" max="8" width="5.83203125" hidden="1" customWidth="1" outlineLevel="1"/>
    <col min="9" max="10" width="14.33203125" hidden="1" customWidth="1" outlineLevel="1"/>
    <col min="11" max="11" width="9.1640625" collapsed="1"/>
    <col min="12" max="12" width="9.1640625" style="1"/>
    <col min="13" max="13" width="5.1640625" customWidth="1"/>
    <col min="14" max="14" width="9.1640625" style="1"/>
    <col min="15" max="15" width="5" bestFit="1" customWidth="1"/>
    <col min="16" max="16" width="9.1640625" style="1"/>
    <col min="17" max="17" width="12" bestFit="1" customWidth="1"/>
    <col min="18" max="18" width="14.1640625" customWidth="1"/>
  </cols>
  <sheetData>
    <row r="4" spans="2:18" ht="20" x14ac:dyDescent="0.2">
      <c r="B4" s="21" t="s">
        <v>0</v>
      </c>
      <c r="R4" s="22"/>
    </row>
    <row r="5" spans="2:18" ht="20" x14ac:dyDescent="0.2">
      <c r="B5" s="21"/>
    </row>
    <row r="6" spans="2:18" x14ac:dyDescent="0.15">
      <c r="C6" s="2"/>
      <c r="D6" s="2"/>
      <c r="E6" s="2"/>
      <c r="F6" s="2"/>
      <c r="G6" s="2"/>
      <c r="H6" s="2"/>
      <c r="I6" s="2"/>
      <c r="J6" s="2"/>
      <c r="K6" s="2" t="s">
        <v>4</v>
      </c>
      <c r="L6" s="6"/>
      <c r="M6" s="2" t="s">
        <v>7</v>
      </c>
      <c r="N6" s="6"/>
      <c r="O6" s="2"/>
      <c r="P6" s="6"/>
      <c r="Q6" s="2"/>
      <c r="R6" s="2"/>
    </row>
    <row r="7" spans="2:18" x14ac:dyDescent="0.15">
      <c r="C7" s="2" t="s">
        <v>3</v>
      </c>
      <c r="D7" s="7" t="s">
        <v>17</v>
      </c>
      <c r="E7" s="23" t="s">
        <v>18</v>
      </c>
      <c r="F7" s="23" t="s">
        <v>4</v>
      </c>
      <c r="G7" s="23" t="s">
        <v>16</v>
      </c>
      <c r="H7" s="23" t="s">
        <v>19</v>
      </c>
      <c r="I7" s="23" t="s">
        <v>29</v>
      </c>
      <c r="J7" s="24"/>
      <c r="K7" s="7" t="s">
        <v>5</v>
      </c>
      <c r="L7" s="8" t="s">
        <v>6</v>
      </c>
      <c r="M7" s="7" t="s">
        <v>8</v>
      </c>
      <c r="N7" s="8"/>
      <c r="O7" s="7" t="s">
        <v>10</v>
      </c>
      <c r="P7" s="8"/>
      <c r="Q7" s="13" t="s">
        <v>24</v>
      </c>
      <c r="R7" s="13" t="s">
        <v>15</v>
      </c>
    </row>
    <row r="8" spans="2:18" x14ac:dyDescent="0.15">
      <c r="B8" s="2" t="s">
        <v>20</v>
      </c>
      <c r="D8" s="9"/>
      <c r="J8" s="25"/>
      <c r="K8" s="9"/>
      <c r="L8" s="10"/>
      <c r="M8" s="9" t="s">
        <v>9</v>
      </c>
      <c r="N8" s="10" t="s">
        <v>6</v>
      </c>
      <c r="O8" s="9" t="s">
        <v>9</v>
      </c>
      <c r="P8" s="10" t="s">
        <v>6</v>
      </c>
      <c r="Q8" s="14"/>
      <c r="R8" s="14"/>
    </row>
    <row r="9" spans="2:18" x14ac:dyDescent="0.15">
      <c r="B9" t="s">
        <v>1</v>
      </c>
      <c r="C9">
        <v>14000</v>
      </c>
      <c r="D9" s="9">
        <v>16</v>
      </c>
      <c r="E9">
        <v>2</v>
      </c>
      <c r="F9">
        <v>80</v>
      </c>
      <c r="G9">
        <v>32</v>
      </c>
      <c r="H9">
        <v>3</v>
      </c>
      <c r="I9">
        <v>12</v>
      </c>
      <c r="J9" s="26">
        <f>SUM(D9:I9)*L9</f>
        <v>0</v>
      </c>
      <c r="K9" s="9">
        <f>SUM(D9:I9)</f>
        <v>145</v>
      </c>
      <c r="L9" s="32"/>
      <c r="M9" s="9">
        <v>50</v>
      </c>
      <c r="N9" s="32"/>
      <c r="O9" s="9">
        <v>20</v>
      </c>
      <c r="P9" s="32"/>
      <c r="Q9" s="34"/>
      <c r="R9" s="15">
        <f>SUM(K9*L9)+(M9*N9)+(O9*P9)+(3*Q9)</f>
        <v>0</v>
      </c>
    </row>
    <row r="10" spans="2:18" x14ac:dyDescent="0.15">
      <c r="B10" t="s">
        <v>2</v>
      </c>
      <c r="C10">
        <v>8000</v>
      </c>
      <c r="D10" s="9">
        <v>16</v>
      </c>
      <c r="E10">
        <v>2</v>
      </c>
      <c r="F10">
        <v>40</v>
      </c>
      <c r="G10">
        <v>24</v>
      </c>
      <c r="H10">
        <v>5</v>
      </c>
      <c r="I10">
        <v>8</v>
      </c>
      <c r="J10" s="26">
        <f>SUM(D10:I10)*L10</f>
        <v>0</v>
      </c>
      <c r="K10" s="9">
        <f>SUM(D10:I10)</f>
        <v>95</v>
      </c>
      <c r="L10" s="32"/>
      <c r="M10" s="9">
        <v>40</v>
      </c>
      <c r="N10" s="32"/>
      <c r="O10" s="9">
        <v>10</v>
      </c>
      <c r="P10" s="32"/>
      <c r="Q10" s="34"/>
      <c r="R10" s="15">
        <f>SUM(K10*L10)+(M10*N10)+(O10*P10)+(3*Q10)</f>
        <v>0</v>
      </c>
    </row>
    <row r="11" spans="2:18" x14ac:dyDescent="0.15">
      <c r="B11" t="s">
        <v>13</v>
      </c>
      <c r="C11" s="31">
        <v>78000</v>
      </c>
      <c r="D11" s="27"/>
      <c r="E11" s="5"/>
      <c r="F11" s="5"/>
      <c r="G11" s="5"/>
      <c r="H11" s="5"/>
      <c r="I11" s="5"/>
      <c r="J11" s="28"/>
      <c r="K11" s="9"/>
      <c r="L11" s="10"/>
      <c r="M11" s="9"/>
      <c r="N11" s="10"/>
      <c r="O11" s="9"/>
      <c r="P11" s="10"/>
      <c r="Q11" s="16"/>
      <c r="R11" s="15"/>
    </row>
    <row r="12" spans="2:18" x14ac:dyDescent="0.15">
      <c r="B12" t="s">
        <v>14</v>
      </c>
      <c r="C12" s="31"/>
      <c r="D12" s="27">
        <v>32</v>
      </c>
      <c r="E12" s="5">
        <v>8</v>
      </c>
      <c r="F12">
        <v>400</v>
      </c>
      <c r="G12" s="5">
        <f>(14*8)</f>
        <v>112</v>
      </c>
      <c r="H12" s="5">
        <v>14</v>
      </c>
      <c r="I12" s="5">
        <v>40</v>
      </c>
      <c r="J12" s="26">
        <f>SUM(D12:I12)*L12</f>
        <v>0</v>
      </c>
      <c r="K12" s="9">
        <f>SUM(D12:I12)</f>
        <v>606</v>
      </c>
      <c r="L12" s="32"/>
      <c r="M12" s="9">
        <v>120</v>
      </c>
      <c r="N12" s="32"/>
      <c r="O12" s="9">
        <v>40</v>
      </c>
      <c r="P12" s="32"/>
      <c r="Q12" s="34"/>
      <c r="R12" s="15">
        <f>SUM(K12*L12)+(M12*N12)+(O12*P12)+(3*Q12)</f>
        <v>0</v>
      </c>
    </row>
    <row r="13" spans="2:18" x14ac:dyDescent="0.15">
      <c r="B13" s="2" t="s">
        <v>25</v>
      </c>
      <c r="C13" s="5"/>
      <c r="D13" s="27"/>
      <c r="E13" s="5"/>
      <c r="G13" s="5"/>
      <c r="H13" s="5"/>
      <c r="I13" s="5"/>
      <c r="J13" s="26"/>
      <c r="K13" s="9"/>
      <c r="L13" s="10"/>
      <c r="M13" s="9"/>
      <c r="N13" s="10"/>
      <c r="O13" s="9"/>
      <c r="P13" s="10"/>
      <c r="Q13" s="15"/>
      <c r="R13" s="20">
        <f>SUM(R9:R12)</f>
        <v>0</v>
      </c>
    </row>
    <row r="14" spans="2:18" x14ac:dyDescent="0.15">
      <c r="C14" s="5"/>
      <c r="D14" s="27"/>
      <c r="E14" s="5"/>
      <c r="G14" s="5"/>
      <c r="H14" s="5"/>
      <c r="I14" s="5"/>
      <c r="J14" s="26"/>
      <c r="K14" s="9"/>
      <c r="L14" s="10"/>
      <c r="M14" s="9"/>
      <c r="N14" s="10"/>
      <c r="O14" s="9"/>
      <c r="P14" s="10"/>
      <c r="Q14" s="15"/>
      <c r="R14" s="18"/>
    </row>
    <row r="15" spans="2:18" x14ac:dyDescent="0.15">
      <c r="B15" s="2" t="s">
        <v>21</v>
      </c>
      <c r="C15" s="5"/>
      <c r="D15" s="27"/>
      <c r="E15" s="5"/>
      <c r="G15" s="5"/>
      <c r="H15" s="5"/>
      <c r="I15" s="5"/>
      <c r="J15" s="26"/>
      <c r="K15" s="9"/>
      <c r="L15" s="10"/>
      <c r="M15" s="9"/>
      <c r="N15" s="10"/>
      <c r="O15" s="9"/>
      <c r="P15" s="10"/>
      <c r="Q15" s="15"/>
      <c r="R15" s="18"/>
    </row>
    <row r="16" spans="2:18" x14ac:dyDescent="0.15">
      <c r="B16" t="s">
        <v>30</v>
      </c>
      <c r="D16" s="9">
        <v>4</v>
      </c>
      <c r="E16">
        <v>2</v>
      </c>
      <c r="F16">
        <v>16</v>
      </c>
      <c r="G16">
        <v>8</v>
      </c>
      <c r="I16">
        <v>4</v>
      </c>
      <c r="J16" s="25"/>
      <c r="K16" s="9">
        <f>SUM(D16:J16)</f>
        <v>34</v>
      </c>
      <c r="L16" s="32"/>
      <c r="M16" s="9"/>
      <c r="N16" s="10"/>
      <c r="O16" s="9">
        <v>100</v>
      </c>
      <c r="P16" s="32"/>
      <c r="Q16" s="14"/>
      <c r="R16" s="15">
        <f>SUM(K16*L16)+(M16*N16)+(O16*P16)</f>
        <v>0</v>
      </c>
    </row>
    <row r="17" spans="2:18" x14ac:dyDescent="0.15">
      <c r="B17" t="s">
        <v>31</v>
      </c>
      <c r="D17" s="9">
        <v>4</v>
      </c>
      <c r="E17">
        <v>2</v>
      </c>
      <c r="F17">
        <v>16</v>
      </c>
      <c r="G17">
        <v>8</v>
      </c>
      <c r="I17">
        <v>4</v>
      </c>
      <c r="J17" s="25"/>
      <c r="K17" s="9">
        <f>SUM(D17:J17)</f>
        <v>34</v>
      </c>
      <c r="L17" s="32"/>
      <c r="M17" s="9"/>
      <c r="N17" s="10"/>
      <c r="O17" s="9">
        <v>100</v>
      </c>
      <c r="P17" s="32"/>
      <c r="Q17" s="14"/>
      <c r="R17" s="15">
        <f>SUM(K17*L17)+(M17*N17)+(O17*P17)</f>
        <v>0</v>
      </c>
    </row>
    <row r="18" spans="2:18" x14ac:dyDescent="0.15">
      <c r="B18" t="s">
        <v>32</v>
      </c>
      <c r="D18" s="9">
        <v>4</v>
      </c>
      <c r="E18">
        <v>2</v>
      </c>
      <c r="F18">
        <v>16</v>
      </c>
      <c r="G18">
        <v>8</v>
      </c>
      <c r="I18">
        <v>4</v>
      </c>
      <c r="J18" s="25"/>
      <c r="K18" s="9">
        <f>SUM(D18:J18)</f>
        <v>34</v>
      </c>
      <c r="L18" s="32"/>
      <c r="M18" s="9"/>
      <c r="N18" s="10"/>
      <c r="O18" s="9">
        <v>100</v>
      </c>
      <c r="P18" s="32"/>
      <c r="Q18" s="14"/>
      <c r="R18" s="15">
        <f>SUM(K18*L18)+(M18*N18)+(O18*P18)</f>
        <v>0</v>
      </c>
    </row>
    <row r="19" spans="2:18" x14ac:dyDescent="0.15">
      <c r="B19" t="s">
        <v>33</v>
      </c>
      <c r="D19" s="9">
        <v>4</v>
      </c>
      <c r="E19">
        <v>2</v>
      </c>
      <c r="F19">
        <v>16</v>
      </c>
      <c r="G19">
        <v>8</v>
      </c>
      <c r="I19">
        <v>4</v>
      </c>
      <c r="J19" s="25"/>
      <c r="K19" s="9">
        <f>SUM(D19:J19)</f>
        <v>34</v>
      </c>
      <c r="L19" s="32"/>
      <c r="M19" s="9"/>
      <c r="N19" s="10"/>
      <c r="O19" s="9">
        <v>100</v>
      </c>
      <c r="P19" s="32"/>
      <c r="Q19" s="14"/>
      <c r="R19" s="15">
        <f>SUM(K19*L19)+(M19*N19)+(O19*P19)</f>
        <v>0</v>
      </c>
    </row>
    <row r="20" spans="2:18" x14ac:dyDescent="0.15">
      <c r="B20" t="s">
        <v>22</v>
      </c>
      <c r="D20" s="11">
        <v>15</v>
      </c>
      <c r="E20" s="29">
        <v>15</v>
      </c>
      <c r="F20" s="29">
        <f>SUM(15*6)</f>
        <v>90</v>
      </c>
      <c r="G20" s="29">
        <f>SUM(15*4)</f>
        <v>60</v>
      </c>
      <c r="H20" s="29">
        <f>SUM(15*0.5)</f>
        <v>7.5</v>
      </c>
      <c r="I20" s="29">
        <f>SUM(15*0.5)</f>
        <v>7.5</v>
      </c>
      <c r="J20" s="30"/>
      <c r="K20" s="11">
        <f>SUM(D20:J20)</f>
        <v>195</v>
      </c>
      <c r="L20" s="33"/>
      <c r="M20" s="11">
        <v>20</v>
      </c>
      <c r="N20" s="33"/>
      <c r="O20" s="11"/>
      <c r="P20" s="12"/>
      <c r="Q20" s="17"/>
      <c r="R20" s="19">
        <f>SUM(K20*L20)+(M20*N20)+(O20*P20)</f>
        <v>0</v>
      </c>
    </row>
    <row r="21" spans="2:18" x14ac:dyDescent="0.15">
      <c r="B21" s="2" t="s">
        <v>26</v>
      </c>
      <c r="R21" s="20">
        <f>SUM(R16:R20)</f>
        <v>0</v>
      </c>
    </row>
    <row r="22" spans="2:18" x14ac:dyDescent="0.15">
      <c r="R22" s="3"/>
    </row>
    <row r="23" spans="2:18" x14ac:dyDescent="0.15">
      <c r="J23" s="4">
        <f>SUM(J9:J18)</f>
        <v>0</v>
      </c>
      <c r="Q23" s="4"/>
      <c r="R23" s="4">
        <f>SUM(R13+R21)</f>
        <v>0</v>
      </c>
    </row>
    <row r="25" spans="2:18" x14ac:dyDescent="0.15">
      <c r="B25" s="2" t="s">
        <v>11</v>
      </c>
    </row>
    <row r="26" spans="2:18" x14ac:dyDescent="0.15">
      <c r="B26" t="s">
        <v>23</v>
      </c>
    </row>
    <row r="27" spans="2:18" x14ac:dyDescent="0.15">
      <c r="B27" t="s">
        <v>12</v>
      </c>
    </row>
    <row r="28" spans="2:18" x14ac:dyDescent="0.15">
      <c r="B28" t="s">
        <v>34</v>
      </c>
    </row>
    <row r="29" spans="2:18" x14ac:dyDescent="0.15">
      <c r="B29" t="s">
        <v>27</v>
      </c>
    </row>
    <row r="30" spans="2:18" x14ac:dyDescent="0.15">
      <c r="B30" s="2" t="s">
        <v>28</v>
      </c>
    </row>
  </sheetData>
  <mergeCells count="1">
    <mergeCell ref="C11:C12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Kroon</dc:creator>
  <cp:lastModifiedBy>Microsoft Office User</cp:lastModifiedBy>
  <cp:lastPrinted>2023-08-07T06:50:49Z</cp:lastPrinted>
  <dcterms:created xsi:type="dcterms:W3CDTF">2023-08-03T07:49:54Z</dcterms:created>
  <dcterms:modified xsi:type="dcterms:W3CDTF">2023-09-20T11:00:18Z</dcterms:modified>
</cp:coreProperties>
</file>