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.sharepoint.com/teams/BeheerOnderhoudOmroepinstallaties2023/Shared Documents/General/0 Aanbesteding 2/Aanb.docs/"/>
    </mc:Choice>
  </mc:AlternateContent>
  <xr:revisionPtr revIDLastSave="46" documentId="8_{0F9CEC80-A5D0-4A20-A71B-E6805184D846}" xr6:coauthVersionLast="47" xr6:coauthVersionMax="47" xr10:uidLastSave="{C77F1816-240D-4E2F-8476-C9035A310BE6}"/>
  <bookViews>
    <workbookView xWindow="-110" yWindow="-110" windowWidth="19420" windowHeight="10420" xr2:uid="{F4912D6D-D222-443A-8C9F-20C406A394BD}"/>
  </bookViews>
  <sheets>
    <sheet name="Bijlage 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1" l="1"/>
  <c r="F34" i="1"/>
  <c r="F33" i="1"/>
  <c r="F45" i="1"/>
  <c r="F41" i="1"/>
  <c r="F39" i="1"/>
  <c r="F38" i="1"/>
  <c r="F37" i="1"/>
  <c r="F32" i="1"/>
  <c r="F29" i="1"/>
  <c r="F28" i="1"/>
  <c r="F27" i="1"/>
  <c r="G19" i="1"/>
  <c r="E19" i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G14" i="1" l="1"/>
  <c r="F30" i="1"/>
  <c r="E47" i="1" s="1"/>
  <c r="F47" i="1" s="1"/>
  <c r="F14" i="1"/>
  <c r="F49" i="1" l="1"/>
  <c r="E51" i="1" s="1"/>
  <c r="F51" i="1" l="1"/>
  <c r="E52" i="1" s="1"/>
  <c r="F52" i="1" s="1"/>
  <c r="F54" i="1" l="1"/>
  <c r="G54" i="1" s="1"/>
  <c r="G56" i="1" l="1"/>
  <c r="G58" i="1" s="1"/>
</calcChain>
</file>

<file path=xl/sharedStrings.xml><?xml version="1.0" encoding="utf-8"?>
<sst xmlns="http://schemas.openxmlformats.org/spreadsheetml/2006/main" count="91" uniqueCount="75">
  <si>
    <t>Bijlage 5: Aanbiedingsbegroting Beheer en Onderhoud Omroepinstallaties en OAI</t>
  </si>
  <si>
    <t xml:space="preserve">Versie </t>
  </si>
  <si>
    <t>D002</t>
  </si>
  <si>
    <t>TN430397</t>
  </si>
  <si>
    <t>Datum</t>
  </si>
  <si>
    <t>Inschrijver</t>
  </si>
  <si>
    <t>Naam Inschrijver</t>
  </si>
  <si>
    <t>Abonnementstarief voor onderhoud en endogene storingen</t>
  </si>
  <si>
    <t>Componenten</t>
  </si>
  <si>
    <t>Geschat aantal</t>
  </si>
  <si>
    <t>Eenheid</t>
  </si>
  <si>
    <t>Abonnementstarief per component per maand</t>
  </si>
  <si>
    <t>Maandbedrag totaal aantal componenten</t>
  </si>
  <si>
    <t>Jaarbedrag totaal aantal componenten</t>
  </si>
  <si>
    <t>Wenzel systeem</t>
  </si>
  <si>
    <t>stuks</t>
  </si>
  <si>
    <t>IROS (Intelligent Reizigers Omroep Systeem)</t>
  </si>
  <si>
    <t>Passieve luidsprekers</t>
  </si>
  <si>
    <t>Actieve luidsprekers</t>
  </si>
  <si>
    <t>Muziekinstallatie aangesloten op IROS</t>
  </si>
  <si>
    <t>Ontruiming Alarm Installatie (OAI) met gesproken woord</t>
  </si>
  <si>
    <t>Subtotaal Onderhoud en endogene storingen</t>
  </si>
  <si>
    <t>Verrekenbasis exogene storingen</t>
  </si>
  <si>
    <t>Aantal fictieve</t>
  </si>
  <si>
    <t>gemidd.</t>
  </si>
  <si>
    <t>Aantal fictieve uren</t>
  </si>
  <si>
    <t>Uurtarief All-in</t>
  </si>
  <si>
    <t>Totaal</t>
  </si>
  <si>
    <t>All-in uurtarief voor exogene storingen</t>
  </si>
  <si>
    <t>storingen/jaar</t>
  </si>
  <si>
    <t>tijd (uur)</t>
  </si>
  <si>
    <t>Monteur (all-in mix van dag/nacht/weekend/feestdagen)</t>
  </si>
  <si>
    <t>Bij storingsherstel van exogene storingen wordt uitsluitend de inzet van de storingsmonteur ter plekke verrekend tegen het opgegeven All-in uurtarief.</t>
  </si>
  <si>
    <t>In het All-in uurtarief dient derhalve de voorrijkosten, reistijd, reis- en verblijfkosten, toeslagen voor nacht-, weekend- en feestdagen en AK, W&amp;R, etc opgenomen te zijn.</t>
  </si>
  <si>
    <t>Verrekenbasis bij projecten</t>
  </si>
  <si>
    <t>Eenh.</t>
  </si>
  <si>
    <t>Tarief/Eenheidsprijs</t>
  </si>
  <si>
    <t>Subtotaal</t>
  </si>
  <si>
    <t>Projecten</t>
  </si>
  <si>
    <t>Monteur (dag)</t>
  </si>
  <si>
    <t>uur</t>
  </si>
  <si>
    <t>Monteur (nacht)</t>
  </si>
  <si>
    <t>Monteur (weekend/feestdagen)</t>
  </si>
  <si>
    <t>VHM/grenswachter (dag)</t>
  </si>
  <si>
    <t>(dag)inzet</t>
  </si>
  <si>
    <t>VHM/grenswachter (nacht)</t>
  </si>
  <si>
    <t>VHM/grenswachter (weekend/feestdag)</t>
  </si>
  <si>
    <t>Materialen, geen storingsvoorraad (kostprijs)</t>
  </si>
  <si>
    <t>post</t>
  </si>
  <si>
    <t>Onderaannemer (kostprijs)</t>
  </si>
  <si>
    <t>Inzet hoogwerker/steiger (incl transport)</t>
  </si>
  <si>
    <t>daginzet</t>
  </si>
  <si>
    <t>Revisie (per tekening)</t>
  </si>
  <si>
    <t>Externe afstemming</t>
  </si>
  <si>
    <t>Vaste kosten per project (onafhankelijk van aantal monteursuren)</t>
  </si>
  <si>
    <t>Variabele kosten per project (afhankelijk van aantal monteursuren)</t>
  </si>
  <si>
    <t>Algemene kosten</t>
  </si>
  <si>
    <t>Winst &amp; Risico</t>
  </si>
  <si>
    <t>Totaal Abonnementstarief onderhoud en endogene storingen + Verrekenbasis exogene storingen + Verrekenbasis bij projecten</t>
  </si>
  <si>
    <t>per jaar</t>
  </si>
  <si>
    <t>Totaalbedrag gedurende 8 jaar (4+2+2):</t>
  </si>
  <si>
    <t>dit bedrag overnemen op</t>
  </si>
  <si>
    <t>Bijlage 4 Inschrijvingsformulier</t>
  </si>
  <si>
    <t>Bij projectmatige aanpak wordt uitsluitend de inzet van de storingsmonteur ter plekke verrekend tegen het opgegeven uurtarief.</t>
  </si>
  <si>
    <t>In het uurtarief dient derhalve de voorrijkosten, reistijd, reis- en verblijfkosten, etc. opgenomen te zijn.</t>
  </si>
  <si>
    <t>In de vaste kosten per project dienen o.a. de opstarturen van het projectteam, interne afstemmingskosten, calculatiekosten en SAP-objectenregistratie te zijn opgenomen.</t>
  </si>
  <si>
    <t>Onder externe afstemming worden de uren verstaan welke opdrachtnemer in redelijkheid moet maken om het werk af te stemmen met derden.</t>
  </si>
  <si>
    <t>In de variabele kosten per project dienen o.a. de kosten voor het projectteam te worden opgenomen welke gerelateerd zijn aan de directe arbeid.</t>
  </si>
  <si>
    <t>Het staat inschrijver vrij om te bepalen welke kosten onder de vaste kosten danwel variabele kosten worden opgenomen.</t>
  </si>
  <si>
    <t>De in bovenstaande tabel ingevoerde tarieven/eenheidsprijzen en percentages zijn bindend en staan vast voor alle projecten die onder deze overeenkomst in opdracht worden gegeven.</t>
  </si>
  <si>
    <t>Uitsluitend bovengenoemde kosten worden vergoed</t>
  </si>
  <si>
    <t>Legenda</t>
  </si>
  <si>
    <t>In te vullen door inschrijver</t>
  </si>
  <si>
    <t>Subtotalen</t>
  </si>
  <si>
    <t>Bedrag over te nemen op inschrijvingsformulier (bijlage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</si>
</sst>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164" fontId="0" fillId="0" borderId="0" xfId="0" applyNumberFormat="1"/>
    <xf numFmtId="0" fontId="3" fillId="0" borderId="0" xfId="0" applyFont="1"/>
    <xf numFmtId="0" fontId="2" fillId="0" borderId="1" xfId="0" applyFont="1" applyBorder="1"/>
    <xf numFmtId="164" fontId="2" fillId="0" borderId="1" xfId="0" applyNumberFormat="1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3" fontId="0" fillId="0" borderId="3" xfId="0" applyNumberFormat="1" applyBorder="1"/>
    <xf numFmtId="164" fontId="5" fillId="0" borderId="3" xfId="0" applyNumberFormat="1" applyFont="1" applyBorder="1"/>
    <xf numFmtId="0" fontId="0" fillId="0" borderId="4" xfId="0" applyBorder="1"/>
    <xf numFmtId="164" fontId="0" fillId="0" borderId="4" xfId="0" applyNumberFormat="1" applyBorder="1"/>
    <xf numFmtId="164" fontId="2" fillId="0" borderId="4" xfId="0" applyNumberFormat="1" applyFont="1" applyBorder="1"/>
    <xf numFmtId="164" fontId="2" fillId="0" borderId="0" xfId="0" applyNumberFormat="1" applyFont="1"/>
    <xf numFmtId="0" fontId="2" fillId="0" borderId="2" xfId="0" applyFont="1" applyBorder="1"/>
    <xf numFmtId="164" fontId="2" fillId="0" borderId="2" xfId="0" applyNumberFormat="1" applyFont="1" applyBorder="1"/>
    <xf numFmtId="0" fontId="2" fillId="0" borderId="4" xfId="0" applyFont="1" applyBorder="1"/>
    <xf numFmtId="0" fontId="0" fillId="0" borderId="1" xfId="0" applyBorder="1"/>
    <xf numFmtId="3" fontId="0" fillId="0" borderId="1" xfId="0" applyNumberFormat="1" applyBorder="1"/>
    <xf numFmtId="0" fontId="6" fillId="0" borderId="0" xfId="0" applyFont="1"/>
    <xf numFmtId="164" fontId="2" fillId="0" borderId="3" xfId="0" applyNumberFormat="1" applyFont="1" applyBorder="1"/>
    <xf numFmtId="0" fontId="0" fillId="0" borderId="3" xfId="0" applyBorder="1" applyAlignment="1">
      <alignment wrapText="1"/>
    </xf>
    <xf numFmtId="0" fontId="7" fillId="0" borderId="0" xfId="0" applyFont="1"/>
    <xf numFmtId="0" fontId="0" fillId="2" borderId="5" xfId="0" applyFill="1" applyBorder="1"/>
    <xf numFmtId="164" fontId="4" fillId="0" borderId="0" xfId="0" applyNumberFormat="1" applyFont="1"/>
    <xf numFmtId="164" fontId="4" fillId="3" borderId="1" xfId="0" applyNumberFormat="1" applyFont="1" applyFill="1" applyBorder="1"/>
    <xf numFmtId="0" fontId="4" fillId="2" borderId="0" xfId="0" applyFont="1" applyFill="1" applyProtection="1">
      <protection locked="0"/>
    </xf>
    <xf numFmtId="14" fontId="0" fillId="2" borderId="0" xfId="0" applyNumberFormat="1" applyFill="1" applyAlignment="1" applyProtection="1">
      <alignment horizontal="lef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9" fontId="0" fillId="2" borderId="3" xfId="1" applyFont="1" applyFill="1" applyBorder="1" applyProtection="1">
      <protection locked="0"/>
    </xf>
    <xf numFmtId="164" fontId="2" fillId="4" borderId="4" xfId="0" applyNumberFormat="1" applyFont="1" applyFill="1" applyBorder="1"/>
    <xf numFmtId="164" fontId="2" fillId="4" borderId="1" xfId="0" applyNumberFormat="1" applyFont="1" applyFill="1" applyBorder="1"/>
    <xf numFmtId="164" fontId="0" fillId="3" borderId="5" xfId="0" applyNumberFormat="1" applyFill="1" applyBorder="1"/>
    <xf numFmtId="0" fontId="0" fillId="4" borderId="5" xfId="0" applyFill="1" applyBorder="1"/>
    <xf numFmtId="0" fontId="2" fillId="3" borderId="0" xfId="0" applyFont="1" applyFill="1"/>
    <xf numFmtId="164" fontId="2" fillId="4" borderId="0" xfId="0" applyNumberFormat="1" applyFont="1" applyFill="1"/>
    <xf numFmtId="0" fontId="0" fillId="5" borderId="3" xfId="0" applyFill="1" applyBorder="1"/>
    <xf numFmtId="0" fontId="6" fillId="5" borderId="0" xfId="0" applyFont="1" applyFill="1"/>
    <xf numFmtId="0" fontId="0" fillId="5" borderId="0" xfId="0" applyFill="1"/>
    <xf numFmtId="164" fontId="0" fillId="5" borderId="0" xfId="0" applyNumberFormat="1" applyFill="1"/>
    <xf numFmtId="0" fontId="8" fillId="6" borderId="0" xfId="0" applyFont="1" applyFill="1"/>
    <xf numFmtId="0" fontId="9" fillId="0" borderId="0" xfId="0" applyFont="1"/>
    <xf numFmtId="164" fontId="9" fillId="0" borderId="0" xfId="0" applyNumberFormat="1" applyFont="1"/>
    <xf numFmtId="14" fontId="9" fillId="0" borderId="0" xfId="0" applyNumberFormat="1" applyFont="1" applyAlignment="1">
      <alignment horizontal="lef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136AE-0CCE-457A-8E9B-93DF60FA2989}">
  <dimension ref="A1:O78"/>
  <sheetViews>
    <sheetView showGridLines="0" tabSelected="1" zoomScale="85" zoomScaleNormal="85" workbookViewId="0">
      <selection activeCell="E3" sqref="E3"/>
    </sheetView>
  </sheetViews>
  <sheetFormatPr defaultRowHeight="14.45"/>
  <cols>
    <col min="1" max="1" width="7.7109375" bestFit="1" customWidth="1"/>
    <col min="2" max="2" width="60.42578125" customWidth="1"/>
    <col min="3" max="3" width="14" customWidth="1"/>
    <col min="4" max="4" width="9.85546875" customWidth="1"/>
    <col min="5" max="5" width="21.140625" style="2" customWidth="1"/>
    <col min="6" max="6" width="19" style="2" customWidth="1"/>
    <col min="7" max="7" width="19.5703125" style="2" customWidth="1"/>
    <col min="8" max="10" width="14.85546875" customWidth="1"/>
    <col min="11" max="11" width="15.5703125" bestFit="1" customWidth="1"/>
    <col min="15" max="15" width="11.28515625" bestFit="1" customWidth="1"/>
  </cols>
  <sheetData>
    <row r="1" spans="1:13">
      <c r="B1" s="1" t="s">
        <v>0</v>
      </c>
      <c r="D1" s="45" t="s">
        <v>1</v>
      </c>
      <c r="E1" s="46" t="s">
        <v>2</v>
      </c>
    </row>
    <row r="2" spans="1:13">
      <c r="B2" s="44" t="s">
        <v>3</v>
      </c>
      <c r="D2" s="45" t="s">
        <v>4</v>
      </c>
      <c r="E2" s="47">
        <v>45259</v>
      </c>
    </row>
    <row r="3" spans="1:13" ht="15.6">
      <c r="A3" s="3" t="s">
        <v>5</v>
      </c>
      <c r="B3" s="28" t="s">
        <v>6</v>
      </c>
    </row>
    <row r="4" spans="1:13">
      <c r="A4" s="3" t="s">
        <v>4</v>
      </c>
      <c r="B4" s="29"/>
    </row>
    <row r="6" spans="1:13" ht="15" thickBot="1">
      <c r="B6" s="1" t="s">
        <v>7</v>
      </c>
    </row>
    <row r="7" spans="1:13" s="1" customFormat="1" ht="30.6" customHeight="1" thickBot="1">
      <c r="B7" s="4" t="s">
        <v>8</v>
      </c>
      <c r="C7" s="4" t="s">
        <v>9</v>
      </c>
      <c r="D7" s="4" t="s">
        <v>10</v>
      </c>
      <c r="E7" s="5" t="s">
        <v>11</v>
      </c>
      <c r="F7" s="5" t="s">
        <v>12</v>
      </c>
      <c r="G7" s="5" t="s">
        <v>13</v>
      </c>
    </row>
    <row r="8" spans="1:13">
      <c r="B8" s="6" t="s">
        <v>14</v>
      </c>
      <c r="C8" s="6">
        <v>70</v>
      </c>
      <c r="D8" s="6" t="s">
        <v>15</v>
      </c>
      <c r="E8" s="30">
        <v>0</v>
      </c>
      <c r="F8" s="7">
        <f t="shared" ref="F8:F13" si="0">C8*E8</f>
        <v>0</v>
      </c>
      <c r="G8" s="7">
        <f t="shared" ref="G8:G13" si="1">12*F8</f>
        <v>0</v>
      </c>
      <c r="J8" s="1"/>
      <c r="K8" s="1"/>
      <c r="L8" s="1"/>
      <c r="M8" s="1"/>
    </row>
    <row r="9" spans="1:13">
      <c r="B9" s="8" t="s">
        <v>16</v>
      </c>
      <c r="C9" s="8">
        <v>329</v>
      </c>
      <c r="D9" s="8" t="s">
        <v>15</v>
      </c>
      <c r="E9" s="31">
        <v>0</v>
      </c>
      <c r="F9" s="9">
        <f t="shared" si="0"/>
        <v>0</v>
      </c>
      <c r="G9" s="9">
        <f t="shared" si="1"/>
        <v>0</v>
      </c>
      <c r="J9" s="1"/>
      <c r="K9" s="1"/>
      <c r="L9" s="1"/>
      <c r="M9" s="1"/>
    </row>
    <row r="10" spans="1:13">
      <c r="B10" s="8" t="s">
        <v>17</v>
      </c>
      <c r="C10" s="10">
        <v>23610</v>
      </c>
      <c r="D10" s="8" t="s">
        <v>15</v>
      </c>
      <c r="E10" s="31">
        <v>0</v>
      </c>
      <c r="F10" s="9">
        <f t="shared" si="0"/>
        <v>0</v>
      </c>
      <c r="G10" s="9">
        <f t="shared" si="1"/>
        <v>0</v>
      </c>
      <c r="J10" s="1"/>
      <c r="K10" s="1"/>
      <c r="L10" s="1"/>
      <c r="M10" s="1"/>
    </row>
    <row r="11" spans="1:13">
      <c r="B11" s="8" t="s">
        <v>18</v>
      </c>
      <c r="C11" s="8">
        <v>213</v>
      </c>
      <c r="D11" s="8" t="s">
        <v>15</v>
      </c>
      <c r="E11" s="31">
        <v>0</v>
      </c>
      <c r="F11" s="9">
        <f t="shared" si="0"/>
        <v>0</v>
      </c>
      <c r="G11" s="9">
        <f t="shared" si="1"/>
        <v>0</v>
      </c>
      <c r="J11" s="1"/>
      <c r="K11" s="1"/>
      <c r="L11" s="1"/>
      <c r="M11" s="1"/>
    </row>
    <row r="12" spans="1:13">
      <c r="B12" s="8" t="s">
        <v>19</v>
      </c>
      <c r="C12" s="8">
        <v>3</v>
      </c>
      <c r="D12" s="8" t="s">
        <v>15</v>
      </c>
      <c r="E12" s="31">
        <v>0</v>
      </c>
      <c r="F12" s="9">
        <f t="shared" si="0"/>
        <v>0</v>
      </c>
      <c r="G12" s="9">
        <f t="shared" si="1"/>
        <v>0</v>
      </c>
      <c r="J12" s="1"/>
      <c r="K12" s="1"/>
      <c r="L12" s="1"/>
      <c r="M12" s="1"/>
    </row>
    <row r="13" spans="1:13">
      <c r="B13" s="8" t="s">
        <v>20</v>
      </c>
      <c r="C13" s="8">
        <v>13</v>
      </c>
      <c r="D13" s="8" t="s">
        <v>15</v>
      </c>
      <c r="E13" s="31">
        <v>0</v>
      </c>
      <c r="F13" s="11">
        <f t="shared" si="0"/>
        <v>0</v>
      </c>
      <c r="G13" s="11">
        <f t="shared" si="1"/>
        <v>0</v>
      </c>
      <c r="J13" s="1"/>
      <c r="K13" s="1"/>
      <c r="L13" s="1"/>
      <c r="M13" s="1"/>
    </row>
    <row r="14" spans="1:13" ht="15" thickBot="1">
      <c r="B14" s="18" t="s">
        <v>21</v>
      </c>
      <c r="C14" s="12"/>
      <c r="D14" s="12"/>
      <c r="E14" s="13"/>
      <c r="F14" s="14">
        <f>SUM(F8:F13)</f>
        <v>0</v>
      </c>
      <c r="G14" s="34">
        <f>SUM(G8:G13)</f>
        <v>0</v>
      </c>
      <c r="J14" s="1"/>
      <c r="K14" s="1"/>
      <c r="L14" s="1"/>
      <c r="M14" s="1"/>
    </row>
    <row r="15" spans="1:13" s="2" customFormat="1">
      <c r="B15"/>
      <c r="C15"/>
      <c r="D15"/>
      <c r="F15" s="15"/>
      <c r="J15" s="1"/>
      <c r="K15" s="1"/>
      <c r="L15" s="1"/>
      <c r="M15" s="1"/>
    </row>
    <row r="16" spans="1:13" s="2" customFormat="1" ht="15" thickBot="1">
      <c r="B16" s="1" t="s">
        <v>22</v>
      </c>
      <c r="C16"/>
      <c r="D16"/>
      <c r="F16" s="15"/>
      <c r="J16" s="1"/>
      <c r="K16" s="1"/>
      <c r="L16" s="1"/>
      <c r="M16" s="1"/>
    </row>
    <row r="17" spans="2:10" s="2" customFormat="1">
      <c r="B17" s="7"/>
      <c r="C17" s="16" t="s">
        <v>23</v>
      </c>
      <c r="D17" s="16" t="s">
        <v>24</v>
      </c>
      <c r="E17" s="16" t="s">
        <v>25</v>
      </c>
      <c r="F17" s="17" t="s">
        <v>26</v>
      </c>
      <c r="G17" s="17" t="s">
        <v>27</v>
      </c>
    </row>
    <row r="18" spans="2:10" s="2" customFormat="1" ht="15" thickBot="1">
      <c r="B18" s="14" t="s">
        <v>28</v>
      </c>
      <c r="C18" s="18" t="s">
        <v>29</v>
      </c>
      <c r="D18" s="18" t="s">
        <v>30</v>
      </c>
      <c r="E18" s="13"/>
      <c r="F18" s="14"/>
      <c r="G18" s="13"/>
    </row>
    <row r="19" spans="2:10" s="2" customFormat="1" ht="15" thickBot="1">
      <c r="B19" s="19" t="s">
        <v>31</v>
      </c>
      <c r="C19" s="19">
        <v>275</v>
      </c>
      <c r="D19" s="19">
        <v>4</v>
      </c>
      <c r="E19" s="20">
        <f>C19*D19</f>
        <v>1100</v>
      </c>
      <c r="F19" s="32">
        <v>0</v>
      </c>
      <c r="G19" s="35">
        <f>C19*4*F19</f>
        <v>0</v>
      </c>
    </row>
    <row r="20" spans="2:10" s="2" customFormat="1">
      <c r="B20" s="1"/>
      <c r="C20"/>
      <c r="D20"/>
      <c r="F20" s="15"/>
    </row>
    <row r="21" spans="2:10" s="2" customFormat="1">
      <c r="B21" s="21" t="s">
        <v>32</v>
      </c>
      <c r="C21"/>
      <c r="D21"/>
      <c r="F21" s="15"/>
    </row>
    <row r="22" spans="2:10" s="2" customFormat="1">
      <c r="B22" s="21" t="s">
        <v>33</v>
      </c>
      <c r="C22"/>
      <c r="D22"/>
      <c r="F22" s="15"/>
    </row>
    <row r="23" spans="2:10" s="2" customFormat="1">
      <c r="B23" s="1"/>
      <c r="C23"/>
      <c r="D23"/>
      <c r="F23" s="15"/>
    </row>
    <row r="24" spans="2:10" s="2" customFormat="1" ht="15" thickBot="1">
      <c r="B24" s="1" t="s">
        <v>34</v>
      </c>
      <c r="C24"/>
      <c r="D24"/>
      <c r="F24" s="15"/>
    </row>
    <row r="25" spans="2:10" s="2" customFormat="1">
      <c r="B25" s="16"/>
      <c r="C25" s="16" t="s">
        <v>9</v>
      </c>
      <c r="D25" s="16" t="s">
        <v>35</v>
      </c>
      <c r="E25" s="17" t="s">
        <v>36</v>
      </c>
      <c r="F25" s="17" t="s">
        <v>37</v>
      </c>
      <c r="G25" s="17" t="s">
        <v>27</v>
      </c>
    </row>
    <row r="26" spans="2:10" s="2" customFormat="1" ht="15" thickBot="1">
      <c r="B26" s="18" t="s">
        <v>38</v>
      </c>
      <c r="C26" s="18"/>
      <c r="D26" s="18"/>
      <c r="E26" s="13"/>
      <c r="F26" s="14"/>
      <c r="G26" s="13"/>
    </row>
    <row r="27" spans="2:10">
      <c r="B27" s="6" t="s">
        <v>39</v>
      </c>
      <c r="C27" s="6">
        <v>400</v>
      </c>
      <c r="D27" s="6" t="s">
        <v>40</v>
      </c>
      <c r="E27" s="30">
        <v>0</v>
      </c>
      <c r="F27" s="7">
        <f>C27*E27</f>
        <v>0</v>
      </c>
      <c r="G27" s="7"/>
      <c r="J27" s="2"/>
    </row>
    <row r="28" spans="2:10">
      <c r="B28" s="8" t="s">
        <v>41</v>
      </c>
      <c r="C28" s="8">
        <v>100</v>
      </c>
      <c r="D28" s="8" t="s">
        <v>40</v>
      </c>
      <c r="E28" s="31">
        <v>0</v>
      </c>
      <c r="F28" s="9">
        <f t="shared" ref="F28:F29" si="2">C28*E28</f>
        <v>0</v>
      </c>
      <c r="G28" s="9"/>
      <c r="J28" s="2"/>
    </row>
    <row r="29" spans="2:10">
      <c r="B29" s="8" t="s">
        <v>42</v>
      </c>
      <c r="C29" s="8">
        <v>100</v>
      </c>
      <c r="D29" s="8" t="s">
        <v>40</v>
      </c>
      <c r="E29" s="31">
        <v>0</v>
      </c>
      <c r="F29" s="9">
        <f t="shared" si="2"/>
        <v>0</v>
      </c>
      <c r="G29" s="9"/>
      <c r="J29" s="2"/>
    </row>
    <row r="30" spans="2:10">
      <c r="B30" s="8"/>
      <c r="C30" s="8"/>
      <c r="D30" s="8"/>
      <c r="E30" s="8"/>
      <c r="F30" s="22">
        <f>SUM(F27:F29)</f>
        <v>0</v>
      </c>
      <c r="G30" s="9"/>
      <c r="J30" s="2"/>
    </row>
    <row r="31" spans="2:10">
      <c r="B31" s="8"/>
      <c r="C31" s="8"/>
      <c r="D31" s="8"/>
      <c r="E31" s="8"/>
      <c r="F31" s="22"/>
      <c r="G31" s="9"/>
      <c r="J31" s="2"/>
    </row>
    <row r="32" spans="2:10">
      <c r="B32" s="8" t="s">
        <v>43</v>
      </c>
      <c r="C32" s="40">
        <v>8</v>
      </c>
      <c r="D32" s="8" t="s">
        <v>44</v>
      </c>
      <c r="E32" s="31">
        <v>0</v>
      </c>
      <c r="F32" s="9">
        <f t="shared" ref="F32" si="3">C32*E32</f>
        <v>0</v>
      </c>
      <c r="G32" s="9"/>
      <c r="J32" s="2"/>
    </row>
    <row r="33" spans="2:10">
      <c r="B33" s="40" t="s">
        <v>45</v>
      </c>
      <c r="C33" s="40">
        <v>2</v>
      </c>
      <c r="D33" s="40" t="s">
        <v>44</v>
      </c>
      <c r="E33" s="31">
        <v>0</v>
      </c>
      <c r="F33" s="9">
        <f t="shared" ref="F33:F34" si="4">C33*E33</f>
        <v>0</v>
      </c>
      <c r="G33" s="9"/>
      <c r="J33" s="2"/>
    </row>
    <row r="34" spans="2:10">
      <c r="B34" s="40" t="s">
        <v>46</v>
      </c>
      <c r="C34" s="40">
        <v>2</v>
      </c>
      <c r="D34" s="40" t="s">
        <v>44</v>
      </c>
      <c r="E34" s="31">
        <v>0</v>
      </c>
      <c r="F34" s="9">
        <f t="shared" si="4"/>
        <v>0</v>
      </c>
      <c r="G34" s="9"/>
      <c r="J34" s="2"/>
    </row>
    <row r="35" spans="2:10">
      <c r="B35" s="8"/>
      <c r="C35" s="8"/>
      <c r="D35" s="8"/>
      <c r="E35" s="8"/>
      <c r="F35" s="22"/>
      <c r="G35" s="9"/>
      <c r="J35" s="2"/>
    </row>
    <row r="36" spans="2:10">
      <c r="B36" s="8"/>
      <c r="C36" s="8"/>
      <c r="D36" s="8"/>
      <c r="E36" s="8"/>
      <c r="F36" s="8"/>
      <c r="G36" s="9"/>
    </row>
    <row r="37" spans="2:10">
      <c r="B37" s="8" t="s">
        <v>47</v>
      </c>
      <c r="C37" s="8">
        <v>1</v>
      </c>
      <c r="D37" s="8" t="s">
        <v>48</v>
      </c>
      <c r="E37" s="9">
        <v>0.01</v>
      </c>
      <c r="F37" s="9">
        <f t="shared" ref="F37:F39" si="5">C37*E37</f>
        <v>0.01</v>
      </c>
      <c r="G37" s="9"/>
    </row>
    <row r="38" spans="2:10">
      <c r="B38" s="8" t="s">
        <v>49</v>
      </c>
      <c r="C38" s="8">
        <v>1</v>
      </c>
      <c r="D38" s="8" t="s">
        <v>48</v>
      </c>
      <c r="E38" s="9">
        <v>0.01</v>
      </c>
      <c r="F38" s="9">
        <f t="shared" si="5"/>
        <v>0.01</v>
      </c>
      <c r="G38" s="9"/>
    </row>
    <row r="39" spans="2:10">
      <c r="B39" s="8" t="s">
        <v>50</v>
      </c>
      <c r="C39" s="8">
        <v>10</v>
      </c>
      <c r="D39" s="8" t="s">
        <v>51</v>
      </c>
      <c r="E39" s="31">
        <v>0</v>
      </c>
      <c r="F39" s="9">
        <f t="shared" si="5"/>
        <v>0</v>
      </c>
      <c r="G39" s="9"/>
    </row>
    <row r="40" spans="2:10">
      <c r="B40" s="8"/>
      <c r="C40" s="8"/>
      <c r="D40" s="8"/>
      <c r="E40" s="9"/>
      <c r="F40" s="9"/>
      <c r="G40" s="9"/>
    </row>
    <row r="41" spans="2:10">
      <c r="B41" s="8" t="s">
        <v>52</v>
      </c>
      <c r="C41" s="8">
        <v>20</v>
      </c>
      <c r="D41" s="8" t="s">
        <v>15</v>
      </c>
      <c r="E41" s="31">
        <v>0</v>
      </c>
      <c r="F41" s="9">
        <f t="shared" ref="F41" si="6">C41*E41</f>
        <v>0</v>
      </c>
      <c r="G41" s="9"/>
    </row>
    <row r="42" spans="2:10">
      <c r="B42" s="8"/>
      <c r="C42" s="8"/>
      <c r="D42" s="8"/>
      <c r="E42" s="8"/>
      <c r="F42" s="8"/>
      <c r="G42" s="9"/>
    </row>
    <row r="43" spans="2:10">
      <c r="B43" s="40" t="s">
        <v>53</v>
      </c>
      <c r="C43" s="40">
        <v>100</v>
      </c>
      <c r="D43" s="40" t="s">
        <v>40</v>
      </c>
      <c r="E43" s="31">
        <v>0</v>
      </c>
      <c r="F43" s="9">
        <f t="shared" ref="F43" si="7">C43*E43</f>
        <v>0</v>
      </c>
      <c r="G43" s="9"/>
    </row>
    <row r="44" spans="2:10">
      <c r="B44" s="8"/>
      <c r="C44" s="8"/>
      <c r="D44" s="8"/>
      <c r="E44" s="8"/>
      <c r="F44" s="8"/>
      <c r="G44" s="9"/>
    </row>
    <row r="45" spans="2:10">
      <c r="B45" s="23" t="s">
        <v>54</v>
      </c>
      <c r="C45" s="8">
        <v>6</v>
      </c>
      <c r="D45" s="8" t="s">
        <v>15</v>
      </c>
      <c r="E45" s="31">
        <v>0</v>
      </c>
      <c r="F45" s="9">
        <f t="shared" ref="F45" si="8">C45*E45</f>
        <v>0</v>
      </c>
      <c r="G45" s="9"/>
    </row>
    <row r="46" spans="2:10">
      <c r="B46" s="8"/>
      <c r="C46" s="8"/>
      <c r="D46" s="8"/>
      <c r="E46" s="8"/>
      <c r="F46" s="8"/>
      <c r="G46" s="9"/>
    </row>
    <row r="47" spans="2:10" s="2" customFormat="1">
      <c r="B47" s="23" t="s">
        <v>55</v>
      </c>
      <c r="C47" s="33">
        <v>0</v>
      </c>
      <c r="D47" s="8"/>
      <c r="E47" s="9">
        <f>F30</f>
        <v>0</v>
      </c>
      <c r="F47" s="9">
        <f t="shared" ref="F47" si="9">C47*E47</f>
        <v>0</v>
      </c>
      <c r="G47" s="9"/>
    </row>
    <row r="48" spans="2:10" s="2" customFormat="1">
      <c r="B48" s="8"/>
      <c r="C48" s="8"/>
      <c r="D48" s="8"/>
      <c r="E48" s="9"/>
      <c r="F48" s="9"/>
      <c r="G48" s="9"/>
    </row>
    <row r="49" spans="2:15" s="2" customFormat="1">
      <c r="B49" s="8"/>
      <c r="C49" s="8"/>
      <c r="D49" s="8"/>
      <c r="E49" s="8"/>
      <c r="F49" s="22">
        <f>SUM(F30:F48)</f>
        <v>0.02</v>
      </c>
      <c r="G49" s="9"/>
    </row>
    <row r="50" spans="2:15">
      <c r="B50" s="8"/>
      <c r="C50" s="8"/>
      <c r="D50" s="8"/>
      <c r="E50" s="9"/>
      <c r="F50" s="9"/>
      <c r="G50" s="9"/>
      <c r="J50" s="2"/>
      <c r="K50" s="2"/>
      <c r="L50" s="2"/>
      <c r="M50" s="2"/>
      <c r="N50" s="2"/>
      <c r="O50" s="2"/>
    </row>
    <row r="51" spans="2:15">
      <c r="B51" s="9" t="s">
        <v>56</v>
      </c>
      <c r="C51" s="33">
        <v>0</v>
      </c>
      <c r="D51" s="8"/>
      <c r="E51" s="9">
        <f>F49</f>
        <v>0.02</v>
      </c>
      <c r="F51" s="9">
        <f t="shared" ref="F51:F52" si="10">C51*E51</f>
        <v>0</v>
      </c>
      <c r="G51" s="9"/>
    </row>
    <row r="52" spans="2:15">
      <c r="B52" s="9" t="s">
        <v>57</v>
      </c>
      <c r="C52" s="33">
        <v>0</v>
      </c>
      <c r="D52" s="8"/>
      <c r="E52" s="9">
        <f>E51+F51</f>
        <v>0.02</v>
      </c>
      <c r="F52" s="9">
        <f t="shared" si="10"/>
        <v>0</v>
      </c>
      <c r="G52" s="9"/>
    </row>
    <row r="53" spans="2:15">
      <c r="B53" s="8"/>
      <c r="C53" s="8"/>
      <c r="D53" s="8"/>
      <c r="E53" s="9"/>
      <c r="F53" s="9"/>
      <c r="G53" s="9"/>
    </row>
    <row r="54" spans="2:15" ht="15" thickBot="1">
      <c r="B54" s="12"/>
      <c r="C54" s="12"/>
      <c r="D54" s="12"/>
      <c r="E54" s="13"/>
      <c r="F54" s="14">
        <f>SUM(F51:F53)</f>
        <v>0</v>
      </c>
      <c r="G54" s="34">
        <f>F49+F54</f>
        <v>0.02</v>
      </c>
    </row>
    <row r="56" spans="2:15">
      <c r="B56" s="1" t="s">
        <v>58</v>
      </c>
      <c r="G56" s="39">
        <f>G14+G19+G54</f>
        <v>0.02</v>
      </c>
      <c r="H56" s="1" t="s">
        <v>59</v>
      </c>
    </row>
    <row r="57" spans="2:15" ht="15" thickBot="1"/>
    <row r="58" spans="2:15" ht="15.95" thickBot="1">
      <c r="B58" s="38" t="s">
        <v>60</v>
      </c>
      <c r="C58" s="2"/>
      <c r="G58" s="27">
        <f>8*G56</f>
        <v>0.16</v>
      </c>
      <c r="H58" s="1" t="s">
        <v>61</v>
      </c>
    </row>
    <row r="59" spans="2:15">
      <c r="H59" s="1" t="s">
        <v>62</v>
      </c>
    </row>
    <row r="61" spans="2:15" s="2" customFormat="1">
      <c r="B61" s="21" t="s">
        <v>63</v>
      </c>
      <c r="C61"/>
      <c r="D61"/>
    </row>
    <row r="62" spans="2:15" s="2" customFormat="1">
      <c r="B62" s="21" t="s">
        <v>64</v>
      </c>
      <c r="C62"/>
      <c r="D62"/>
    </row>
    <row r="63" spans="2:15" s="2" customFormat="1">
      <c r="B63" s="21"/>
      <c r="C63"/>
      <c r="D63"/>
    </row>
    <row r="64" spans="2:15" s="2" customFormat="1">
      <c r="B64" s="21" t="s">
        <v>65</v>
      </c>
      <c r="C64" s="42"/>
      <c r="D64"/>
    </row>
    <row r="65" spans="2:7" s="2" customFormat="1">
      <c r="B65" s="41" t="s">
        <v>66</v>
      </c>
      <c r="C65" s="42"/>
      <c r="D65" s="42"/>
      <c r="E65" s="43"/>
      <c r="F65" s="43"/>
    </row>
    <row r="66" spans="2:7">
      <c r="B66" s="21" t="s">
        <v>67</v>
      </c>
    </row>
    <row r="67" spans="2:7">
      <c r="B67" s="21" t="s">
        <v>68</v>
      </c>
    </row>
    <row r="68" spans="2:7">
      <c r="B68" s="21"/>
    </row>
    <row r="69" spans="2:7">
      <c r="B69" s="21" t="s">
        <v>69</v>
      </c>
    </row>
    <row r="70" spans="2:7">
      <c r="B70" s="21"/>
    </row>
    <row r="71" spans="2:7" ht="15.6">
      <c r="B71" s="24" t="s">
        <v>70</v>
      </c>
    </row>
    <row r="72" spans="2:7">
      <c r="C72" s="1" t="s">
        <v>71</v>
      </c>
    </row>
    <row r="73" spans="2:7">
      <c r="C73" s="25"/>
      <c r="D73" s="1" t="s">
        <v>72</v>
      </c>
    </row>
    <row r="74" spans="2:7">
      <c r="C74" s="37"/>
      <c r="D74" s="1" t="s">
        <v>73</v>
      </c>
    </row>
    <row r="75" spans="2:7">
      <c r="C75" s="36"/>
      <c r="D75" s="1" t="s">
        <v>74</v>
      </c>
    </row>
    <row r="78" spans="2:7" ht="15.6">
      <c r="C78" s="2"/>
      <c r="G78" s="26"/>
    </row>
  </sheetData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0197df8-03e0-4926-8e79-a825229134ea">TS01873CE78-1540064465-193</_dlc_DocId>
    <_dlc_DocIdUrl xmlns="70197df8-03e0-4926-8e79-a825229134ea">
      <Url>https://prorailbv.sharepoint.com/teams/BeheerOnderhoudOmroepinstallaties2023/_layouts/15/DocIdRedir.aspx?ID=TS01873CE78-1540064465-193</Url>
      <Description>TS01873CE78-1540064465-193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740211C7BA314CA24BD4934DC8E839" ma:contentTypeVersion="6" ma:contentTypeDescription="Create a new document." ma:contentTypeScope="" ma:versionID="289363b5c0d029e91fd9b223eea11f4d">
  <xsd:schema xmlns:xsd="http://www.w3.org/2001/XMLSchema" xmlns:xs="http://www.w3.org/2001/XMLSchema" xmlns:p="http://schemas.microsoft.com/office/2006/metadata/properties" xmlns:ns2="70197df8-03e0-4926-8e79-a825229134ea" xmlns:ns3="b0084b94-2ea4-40a1-9e8f-fc894a4e9f55" targetNamespace="http://schemas.microsoft.com/office/2006/metadata/properties" ma:root="true" ma:fieldsID="b7ff93a4b03e909b82ba40b7b66ddd34" ns2:_="" ns3:_="">
    <xsd:import namespace="70197df8-03e0-4926-8e79-a825229134ea"/>
    <xsd:import namespace="b0084b94-2ea4-40a1-9e8f-fc894a4e9f5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197df8-03e0-4926-8e79-a825229134e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084b94-2ea4-40a1-9e8f-fc894a4e9f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D0E163-A501-4D3C-BFE0-79747D5D5F6E}"/>
</file>

<file path=customXml/itemProps2.xml><?xml version="1.0" encoding="utf-8"?>
<ds:datastoreItem xmlns:ds="http://schemas.openxmlformats.org/officeDocument/2006/customXml" ds:itemID="{D75969F1-29CB-49D4-8AA0-60A0D1CD5547}"/>
</file>

<file path=customXml/itemProps3.xml><?xml version="1.0" encoding="utf-8"?>
<ds:datastoreItem xmlns:ds="http://schemas.openxmlformats.org/officeDocument/2006/customXml" ds:itemID="{914BA22D-BAD5-44E1-A79B-78927BBCF50D}"/>
</file>

<file path=customXml/itemProps4.xml><?xml version="1.0" encoding="utf-8"?>
<ds:datastoreItem xmlns:ds="http://schemas.openxmlformats.org/officeDocument/2006/customXml" ds:itemID="{09652605-B03E-446D-BE32-F39E4F48EB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Waal, JG de (Johan)</dc:creator>
  <cp:keywords/>
  <dc:description/>
  <cp:lastModifiedBy>Beer, B.J.M. de (Bart-Jan)</cp:lastModifiedBy>
  <cp:revision/>
  <dcterms:created xsi:type="dcterms:W3CDTF">2023-07-10T14:05:08Z</dcterms:created>
  <dcterms:modified xsi:type="dcterms:W3CDTF">2023-11-29T16:04:36Z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0x01010035740211C7BA314CA24BD4934DC8E839</vt:lpwstr>
  </property>
  <property fmtid="{D5CDD505-2E9C-101B-9397-08002B2CF9AE}" pid="3" name="_dlc_DocIdItemGuid">
    <vt:lpwstr>f7f64ed2-140a-4f9a-9516-c51d013c7f6b</vt:lpwstr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2023-07-11T06:46:12Z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f3ba4a52-a90a-46d8-b048-3d42dd81cc2d</vt:lpwstr>
  </property>
  <property fmtid="{D5CDD505-2E9C-101B-9397-08002B2CF9AE}" pid="10" name="MSIP_Label_24e57bac-d225-40fb-8a9e-62b5be587a96_ContentBits">
    <vt:lpwstr>0</vt:lpwstr>
  </property>
</Properties>
</file>