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Maassluis/EA OC 2023 (1224)/07. Nota van inlichtingen/"/>
    </mc:Choice>
  </mc:AlternateContent>
  <xr:revisionPtr revIDLastSave="275" documentId="8_{D9DC12FD-107C-4D7B-9CEB-B17C55B7CA93}" xr6:coauthVersionLast="47" xr6:coauthVersionMax="47" xr10:uidLastSave="{1562E1D6-EABB-4E4F-A160-A2F0E8D7F588}"/>
  <bookViews>
    <workbookView xWindow="-120" yWindow="-120" windowWidth="29040" windowHeight="15840" tabRatio="799" activeTab="3" xr2:uid="{00000000-000D-0000-FFFF-FFFF00000000}"/>
  </bookViews>
  <sheets>
    <sheet name="Voorblad" sheetId="8" r:id="rId1"/>
    <sheet name="Prijsinvulformulier P1" sheetId="21" r:id="rId2"/>
    <sheet name="Prijsinvulformulier P2" sheetId="22" r:id="rId3"/>
    <sheet name="Prijsinvulformulier P3" sheetId="23" r:id="rId4"/>
  </sheets>
  <definedNames>
    <definedName name="_xlnm.Print_Area" localSheetId="1">'Prijsinvulformulier P1'!$A$1:$G$69</definedName>
    <definedName name="_xlnm.Print_Area" localSheetId="2">'Prijsinvulformulier P2'!$A$1:$G$48</definedName>
    <definedName name="_xlnm.Print_Area" localSheetId="3">'Prijsinvulformulier P3'!$A$1:$G$45</definedName>
    <definedName name="_xlnm.Print_Area" localSheetId="0">Voorblad!$A$1:$L$43</definedName>
    <definedName name="_xlnm.Print_Titles" localSheetId="1">'Prijsinvulformulier P1'!$1:$1</definedName>
    <definedName name="_xlnm.Print_Titles" localSheetId="2">'Prijsinvulformulier P2'!$1:$1</definedName>
    <definedName name="_xlnm.Print_Titles" localSheetId="3">'Prijsinvulformulier P3'!$1:$1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23" l="1"/>
  <c r="F36" i="22"/>
  <c r="F4" i="22"/>
  <c r="F11" i="22"/>
  <c r="F12" i="22"/>
  <c r="F13" i="22"/>
  <c r="F14" i="22"/>
  <c r="F18" i="21" l="1"/>
  <c r="E24" i="23"/>
  <c r="F18" i="23"/>
  <c r="E11" i="23"/>
  <c r="E15" i="23" s="1"/>
  <c r="E9" i="23"/>
  <c r="E10" i="23" s="1"/>
  <c r="E4" i="23"/>
  <c r="E14" i="23" s="1"/>
  <c r="E32" i="21"/>
  <c r="F32" i="23" l="1"/>
  <c r="F38" i="22"/>
  <c r="F37" i="22"/>
  <c r="F25" i="22"/>
  <c r="F56" i="21"/>
  <c r="F47" i="21"/>
  <c r="E25" i="21" l="1"/>
  <c r="E17" i="21"/>
  <c r="E14" i="21"/>
  <c r="E15" i="21"/>
  <c r="E12" i="21"/>
  <c r="E6" i="23" l="1"/>
  <c r="F23" i="22"/>
  <c r="F34" i="22"/>
  <c r="F33" i="22"/>
  <c r="F28" i="22"/>
  <c r="F27" i="22"/>
  <c r="F18" i="22"/>
  <c r="F17" i="22"/>
  <c r="F57" i="21"/>
  <c r="F45" i="21"/>
  <c r="F43" i="21"/>
  <c r="F39" i="21"/>
  <c r="F54" i="21" l="1"/>
  <c r="F53" i="21"/>
  <c r="F52" i="21"/>
  <c r="F51" i="21"/>
  <c r="F50" i="21"/>
  <c r="F49" i="21"/>
  <c r="F48" i="21"/>
  <c r="F46" i="21"/>
  <c r="F44" i="21"/>
  <c r="F42" i="21"/>
  <c r="F41" i="21"/>
  <c r="F40" i="21"/>
  <c r="F38" i="21"/>
  <c r="F19" i="21"/>
  <c r="F17" i="21"/>
  <c r="F31" i="23"/>
  <c r="A39" i="23" l="1"/>
  <c r="A38" i="23"/>
  <c r="F34" i="23"/>
  <c r="F30" i="23"/>
  <c r="F29" i="23"/>
  <c r="F28" i="23"/>
  <c r="F25" i="23"/>
  <c r="F24" i="23"/>
  <c r="F35" i="23" l="1"/>
  <c r="F39" i="23" s="1"/>
  <c r="F11" i="23"/>
  <c r="F10" i="23"/>
  <c r="F36" i="21"/>
  <c r="F33" i="21"/>
  <c r="F26" i="21" l="1"/>
  <c r="F19" i="23" l="1"/>
  <c r="F35" i="22" l="1"/>
  <c r="F32" i="22"/>
  <c r="F31" i="22"/>
  <c r="F30" i="22"/>
  <c r="F29" i="22"/>
  <c r="F19" i="22"/>
  <c r="F24" i="22" l="1"/>
  <c r="F22" i="22"/>
  <c r="F21" i="22"/>
  <c r="F20" i="22"/>
  <c r="F10" i="22"/>
  <c r="F39" i="22" l="1"/>
  <c r="F6" i="23"/>
  <c r="F5" i="23"/>
  <c r="F15" i="23" l="1"/>
  <c r="F35" i="21" l="1"/>
  <c r="F34" i="21"/>
  <c r="F55" i="21" l="1"/>
  <c r="F17" i="23" l="1"/>
  <c r="F16" i="23"/>
  <c r="F14" i="23"/>
  <c r="F13" i="23"/>
  <c r="F12" i="23"/>
  <c r="F7" i="23"/>
  <c r="A43" i="22" l="1"/>
  <c r="A42" i="22"/>
  <c r="F5" i="22"/>
  <c r="F43" i="22" l="1"/>
  <c r="A63" i="21"/>
  <c r="A62" i="21"/>
  <c r="F32" i="21"/>
  <c r="F23" i="21"/>
  <c r="F27" i="21"/>
  <c r="F58" i="21" l="1"/>
  <c r="F63" i="21" s="1"/>
  <c r="F4" i="21"/>
  <c r="F6" i="21"/>
  <c r="F7" i="21"/>
  <c r="F8" i="21"/>
  <c r="F9" i="21"/>
  <c r="F16" i="21"/>
  <c r="F15" i="21"/>
  <c r="F14" i="21"/>
  <c r="F12" i="21"/>
  <c r="F4" i="23" l="1"/>
  <c r="F20" i="23" s="1"/>
  <c r="F38" i="23" s="1"/>
  <c r="F40" i="23" s="1"/>
  <c r="F3" i="22"/>
  <c r="A61" i="21"/>
  <c r="F25" i="21"/>
  <c r="F24" i="21"/>
  <c r="F6" i="22" l="1"/>
  <c r="F42" i="22" s="1"/>
  <c r="F44" i="22" s="1"/>
  <c r="F20" i="21"/>
  <c r="F61" i="21" s="1"/>
  <c r="F28" i="21"/>
  <c r="F62" i="21" s="1"/>
  <c r="F64" i="21" l="1"/>
</calcChain>
</file>

<file path=xl/sharedStrings.xml><?xml version="1.0" encoding="utf-8"?>
<sst xmlns="http://schemas.openxmlformats.org/spreadsheetml/2006/main" count="270" uniqueCount="236">
  <si>
    <t xml:space="preserve">Inhoud </t>
  </si>
  <si>
    <t xml:space="preserve">Percelen </t>
  </si>
  <si>
    <t>Vulgraaddetectiesysteem</t>
  </si>
  <si>
    <t>Toegangscontrolesysteem</t>
  </si>
  <si>
    <t>T1: Voorblad</t>
  </si>
  <si>
    <t xml:space="preserve">Naam inschrijver: </t>
  </si>
  <si>
    <t>In te vullen door inschrijver</t>
  </si>
  <si>
    <t>Naam inschrijver:</t>
  </si>
  <si>
    <t>Prijs* per stuk(A) excl. BTW</t>
  </si>
  <si>
    <t>Aantal (B)</t>
  </si>
  <si>
    <t>Subtotalen (AxB) excl. BTW</t>
  </si>
  <si>
    <t>Totaal perceel 1</t>
  </si>
  <si>
    <t>Maandelijkse abonnementskosten per container, waarbij alle communicatie is inbegrepen</t>
  </si>
  <si>
    <t>Prijs* per eenheid (A) excl. BTW</t>
  </si>
  <si>
    <t>Inschrijfprijs</t>
  </si>
  <si>
    <t>Fictieve inschrijfprijs</t>
  </si>
  <si>
    <t>Prijs** per stuk(A) excl. BTW</t>
  </si>
  <si>
    <t>Aantal (B) *</t>
  </si>
  <si>
    <t>Perceel 1A - leveren ondergrondse container</t>
  </si>
  <si>
    <t>P1-1</t>
  </si>
  <si>
    <t>P1-2</t>
  </si>
  <si>
    <t>P1-3</t>
  </si>
  <si>
    <t>Leveren betonput</t>
  </si>
  <si>
    <t>P1-4</t>
  </si>
  <si>
    <t>P1-5</t>
  </si>
  <si>
    <t>P1-6</t>
  </si>
  <si>
    <t>Perceel 1B - plaatsen ondergrondse container</t>
  </si>
  <si>
    <t>Totaal perceel 1A</t>
  </si>
  <si>
    <t>Totaal perceel 1B</t>
  </si>
  <si>
    <t>Metro systeem</t>
  </si>
  <si>
    <t>3-Haken systeem</t>
  </si>
  <si>
    <t>Metro systeem (in bestaande betonput)</t>
  </si>
  <si>
    <t>P1-7</t>
  </si>
  <si>
    <t>P1-8</t>
  </si>
  <si>
    <t>P1-9</t>
  </si>
  <si>
    <t>P1-10</t>
  </si>
  <si>
    <t>P1-11</t>
  </si>
  <si>
    <t>P1-12</t>
  </si>
  <si>
    <t>P1-13</t>
  </si>
  <si>
    <t>P1-14</t>
  </si>
  <si>
    <t>P1-15</t>
  </si>
  <si>
    <t>P1-16</t>
  </si>
  <si>
    <t>P1-17</t>
  </si>
  <si>
    <t>P1-18</t>
  </si>
  <si>
    <t>P1-19</t>
  </si>
  <si>
    <t>P1-20</t>
  </si>
  <si>
    <t>P1-22</t>
  </si>
  <si>
    <t>P1-23</t>
  </si>
  <si>
    <t>P1-24</t>
  </si>
  <si>
    <t>P1-25</t>
  </si>
  <si>
    <t>P1-26</t>
  </si>
  <si>
    <t>P1-27</t>
  </si>
  <si>
    <t>P1-28</t>
  </si>
  <si>
    <t>P1-29</t>
  </si>
  <si>
    <t>P1-30</t>
  </si>
  <si>
    <t xml:space="preserve"> </t>
  </si>
  <si>
    <t>Perceel 1 - Reiniging, Onderhoud en Reparatie (R.O.R.) ondergrondse container</t>
  </si>
  <si>
    <t>Totaal R.O.R.</t>
  </si>
  <si>
    <t>P-2.1</t>
  </si>
  <si>
    <t>Leveren, afmonteren en plaatsen van een containerbehuizing inclusief betonplaat voor een 240 liter container (incl. toegangscontrole en vulgraaddetectie)</t>
  </si>
  <si>
    <t>P-2.2</t>
  </si>
  <si>
    <t>P-2.3</t>
  </si>
  <si>
    <t>P-2.4</t>
  </si>
  <si>
    <t>P-2.5</t>
  </si>
  <si>
    <t>P-2.6</t>
  </si>
  <si>
    <t>P-2.7</t>
  </si>
  <si>
    <t>P-2.8</t>
  </si>
  <si>
    <t>P-2.9</t>
  </si>
  <si>
    <t>P-2.10</t>
  </si>
  <si>
    <t>P-2.11</t>
  </si>
  <si>
    <t>P-2.12</t>
  </si>
  <si>
    <t>P-2.13</t>
  </si>
  <si>
    <t>P-2.14</t>
  </si>
  <si>
    <t>P-2.15</t>
  </si>
  <si>
    <t>P-2.16</t>
  </si>
  <si>
    <t>Perceel 2 - Reiniging, Onderhoud en Reparatie (R.O.R.) GFT containerbehuizing</t>
  </si>
  <si>
    <t>Perceel 2 - leveren en plaatsen GFT containerbehuizing</t>
  </si>
  <si>
    <t>Totaal Perceel 2</t>
  </si>
  <si>
    <t>P-2.17</t>
  </si>
  <si>
    <t>P-2.18</t>
  </si>
  <si>
    <t>P-2.19</t>
  </si>
  <si>
    <t>P-3.1</t>
  </si>
  <si>
    <t>P-3.2</t>
  </si>
  <si>
    <t>P-3.3</t>
  </si>
  <si>
    <t>P-3.4</t>
  </si>
  <si>
    <t>P-3.6</t>
  </si>
  <si>
    <t>P-3.7</t>
  </si>
  <si>
    <t>P-3.8</t>
  </si>
  <si>
    <t>P-3.9</t>
  </si>
  <si>
    <t>P-3.10</t>
  </si>
  <si>
    <t>P-3.11</t>
  </si>
  <si>
    <t>P-3.12</t>
  </si>
  <si>
    <t>P-3.13</t>
  </si>
  <si>
    <t>Totaal perceel 3</t>
  </si>
  <si>
    <t>Beheren van de afvalpassen (per jaar)</t>
  </si>
  <si>
    <t>P-3.14</t>
  </si>
  <si>
    <t>P-3.15</t>
  </si>
  <si>
    <t>P-3.16</t>
  </si>
  <si>
    <t>P-3.17</t>
  </si>
  <si>
    <t>Vervangen van het 3 Haken systeem</t>
  </si>
  <si>
    <t>De- en monteren van de inwerpzuil (niet vervangen)</t>
  </si>
  <si>
    <t>P1-35</t>
  </si>
  <si>
    <t>P1-36</t>
  </si>
  <si>
    <t>P1-37</t>
  </si>
  <si>
    <t>P1-38</t>
  </si>
  <si>
    <t>P1-39</t>
  </si>
  <si>
    <t>P1-40</t>
  </si>
  <si>
    <t>P1-41</t>
  </si>
  <si>
    <t>P-2.20</t>
  </si>
  <si>
    <t>P-2.21</t>
  </si>
  <si>
    <t>Plaatsing van een ondergrondse container inclusief veiligheidsvloer en betonput</t>
  </si>
  <si>
    <r>
      <t>Leveren en afmonteren 5 m</t>
    </r>
    <r>
      <rPr>
        <vertAlign val="superscript"/>
        <sz val="9"/>
        <rFont val="Century Gothic"/>
        <family val="2"/>
      </rPr>
      <t>3</t>
    </r>
    <r>
      <rPr>
        <sz val="9"/>
        <rFont val="Century Gothic"/>
        <family val="2"/>
      </rPr>
      <t xml:space="preserve"> ondergrondse container (2 kleppen); OPK, incl. betonput, toegangscontrole, vulgraaddetectie, invalbeveiliging en putopvulling voor ondersteuning bodemkleppen.</t>
    </r>
  </si>
  <si>
    <t>Inmeten, leveren en afmonteren ondergrondse container (2 kleppen); OPK, toegangscontrole, vulgraaddetectie, invalbeveiliging en putopvulling voor ondersteuning bodemkleppen.</t>
  </si>
  <si>
    <t>Inmeten, leveren en afmonteren ondergrondse container (3x rozet); Glas, invalbeveiliging en putopvulling voor ondersteuning bodemkleppen.</t>
  </si>
  <si>
    <t>Incidenteel leegzuigen van een betonput (adhoc)</t>
  </si>
  <si>
    <t>Maandelijkse abonnementskosten per glascontainer, waarbij de communicatie van het vulgraaddetectiesysteem is inbegrepen</t>
  </si>
  <si>
    <t>Vervangen van het opnamejuk van het Metro systeem</t>
  </si>
  <si>
    <t>Plaatsing van een ondergrondse container inclusief veiligheidsvloer en betonput en het verwijderen van de bestaande container en betonput</t>
  </si>
  <si>
    <t>Plaatsing van een ondergrondse container (binnenbak) in een bestaande betonput. (Binnenbak en veiligheidsvloer nieuw)</t>
  </si>
  <si>
    <t>Verwijderen ondergrondse container en betonput waarbij de locatie bestraat wordt afgeleverd op maaiveld.</t>
  </si>
  <si>
    <t>P1-31</t>
  </si>
  <si>
    <t>P1-32</t>
  </si>
  <si>
    <t>P1-33</t>
  </si>
  <si>
    <t>P-2.22</t>
  </si>
  <si>
    <t>P-2.23</t>
  </si>
  <si>
    <t>P-2.24</t>
  </si>
  <si>
    <t>P-2.28</t>
  </si>
  <si>
    <t>Vervangen van de container geleiding set</t>
  </si>
  <si>
    <t>Vervangen van het slot van de losdeur</t>
  </si>
  <si>
    <t>240 liter uitvoering</t>
  </si>
  <si>
    <t>660 liter uitvoering</t>
  </si>
  <si>
    <t>Vervangen van de inwerpvoorziening compleet (RVS klep)</t>
  </si>
  <si>
    <t>Vervangen van de dubbele inwerpvoorziening compleet (RVS klep)</t>
  </si>
  <si>
    <t>P-3.18</t>
  </si>
  <si>
    <r>
      <t>Gebruiksgereed maken software, inclusief éénmalige</t>
    </r>
    <r>
      <rPr>
        <strike/>
        <sz val="9"/>
        <rFont val="Century Gothic"/>
        <family val="2"/>
      </rPr>
      <t xml:space="preserve"> </t>
    </r>
    <r>
      <rPr>
        <sz val="9"/>
        <rFont val="Century Gothic"/>
        <family val="2"/>
      </rPr>
      <t>opleiding (in te vullen prijs voor alle toegangscontrole- en vulgraaddetectiesystemen tezamen, ongeacht het aantal systemen)</t>
    </r>
  </si>
  <si>
    <t>Gebruik software, inclusief helpdesk; prijs per jaar (in te vullen prijs voor alle toegangscontrole- en vulgraaddetectiesystemen tezamen, ongeacht het aantal systemen)</t>
  </si>
  <si>
    <t>Europese aanbesteding
Levering en plaatsen ondergrondse containers &amp; GFT containerbehuizingen, levering toegangscontrole-, vulgraaddetectie- en containermanagementsysteem</t>
  </si>
  <si>
    <t>Perceel 1: Leveren en plaatsen ondergrondse containers en betonputten (incl. R.O.R.)</t>
  </si>
  <si>
    <t>Perceel 2: Leveren en plaatsen GFT containerbehuizingen (incl. R.O.R.)</t>
  </si>
  <si>
    <t>Pakket geluidsdempende maatregelen Glascontainer (Conform eis E-1A.86)</t>
  </si>
  <si>
    <t>Wekelijkse opslagkosten per container (Conform eis E-1A.129)</t>
  </si>
  <si>
    <t xml:space="preserve">Full service: Reiniging, Onderhouden Reparatie (en keuring) per OC per jaar </t>
  </si>
  <si>
    <t xml:space="preserve">Full service: Reiniging, Onderhouden Reparatie per GFT containerbehuizing per jaar </t>
  </si>
  <si>
    <t>Voorrijdkosten in geval van calamiteiten conform eis E-4.36</t>
  </si>
  <si>
    <t>Nieuwe ondergrondse container: reiniging conform eis E-5.06, onderhoud, reparatie en keuring conform E-6.02.</t>
  </si>
  <si>
    <t>Bestaande ondergrondse container: reiniging conform eis E-5.06, onderhoud, reparatie en keuring conform E-6.02.</t>
  </si>
  <si>
    <r>
      <t xml:space="preserve">Te vervangen onderdelen inclusief montage in geval van vandalisme of schade
</t>
    </r>
    <r>
      <rPr>
        <sz val="9"/>
        <rFont val="Century Gothic"/>
        <family val="2"/>
      </rPr>
      <t xml:space="preserve">De door inschrijver in te vullen bedragen zijn all-in prijzen (inclusief alle kosten zoals arbeidsloon, klein materiaal, onderdelen, etc.). Het betreffen vaste bedragen (behoudens indexatie) gedurende de looptijd van het contract. </t>
    </r>
  </si>
  <si>
    <t>Monteren en leveren van het toegangscontrole- en vulgraaddetectiesysteem t.b.v. bestaande ondergrondse containers</t>
  </si>
  <si>
    <t>Meerprijs voor het leveren van het vulgraaddetectiesysteem ter uitbreiding op het toegangscontrolesysteem; prijs per systeem</t>
  </si>
  <si>
    <t>Leveren vulgraaddetectiesystemen (stand alone) ten behoeve van ondergrondse glascontainers; prijs per systeem</t>
  </si>
  <si>
    <r>
      <t>Te vervangen onderdelen inclusief montage in geval van vandalisme of schade</t>
    </r>
    <r>
      <rPr>
        <b/>
        <sz val="9"/>
        <color rgb="FF7030A0"/>
        <rFont val="Century Gothic"/>
        <family val="2"/>
      </rPr>
      <t xml:space="preserve">
</t>
    </r>
    <r>
      <rPr>
        <sz val="9"/>
        <rFont val="Century Gothic"/>
        <family val="2"/>
      </rPr>
      <t xml:space="preserve">De door inschrijver in te vullen bedragen zijn all-in prijzen (inclusief alle kosten zoals arbeidsloon, klein materiaal, onderdelen, etc.). Het betreffen vaste bedragen (behoudens indexatie) gedurende de looptijd van het contract. </t>
    </r>
  </si>
  <si>
    <t>P-3.20</t>
  </si>
  <si>
    <t>P-3.21</t>
  </si>
  <si>
    <t>Perceel 3 - Onderhoud en Reparatie (O.R.) toegangscontrolesysteem en vulgraaddetectiesysteem</t>
  </si>
  <si>
    <t>Totaal O.R.</t>
  </si>
  <si>
    <t>Het leveren en plaatsen van 3 diamantkoppalen per plaatsingslocatie.</t>
  </si>
  <si>
    <t>Vervangen van een losse inwerpzuil (Metro) Restafval</t>
  </si>
  <si>
    <t>Vervangen van een losse inwerpzuil (3 Haken) OPK</t>
  </si>
  <si>
    <t>Vervangen van een losse inwerpzuil (3 Haken) Glas</t>
  </si>
  <si>
    <t>Vervangen van een Inspectiedeur</t>
  </si>
  <si>
    <t>Vervangen van een klep van de invalbeveiliging</t>
  </si>
  <si>
    <t>Vervangen slot van een inspectiedeur</t>
  </si>
  <si>
    <t>Vervangen van een bodemklep (Restafval)</t>
  </si>
  <si>
    <t>Vervangen van een bodemkleppen set (Glas)</t>
  </si>
  <si>
    <t>Vervangen van een invalbeveiliging compleet (standaard)</t>
  </si>
  <si>
    <t>Vervangen van een voetgangersplatform</t>
  </si>
  <si>
    <t>Vervangen van een collector</t>
  </si>
  <si>
    <t>Vervangen van een putopvulling voor ondersteuning bodemklep(pen)</t>
  </si>
  <si>
    <t>Vervangen van kettingen of trek-duw stangen</t>
  </si>
  <si>
    <t>Vervangen containerbehuizing exclusief betonplaat (compleet boven- en onderlijf)</t>
  </si>
  <si>
    <t>Vervangen betonplaat</t>
  </si>
  <si>
    <t>Vervangen van de losdeur voor in- en uitrijden</t>
  </si>
  <si>
    <t>Vervangen van de sleutelset t.b.v. openen en sluiten losdeur</t>
  </si>
  <si>
    <t>Vervangen van de losdeuren voor in- en uitrijden (set)</t>
  </si>
  <si>
    <t>Vervangen van een losdeur voor in- en uitrijden (enkel)</t>
  </si>
  <si>
    <t>Vervangen van de sleutelset t.b.v. openen en sluiten losdeuren</t>
  </si>
  <si>
    <t>Vervangen van de 660 liter rolcontainer</t>
  </si>
  <si>
    <t>P-2.25</t>
  </si>
  <si>
    <t>P-2.26</t>
  </si>
  <si>
    <t>P-2.27</t>
  </si>
  <si>
    <t>P-3.5</t>
  </si>
  <si>
    <t>P-3.19</t>
  </si>
  <si>
    <t xml:space="preserve">Vervangen afvalpaslezer van het toegangscontrolesysteem incl. bedrading </t>
  </si>
  <si>
    <t xml:space="preserve">Vervangen elektronisch slot van het toegangscontrolesysteem incl. bedrading </t>
  </si>
  <si>
    <t>Vervangen accu van het toegangscontrolesysteem</t>
  </si>
  <si>
    <t>Vervangen lichtcel van het toegangscontrolesysteem</t>
  </si>
  <si>
    <t>Leveren van het toegangscontrole- en vulgraaddetectiesysteem t.b.v. nieuwe ondergrondse containers en GFT containerbehuizingen</t>
  </si>
  <si>
    <t>P1-21</t>
  </si>
  <si>
    <t>P1-34</t>
  </si>
  <si>
    <t>P-2.29</t>
  </si>
  <si>
    <t>3-Haken systeem (in bestaande betonput)</t>
  </si>
  <si>
    <t>Vervangen van een losse inwerpzuil (3 Haken) PMD</t>
  </si>
  <si>
    <t>Vervangen van een inwerpklep (OPK)</t>
  </si>
  <si>
    <t>Vervangen van de fractieplaat op de zuil</t>
  </si>
  <si>
    <t>* De genoemde aantallen zijn fictief over de gehele looptijd van het contract en er kunnen geen rechten aan worden ontleend.
* De prijzen zoals ingevuld op het prijsinvulformulier zijn inclusief alle kosten voortkomend uit het programma van eisen en de kwalitatie gunningscriteria.
* Bij opbrengsten dient inschrijver de prijs in te vullen met een "min" teken t.b.v. een juiste prijsberekening.</t>
  </si>
  <si>
    <t>Vervangen van de fractieplaat</t>
  </si>
  <si>
    <t>* De genoemde aantallen zijn fictief over de gehele looptijd van het contract en er kunnen geen rechten aan worden ontleend
** De prijzen zoals ingevuld op het prijsinvulformulier zijn inclusief alle kosten voortkomend uit het programma van eisen en de kwalitatie gunningscriteria
** Bij opbrengsten dient inschrijver de prijs in te vullen met een "min" teken t.b.v. een juiste prijsberekening</t>
  </si>
  <si>
    <t>Monteren en leveren vulgraaddetectiesystemen (stand alone) ten behoeve van ondergrondse glascontainers; prijs per systeem</t>
  </si>
  <si>
    <t>Meerprijs voor het monteren en leveren van het vulgraaddetectiesysteem ter uitbreiding op het toegangscontrolesysteem; prijs per systeem</t>
  </si>
  <si>
    <t>P-3.22</t>
  </si>
  <si>
    <t xml:space="preserve">Vervangen vulgraaddetectiesysteem incl. bedrading </t>
  </si>
  <si>
    <t>Vervangen duolock slot (kikkerschakelaar)</t>
  </si>
  <si>
    <t>Perceel 3 Toegangscontrolesysteem, Vulgraaddetectiesysteem en Containermanagementsysteem</t>
  </si>
  <si>
    <r>
      <t>Leveren en afmonteren 5 m</t>
    </r>
    <r>
      <rPr>
        <vertAlign val="superscript"/>
        <sz val="9"/>
        <rFont val="Century Gothic"/>
        <family val="2"/>
      </rPr>
      <t>3</t>
    </r>
    <r>
      <rPr>
        <sz val="9"/>
        <rFont val="Century Gothic"/>
        <family val="2"/>
      </rPr>
      <t xml:space="preserve"> ondergrondse container; Restafval, incl. betonput, toegangscontrole, vulgraaddetectie, invalbeveiliging en putopvulling voor ondersteuning bodemklep.</t>
    </r>
  </si>
  <si>
    <r>
      <t>Leveren en afmonteren 5 m</t>
    </r>
    <r>
      <rPr>
        <vertAlign val="superscript"/>
        <sz val="9"/>
        <rFont val="Century Gothic"/>
        <family val="2"/>
      </rPr>
      <t>3</t>
    </r>
    <r>
      <rPr>
        <sz val="9"/>
        <rFont val="Century Gothic"/>
        <family val="2"/>
      </rPr>
      <t xml:space="preserve"> ondergrondse container; PMD, incl. betonput, toegangscontrole, vulgraaddetectie, invalbeveiliging en putopvulling voor ondersteuning bodemkleppen.</t>
    </r>
  </si>
  <si>
    <t>Inmeten, leveren en afmonteren ondergrondse container; Restafval, toegangscontrole, vulgraaddetectie, invalbeveiliging en putopvulling voor ondersteuning bodemklep.</t>
  </si>
  <si>
    <t>Inmeten, leveren en afmonteren ondergrondse container; PMD, toegangscontrole, vulgraaddetectie, invalbeveiliging en putopvulling voor ondersteuning bodemkleppen.</t>
  </si>
  <si>
    <t>Vervangen van een inwerpvoorziening compleet (60 liter) (Rest/PMD)</t>
  </si>
  <si>
    <t>Vervangen van de behuizing (exclusief bovenkap)</t>
  </si>
  <si>
    <t>Levering mifare afvalpassen (initiële levering voor het gehele project)</t>
  </si>
  <si>
    <t>Full service onderhoud en reparatie, inclusief preventief onderhoud eens per jaar.</t>
  </si>
  <si>
    <t xml:space="preserve">Full service: Onderhoud en Reparatie per toegangscontrole- en vulgraaddetectiesysteem eens per jaar </t>
  </si>
  <si>
    <t>Perceel 3: Leveren toegangscontrolesystemen, vulgraaddetectiesystemen en containermanagementsysteem (incl. R.O.R.)</t>
  </si>
  <si>
    <t>Zwerfafvalluikje voor de Restcontainer (optioneel)</t>
  </si>
  <si>
    <t>Vervangen van de bovenkap</t>
  </si>
  <si>
    <t xml:space="preserve">Vervangen van de bovenkap </t>
  </si>
  <si>
    <r>
      <t>Leveren en afmonteren 5 m</t>
    </r>
    <r>
      <rPr>
        <vertAlign val="superscript"/>
        <sz val="9"/>
        <rFont val="Century Gothic"/>
        <family val="2"/>
      </rPr>
      <t>3</t>
    </r>
    <r>
      <rPr>
        <sz val="9"/>
        <rFont val="Century Gothic"/>
        <family val="2"/>
      </rPr>
      <t xml:space="preserve"> ondergrondse container (3x rozet); Glas, incl. betonput, vulgraaddetectie, invalbeveiliging en putopvulling voor ondersteuning bodemkleppen.</t>
    </r>
  </si>
  <si>
    <t>P1-42</t>
  </si>
  <si>
    <t>Ondergrondse container: reiniging inwerpzuil, voetgangersplatform, binnenbak / container, betonput en invalbeveiliging (adhoc), conform eis E-5.06.</t>
  </si>
  <si>
    <t>Reiniging van de 240 liter GFT containerbehuizing en betonplaat, conform E-5.08 en onderhoud en reparatie conform E-6.02</t>
  </si>
  <si>
    <t>Reiniging van de 660 liter GFT containerbehuizing en betonplaat, conform E-5.08 en onderhoud en reparatie conform E-6.02</t>
  </si>
  <si>
    <t>Reiniging van de 240 liter GFT containerbehuizing en betonplaat (adhoc), conform E-5.08</t>
  </si>
  <si>
    <t>Reiniging van de 660 liter GFT containerbehuizing en betonplaat (adhoc), conform E-5.08</t>
  </si>
  <si>
    <t>Monteren en leveren van het toegangscontrolesysteem ten behoeve van bestaande ondergrondse containers; prijs per systeem (inclusief paslezer, elektronisch slot, accu i.c.m. lichtcel en kabelboom)</t>
  </si>
  <si>
    <t>Leveren van het toegangscontrolesysteem ten behoeve van ondergrondse containers en GFT containerbehuizingen; prijs per systeem (inclusief paslezer, elektronisch slot, accu i.c.m. lichtcel en kabelboom)</t>
  </si>
  <si>
    <t>Voorrijdkosten in geval van calamiteiten (conform eis E-7.06)</t>
  </si>
  <si>
    <t>Het leveren van een duolock slot (kikkerschakelaar), voor het afsluiten van 2 inwerpsystemen in 1 GFT containerbehuizing 660 liter, conform E-3.31</t>
  </si>
  <si>
    <t>Fysieke helpdesk op locatie (dagdeel (4 uur) op afroep) conform eis E3.88</t>
  </si>
  <si>
    <t>P-3.23</t>
  </si>
  <si>
    <t>Verwijderen, afvoeren en verwerken bestaande GFT containerbehuizing (conform eis E-2.61)</t>
  </si>
  <si>
    <t>Leveren, afmonteren en plaatsen van een containerbehuizing inclusief betonplaat voor een 660 liter container (incl. toegangscontrole en vulgraaddetectie, 660 liter rolcontainer)</t>
  </si>
  <si>
    <t>Mailpack (initiële levering voor het gehele project - prijs per woonhuisaansluiting) conform E-3.168</t>
  </si>
  <si>
    <t>T2: Prijsinvulformulier (perceel 1)</t>
  </si>
  <si>
    <t>T3: Prijsinvulformulier (perceel 2)</t>
  </si>
  <si>
    <t>T4: Prijsinvulformulier (perceel 3)</t>
  </si>
  <si>
    <r>
      <t xml:space="preserve">Prijsinvulformulier </t>
    </r>
    <r>
      <rPr>
        <b/>
        <sz val="16"/>
        <color rgb="FFFF0000"/>
        <rFont val="Century Gothic"/>
        <family val="2"/>
      </rPr>
      <t>(aangepaste versie NVI 20240411)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</si>
</sst>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&quot;fl&quot;\ * #,##0.00_-;_-&quot;fl&quot;\ * #,##0.00\-;_-&quot;fl&quot;\ * &quot;-&quot;??_-;_-@_-"/>
    <numFmt numFmtId="166" formatCode="_-[$€]\ * #,##0.00_-;_-[$€]\ * #,##0.00\-;_-[$€]\ * &quot;-&quot;??_-;_-@_-"/>
    <numFmt numFmtId="167" formatCode="_(&quot;€&quot;* #,##0.00_);_(&quot;€&quot;* \(#,##0.00\);_(&quot;€&quot;* &quot;-&quot;??_);_(@_)"/>
    <numFmt numFmtId="168" formatCode="_ [$€-413]\ * #,##0.00_ ;_ [$€-413]\ * \-#,##0.00_ ;_ [$€-413]\ * &quot;-&quot;??_ ;_ @_ "/>
  </numFmts>
  <fonts count="56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b/>
      <sz val="9"/>
      <color indexed="9"/>
      <name val="Century Gothic"/>
      <family val="2"/>
    </font>
    <font>
      <sz val="10"/>
      <name val="Arial"/>
      <family val="2"/>
    </font>
    <font>
      <b/>
      <sz val="10"/>
      <name val="Century Gothic"/>
      <family val="2"/>
    </font>
    <font>
      <b/>
      <sz val="9"/>
      <name val="Century Gothic"/>
      <family val="2"/>
    </font>
    <font>
      <sz val="8"/>
      <name val="Century Gothic"/>
      <family val="2"/>
    </font>
    <font>
      <b/>
      <sz val="12"/>
      <name val="Century Gothic"/>
      <family val="2"/>
    </font>
    <font>
      <sz val="10"/>
      <color theme="1"/>
      <name val="Century Gothic"/>
      <family val="2"/>
    </font>
    <font>
      <u/>
      <sz val="10"/>
      <color theme="10"/>
      <name val="Arial"/>
      <family val="2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color theme="1"/>
      <name val="Arial"/>
      <family val="2"/>
    </font>
    <font>
      <b/>
      <sz val="9"/>
      <color rgb="FFFFFFFF"/>
      <name val="Century Gothic"/>
      <family val="2"/>
    </font>
    <font>
      <sz val="9"/>
      <color rgb="FFFF0000"/>
      <name val="Century Gothic"/>
      <family val="2"/>
    </font>
    <font>
      <b/>
      <sz val="9"/>
      <color theme="0"/>
      <name val="Century Gothic"/>
      <family val="2"/>
    </font>
    <font>
      <b/>
      <sz val="9"/>
      <color theme="1"/>
      <name val="Century Gothic"/>
      <family val="2"/>
    </font>
    <font>
      <sz val="10"/>
      <name val="Century Gothic"/>
      <family val="2"/>
    </font>
    <font>
      <vertAlign val="superscript"/>
      <sz val="9"/>
      <name val="Century Gothic"/>
      <family val="2"/>
    </font>
    <font>
      <b/>
      <sz val="16"/>
      <color theme="1"/>
      <name val="Century Gothic"/>
      <family val="2"/>
    </font>
    <font>
      <b/>
      <sz val="14"/>
      <color theme="1"/>
      <name val="Century Gothic"/>
      <family val="2"/>
    </font>
    <font>
      <b/>
      <sz val="16"/>
      <color indexed="9"/>
      <name val="Century Gothic"/>
      <family val="2"/>
    </font>
    <font>
      <b/>
      <sz val="12"/>
      <color indexed="9"/>
      <name val="Century Gothic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0"/>
      <color theme="0"/>
      <name val="Century Gothic"/>
      <family val="2"/>
    </font>
    <font>
      <sz val="10"/>
      <color rgb="FF0070C0"/>
      <name val="Century Gothic"/>
      <family val="2"/>
    </font>
    <font>
      <b/>
      <sz val="16"/>
      <color theme="0"/>
      <name val="Century Gothic"/>
      <family val="2"/>
    </font>
    <font>
      <b/>
      <sz val="12"/>
      <color rgb="FFFFFFFF"/>
      <name val="Century Gothic"/>
      <family val="2"/>
    </font>
    <font>
      <strike/>
      <sz val="9"/>
      <name val="Century Gothic"/>
      <family val="2"/>
    </font>
    <font>
      <sz val="9"/>
      <color rgb="FF7030A0"/>
      <name val="Century Gothic"/>
      <family val="2"/>
    </font>
    <font>
      <b/>
      <sz val="9"/>
      <color rgb="FF7030A0"/>
      <name val="Century Gothic"/>
      <family val="2"/>
    </font>
    <font>
      <b/>
      <sz val="16"/>
      <color rgb="FFFF0000"/>
      <name val="Century Gothic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3366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8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177">
    <xf numFmtId="0" fontId="0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23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23" fillId="23" borderId="7" applyNumberFormat="0" applyFont="0" applyAlignment="0" applyProtection="0"/>
    <xf numFmtId="0" fontId="23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3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3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0" fillId="0" borderId="0"/>
    <xf numFmtId="0" fontId="3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7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30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4" fontId="3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0" fillId="0" borderId="0" applyFont="0" applyFill="0" applyBorder="0" applyAlignment="0" applyProtection="0"/>
  </cellStyleXfs>
  <cellXfs count="204">
    <xf numFmtId="0" fontId="0" fillId="0" borderId="0" xfId="0"/>
    <xf numFmtId="0" fontId="40" fillId="0" borderId="0" xfId="0" applyFont="1"/>
    <xf numFmtId="0" fontId="26" fillId="0" borderId="0" xfId="0" applyFont="1"/>
    <xf numFmtId="0" fontId="29" fillId="0" borderId="0" xfId="0" applyFont="1" applyAlignment="1">
      <alignment wrapText="1"/>
    </xf>
    <xf numFmtId="164" fontId="2" fillId="27" borderId="12" xfId="451" applyFont="1" applyFill="1" applyBorder="1" applyProtection="1">
      <protection locked="0"/>
    </xf>
    <xf numFmtId="164" fontId="2" fillId="27" borderId="20" xfId="451" applyFont="1" applyFill="1" applyBorder="1" applyProtection="1">
      <protection locked="0"/>
    </xf>
    <xf numFmtId="164" fontId="2" fillId="0" borderId="20" xfId="451" applyFont="1" applyBorder="1" applyProtection="1"/>
    <xf numFmtId="164" fontId="46" fillId="0" borderId="10" xfId="451" applyFont="1" applyBorder="1" applyAlignment="1" applyProtection="1">
      <alignment horizontal="right" vertical="center"/>
    </xf>
    <xf numFmtId="164" fontId="47" fillId="0" borderId="0" xfId="451" applyFont="1" applyBorder="1" applyProtection="1"/>
    <xf numFmtId="164" fontId="46" fillId="0" borderId="0" xfId="451" applyFont="1" applyBorder="1" applyProtection="1"/>
    <xf numFmtId="164" fontId="2" fillId="0" borderId="12" xfId="451" applyFont="1" applyBorder="1" applyAlignment="1" applyProtection="1">
      <alignment horizontal="left" vertical="center"/>
    </xf>
    <xf numFmtId="164" fontId="2" fillId="27" borderId="14" xfId="451" applyFont="1" applyFill="1" applyBorder="1" applyProtection="1">
      <protection locked="0"/>
    </xf>
    <xf numFmtId="164" fontId="46" fillId="0" borderId="0" xfId="451" applyFont="1" applyBorder="1" applyAlignment="1" applyProtection="1">
      <alignment horizontal="right" vertical="center"/>
    </xf>
    <xf numFmtId="164" fontId="2" fillId="0" borderId="12" xfId="451" applyFont="1" applyBorder="1" applyProtection="1"/>
    <xf numFmtId="164" fontId="39" fillId="0" borderId="20" xfId="451" applyFont="1" applyBorder="1" applyAlignment="1" applyProtection="1">
      <alignment horizontal="right" vertical="center"/>
    </xf>
    <xf numFmtId="164" fontId="2" fillId="0" borderId="14" xfId="451" applyFont="1" applyBorder="1" applyProtection="1"/>
    <xf numFmtId="164" fontId="46" fillId="0" borderId="14" xfId="451" applyFont="1" applyBorder="1" applyAlignment="1" applyProtection="1">
      <alignment horizontal="right" vertical="center"/>
    </xf>
    <xf numFmtId="164" fontId="27" fillId="0" borderId="0" xfId="451" applyFont="1" applyBorder="1" applyAlignment="1" applyProtection="1">
      <alignment horizontal="right" vertical="center"/>
    </xf>
    <xf numFmtId="44" fontId="2" fillId="27" borderId="0" xfId="1046" applyFont="1" applyFill="1" applyBorder="1" applyAlignment="1" applyProtection="1">
      <alignment vertical="center"/>
      <protection locked="0"/>
    </xf>
    <xf numFmtId="164" fontId="2" fillId="0" borderId="21" xfId="451" applyFont="1" applyBorder="1" applyAlignment="1" applyProtection="1">
      <alignment horizontal="left" vertical="center"/>
    </xf>
    <xf numFmtId="164" fontId="46" fillId="0" borderId="22" xfId="451" applyFont="1" applyBorder="1" applyAlignment="1" applyProtection="1">
      <alignment horizontal="right" vertical="center"/>
    </xf>
    <xf numFmtId="164" fontId="2" fillId="0" borderId="22" xfId="451" applyFont="1" applyBorder="1" applyAlignment="1" applyProtection="1">
      <alignment horizontal="left" vertical="center"/>
    </xf>
    <xf numFmtId="44" fontId="2" fillId="27" borderId="19" xfId="1046" applyFont="1" applyFill="1" applyBorder="1" applyAlignment="1" applyProtection="1">
      <alignment vertical="center"/>
      <protection locked="0"/>
    </xf>
    <xf numFmtId="44" fontId="2" fillId="27" borderId="17" xfId="1046" applyFont="1" applyFill="1" applyBorder="1" applyAlignment="1" applyProtection="1">
      <alignment vertical="center"/>
      <protection locked="0"/>
    </xf>
    <xf numFmtId="44" fontId="2" fillId="27" borderId="13" xfId="1046" applyFont="1" applyFill="1" applyBorder="1" applyAlignment="1" applyProtection="1">
      <alignment vertical="center"/>
      <protection locked="0"/>
    </xf>
    <xf numFmtId="44" fontId="2" fillId="27" borderId="23" xfId="1046" applyFont="1" applyFill="1" applyBorder="1" applyAlignment="1" applyProtection="1">
      <alignment vertical="center"/>
      <protection locked="0"/>
    </xf>
    <xf numFmtId="44" fontId="2" fillId="27" borderId="24" xfId="1046" applyFont="1" applyFill="1" applyBorder="1" applyAlignment="1" applyProtection="1">
      <alignment vertical="center"/>
      <protection locked="0"/>
    </xf>
    <xf numFmtId="164" fontId="2" fillId="0" borderId="19" xfId="451" applyFont="1" applyBorder="1" applyAlignment="1" applyProtection="1">
      <alignment horizontal="left" vertical="center"/>
    </xf>
    <xf numFmtId="164" fontId="2" fillId="27" borderId="21" xfId="451" applyFont="1" applyFill="1" applyBorder="1" applyProtection="1">
      <protection locked="0"/>
    </xf>
    <xf numFmtId="164" fontId="2" fillId="0" borderId="20" xfId="451" applyFont="1" applyBorder="1" applyAlignment="1" applyProtection="1">
      <alignment vertical="center"/>
    </xf>
    <xf numFmtId="164" fontId="2" fillId="0" borderId="21" xfId="451" applyFont="1" applyBorder="1" applyProtection="1"/>
    <xf numFmtId="164" fontId="2" fillId="27" borderId="21" xfId="451" applyFont="1" applyFill="1" applyBorder="1" applyAlignment="1" applyProtection="1">
      <alignment vertical="center"/>
      <protection locked="0"/>
    </xf>
    <xf numFmtId="164" fontId="46" fillId="0" borderId="15" xfId="451" applyFont="1" applyBorder="1" applyAlignment="1" applyProtection="1">
      <alignment horizontal="right" vertical="center"/>
    </xf>
    <xf numFmtId="164" fontId="2" fillId="27" borderId="0" xfId="451" applyFont="1" applyFill="1" applyBorder="1" applyProtection="1">
      <protection locked="0"/>
    </xf>
    <xf numFmtId="164" fontId="2" fillId="27" borderId="18" xfId="451" applyFont="1" applyFill="1" applyBorder="1" applyProtection="1">
      <protection locked="0"/>
    </xf>
    <xf numFmtId="164" fontId="2" fillId="0" borderId="19" xfId="451" applyFont="1" applyBorder="1" applyProtection="1"/>
    <xf numFmtId="164" fontId="2" fillId="27" borderId="17" xfId="451" applyFont="1" applyFill="1" applyBorder="1" applyProtection="1">
      <protection locked="0"/>
    </xf>
    <xf numFmtId="164" fontId="2" fillId="0" borderId="22" xfId="451" applyFont="1" applyBorder="1" applyProtection="1"/>
    <xf numFmtId="44" fontId="2" fillId="27" borderId="12" xfId="1046" applyFont="1" applyFill="1" applyBorder="1" applyAlignment="1" applyProtection="1">
      <alignment vertical="center"/>
      <protection locked="0"/>
    </xf>
    <xf numFmtId="44" fontId="2" fillId="27" borderId="20" xfId="1046" applyFont="1" applyFill="1" applyBorder="1" applyAlignment="1" applyProtection="1">
      <alignment vertical="center"/>
      <protection locked="0"/>
    </xf>
    <xf numFmtId="44" fontId="2" fillId="27" borderId="14" xfId="1046" applyFont="1" applyFill="1" applyBorder="1" applyAlignment="1" applyProtection="1">
      <alignment vertical="center"/>
      <protection locked="0"/>
    </xf>
    <xf numFmtId="164" fontId="2" fillId="0" borderId="20" xfId="451" applyFont="1" applyBorder="1" applyAlignment="1" applyProtection="1">
      <alignment horizontal="left" vertical="center"/>
    </xf>
    <xf numFmtId="164" fontId="2" fillId="0" borderId="14" xfId="451" applyFont="1" applyBorder="1" applyAlignment="1" applyProtection="1">
      <alignment horizontal="left" vertical="center"/>
    </xf>
    <xf numFmtId="0" fontId="42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45" fillId="28" borderId="15" xfId="0" applyFont="1" applyFill="1" applyBorder="1" applyAlignment="1">
      <alignment horizontal="center" vertical="center" wrapText="1"/>
    </xf>
    <xf numFmtId="0" fontId="24" fillId="28" borderId="10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39" fillId="0" borderId="24" xfId="0" applyFont="1" applyBorder="1" applyAlignment="1">
      <alignment vertical="center"/>
    </xf>
    <xf numFmtId="0" fontId="2" fillId="0" borderId="19" xfId="0" applyFont="1" applyBorder="1" applyAlignment="1">
      <alignment horizontal="right" vertical="center"/>
    </xf>
    <xf numFmtId="1" fontId="2" fillId="0" borderId="19" xfId="0" applyNumberFormat="1" applyFont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9" fillId="0" borderId="13" xfId="0" applyFont="1" applyBorder="1" applyAlignment="1">
      <alignment vertical="center"/>
    </xf>
    <xf numFmtId="0" fontId="2" fillId="0" borderId="21" xfId="0" applyFont="1" applyBorder="1" applyAlignment="1">
      <alignment horizontal="right" vertical="center"/>
    </xf>
    <xf numFmtId="1" fontId="2" fillId="0" borderId="21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5" fillId="0" borderId="13" xfId="0" applyFont="1" applyBorder="1" applyAlignment="1">
      <alignment vertical="center" wrapText="1"/>
    </xf>
    <xf numFmtId="0" fontId="2" fillId="0" borderId="21" xfId="0" applyFont="1" applyBorder="1" applyAlignment="1">
      <alignment horizontal="left" vertical="center" wrapText="1"/>
    </xf>
    <xf numFmtId="0" fontId="39" fillId="0" borderId="13" xfId="0" applyFont="1" applyBorder="1" applyAlignment="1">
      <alignment vertical="center" wrapText="1"/>
    </xf>
    <xf numFmtId="0" fontId="5" fillId="0" borderId="13" xfId="0" applyFont="1" applyBorder="1"/>
    <xf numFmtId="0" fontId="2" fillId="0" borderId="21" xfId="0" applyFont="1" applyBorder="1"/>
    <xf numFmtId="0" fontId="2" fillId="0" borderId="14" xfId="0" applyFont="1" applyBorder="1" applyAlignment="1">
      <alignment horizontal="center" vertical="center"/>
    </xf>
    <xf numFmtId="0" fontId="5" fillId="0" borderId="23" xfId="0" applyFont="1" applyBorder="1"/>
    <xf numFmtId="0" fontId="2" fillId="0" borderId="22" xfId="0" applyFont="1" applyBorder="1"/>
    <xf numFmtId="0" fontId="38" fillId="0" borderId="0" xfId="0" applyFont="1" applyAlignment="1">
      <alignment vertical="center" wrapText="1"/>
    </xf>
    <xf numFmtId="0" fontId="37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47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" fontId="2" fillId="0" borderId="12" xfId="0" applyNumberFormat="1" applyFont="1" applyBorder="1" applyAlignment="1">
      <alignment horizontal="center" vertical="center"/>
    </xf>
    <xf numFmtId="1" fontId="2" fillId="0" borderId="20" xfId="0" applyNumberFormat="1" applyFont="1" applyBorder="1" applyAlignment="1">
      <alignment horizontal="center" vertical="center"/>
    </xf>
    <xf numFmtId="0" fontId="37" fillId="0" borderId="0" xfId="0" applyFont="1"/>
    <xf numFmtId="0" fontId="2" fillId="0" borderId="2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4" fillId="28" borderId="12" xfId="0" applyFont="1" applyFill="1" applyBorder="1" applyAlignment="1">
      <alignment horizontal="center" vertical="center" wrapText="1"/>
    </xf>
    <xf numFmtId="0" fontId="24" fillId="28" borderId="18" xfId="0" applyFont="1" applyFill="1" applyBorder="1" applyAlignment="1">
      <alignment horizontal="center" vertical="center" wrapText="1"/>
    </xf>
    <xf numFmtId="0" fontId="51" fillId="24" borderId="0" xfId="0" applyFont="1" applyFill="1" applyAlignment="1">
      <alignment horizontal="left" vertical="top" wrapText="1"/>
    </xf>
    <xf numFmtId="0" fontId="36" fillId="24" borderId="20" xfId="0" applyFont="1" applyFill="1" applyBorder="1" applyAlignment="1">
      <alignment vertical="top" wrapText="1"/>
    </xf>
    <xf numFmtId="0" fontId="36" fillId="24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0" fontId="2" fillId="0" borderId="18" xfId="0" applyFont="1" applyBorder="1"/>
    <xf numFmtId="0" fontId="27" fillId="25" borderId="18" xfId="0" applyFont="1" applyFill="1" applyBorder="1" applyAlignment="1">
      <alignment vertical="center" wrapText="1"/>
    </xf>
    <xf numFmtId="0" fontId="27" fillId="25" borderId="19" xfId="0" applyFont="1" applyFill="1" applyBorder="1" applyAlignment="1">
      <alignment vertical="center" wrapText="1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0" xfId="0" applyFont="1"/>
    <xf numFmtId="0" fontId="5" fillId="0" borderId="21" xfId="0" applyFont="1" applyBorder="1"/>
    <xf numFmtId="0" fontId="5" fillId="0" borderId="22" xfId="0" applyFont="1" applyBorder="1" applyAlignment="1">
      <alignment horizontal="left" vertical="center" wrapText="1"/>
    </xf>
    <xf numFmtId="0" fontId="53" fillId="0" borderId="0" xfId="0" applyFont="1"/>
    <xf numFmtId="0" fontId="44" fillId="28" borderId="15" xfId="0" applyFont="1" applyFill="1" applyBorder="1" applyAlignment="1">
      <alignment vertical="center" wrapText="1"/>
    </xf>
    <xf numFmtId="168" fontId="2" fillId="0" borderId="12" xfId="0" applyNumberFormat="1" applyFont="1" applyBorder="1"/>
    <xf numFmtId="168" fontId="2" fillId="0" borderId="20" xfId="0" applyNumberFormat="1" applyFont="1" applyBorder="1"/>
    <xf numFmtId="168" fontId="2" fillId="0" borderId="14" xfId="0" applyNumberFormat="1" applyFont="1" applyBorder="1"/>
    <xf numFmtId="0" fontId="43" fillId="0" borderId="0" xfId="0" applyFont="1" applyAlignment="1">
      <alignment horizontal="right" vertical="center"/>
    </xf>
    <xf numFmtId="168" fontId="43" fillId="0" borderId="14" xfId="0" applyNumberFormat="1" applyFont="1" applyBorder="1"/>
    <xf numFmtId="0" fontId="0" fillId="0" borderId="0" xfId="0" applyAlignment="1">
      <alignment vertical="top"/>
    </xf>
    <xf numFmtId="0" fontId="45" fillId="28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" fillId="0" borderId="18" xfId="0" applyFont="1" applyBorder="1" applyAlignment="1">
      <alignment vertical="center"/>
    </xf>
    <xf numFmtId="0" fontId="2" fillId="0" borderId="18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54" fillId="0" borderId="0" xfId="0" applyFont="1"/>
    <xf numFmtId="0" fontId="5" fillId="0" borderId="17" xfId="0" applyFont="1" applyBorder="1"/>
    <xf numFmtId="0" fontId="2" fillId="0" borderId="17" xfId="0" applyFont="1" applyBorder="1"/>
    <xf numFmtId="1" fontId="2" fillId="0" borderId="17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5" fillId="0" borderId="24" xfId="0" applyFont="1" applyBorder="1"/>
    <xf numFmtId="0" fontId="2" fillId="0" borderId="1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/>
    </xf>
    <xf numFmtId="0" fontId="27" fillId="25" borderId="0" xfId="0" applyFont="1" applyFill="1" applyAlignment="1">
      <alignment horizontal="left" wrapText="1"/>
    </xf>
    <xf numFmtId="0" fontId="38" fillId="25" borderId="18" xfId="0" applyFont="1" applyFill="1" applyBorder="1" applyAlignment="1">
      <alignment horizontal="left" vertical="center" wrapText="1"/>
    </xf>
    <xf numFmtId="0" fontId="38" fillId="25" borderId="21" xfId="0" applyFont="1" applyFill="1" applyBorder="1" applyAlignment="1">
      <alignment horizontal="left" vertical="center" wrapText="1"/>
    </xf>
    <xf numFmtId="0" fontId="27" fillId="0" borderId="19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7" fillId="0" borderId="21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center" vertical="center"/>
    </xf>
    <xf numFmtId="168" fontId="43" fillId="0" borderId="0" xfId="0" applyNumberFormat="1" applyFont="1"/>
    <xf numFmtId="0" fontId="49" fillId="0" borderId="0" xfId="0" applyFont="1"/>
    <xf numFmtId="0" fontId="45" fillId="28" borderId="19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25" borderId="11" xfId="0" applyFont="1" applyFill="1" applyBorder="1" applyAlignment="1">
      <alignment horizontal="left" wrapText="1"/>
    </xf>
    <xf numFmtId="0" fontId="38" fillId="25" borderId="11" xfId="0" applyFont="1" applyFill="1" applyBorder="1" applyAlignment="1">
      <alignment horizontal="left" vertical="center" wrapText="1"/>
    </xf>
    <xf numFmtId="0" fontId="38" fillId="25" borderId="15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2" fillId="0" borderId="21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17" xfId="0" applyFont="1" applyBorder="1" applyAlignment="1">
      <alignment wrapText="1"/>
    </xf>
    <xf numFmtId="0" fontId="2" fillId="0" borderId="22" xfId="0" applyFont="1" applyBorder="1" applyAlignment="1">
      <alignment wrapText="1"/>
    </xf>
    <xf numFmtId="0" fontId="2" fillId="0" borderId="19" xfId="0" applyFont="1" applyBorder="1"/>
    <xf numFmtId="0" fontId="27" fillId="25" borderId="18" xfId="0" applyFont="1" applyFill="1" applyBorder="1" applyAlignment="1">
      <alignment horizontal="left" wrapText="1"/>
    </xf>
    <xf numFmtId="0" fontId="38" fillId="25" borderId="19" xfId="0" applyFont="1" applyFill="1" applyBorder="1" applyAlignment="1">
      <alignment horizontal="left" vertical="center" wrapText="1"/>
    </xf>
    <xf numFmtId="0" fontId="29" fillId="0" borderId="0" xfId="0" applyFont="1" applyAlignment="1">
      <alignment horizontal="center" wrapText="1"/>
    </xf>
    <xf numFmtId="0" fontId="27" fillId="25" borderId="13" xfId="0" applyFont="1" applyFill="1" applyBorder="1" applyAlignment="1">
      <alignment horizontal="left" vertical="center" wrapText="1"/>
    </xf>
    <xf numFmtId="0" fontId="27" fillId="25" borderId="18" xfId="0" applyFont="1" applyFill="1" applyBorder="1" applyAlignment="1">
      <alignment horizontal="left" vertical="center" wrapText="1"/>
    </xf>
    <xf numFmtId="0" fontId="51" fillId="24" borderId="13" xfId="0" applyFont="1" applyFill="1" applyBorder="1" applyAlignment="1">
      <alignment horizontal="left" vertical="top" wrapText="1"/>
    </xf>
    <xf numFmtId="0" fontId="51" fillId="24" borderId="0" xfId="0" applyFont="1" applyFill="1" applyAlignment="1">
      <alignment horizontal="left" vertical="top" wrapText="1"/>
    </xf>
    <xf numFmtId="0" fontId="5" fillId="0" borderId="13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44" fillId="28" borderId="24" xfId="0" applyFont="1" applyFill="1" applyBorder="1" applyAlignment="1">
      <alignment horizontal="left" vertical="center" wrapText="1"/>
    </xf>
    <xf numFmtId="0" fontId="44" fillId="28" borderId="18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43" fillId="27" borderId="0" xfId="0" applyFont="1" applyFill="1" applyAlignment="1" applyProtection="1">
      <alignment horizontal="left" vertical="center"/>
      <protection locked="0"/>
    </xf>
    <xf numFmtId="0" fontId="44" fillId="28" borderId="10" xfId="0" applyFont="1" applyFill="1" applyBorder="1" applyAlignment="1">
      <alignment horizontal="left" vertical="center" wrapText="1"/>
    </xf>
    <xf numFmtId="0" fontId="44" fillId="28" borderId="16" xfId="0" applyFont="1" applyFill="1" applyBorder="1" applyAlignment="1">
      <alignment horizontal="left" vertical="center" wrapText="1"/>
    </xf>
    <xf numFmtId="164" fontId="27" fillId="0" borderId="16" xfId="451" applyFont="1" applyBorder="1" applyAlignment="1" applyProtection="1">
      <alignment horizontal="right" vertical="center"/>
    </xf>
    <xf numFmtId="164" fontId="27" fillId="0" borderId="11" xfId="451" applyFont="1" applyBorder="1" applyAlignment="1" applyProtection="1">
      <alignment horizontal="right" vertical="center"/>
    </xf>
    <xf numFmtId="0" fontId="44" fillId="28" borderId="12" xfId="0" applyFont="1" applyFill="1" applyBorder="1" applyAlignment="1">
      <alignment horizontal="left" vertical="center" wrapText="1"/>
    </xf>
    <xf numFmtId="164" fontId="27" fillId="0" borderId="23" xfId="451" applyFont="1" applyBorder="1" applyAlignment="1" applyProtection="1">
      <alignment horizontal="right" vertical="center"/>
    </xf>
    <xf numFmtId="164" fontId="27" fillId="0" borderId="22" xfId="451" applyFont="1" applyBorder="1" applyAlignment="1" applyProtection="1">
      <alignment horizontal="right" vertical="center"/>
    </xf>
    <xf numFmtId="0" fontId="48" fillId="26" borderId="0" xfId="666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44" fillId="28" borderId="13" xfId="0" applyFont="1" applyFill="1" applyBorder="1" applyAlignment="1">
      <alignment horizontal="left" vertical="center" wrapText="1"/>
    </xf>
    <xf numFmtId="0" fontId="44" fillId="28" borderId="0" xfId="0" applyFont="1" applyFill="1" applyAlignment="1">
      <alignment horizontal="left" vertical="center" wrapText="1"/>
    </xf>
    <xf numFmtId="0" fontId="43" fillId="0" borderId="0" xfId="0" applyFont="1" applyAlignment="1">
      <alignment horizontal="right" vertical="center"/>
    </xf>
    <xf numFmtId="0" fontId="43" fillId="0" borderId="21" xfId="0" applyFont="1" applyBorder="1" applyAlignment="1">
      <alignment horizontal="right" vertical="center"/>
    </xf>
    <xf numFmtId="164" fontId="39" fillId="0" borderId="23" xfId="0" applyNumberFormat="1" applyFont="1" applyBorder="1" applyAlignment="1">
      <alignment horizontal="right" vertical="center"/>
    </xf>
    <xf numFmtId="164" fontId="39" fillId="0" borderId="17" xfId="0" applyNumberFormat="1" applyFont="1" applyBorder="1" applyAlignment="1">
      <alignment horizontal="right" vertical="center"/>
    </xf>
    <xf numFmtId="164" fontId="39" fillId="0" borderId="22" xfId="0" applyNumberFormat="1" applyFont="1" applyBorder="1" applyAlignment="1">
      <alignment horizontal="right" vertical="center"/>
    </xf>
    <xf numFmtId="164" fontId="39" fillId="0" borderId="24" xfId="0" applyNumberFormat="1" applyFont="1" applyBorder="1" applyAlignment="1">
      <alignment horizontal="right" vertical="center"/>
    </xf>
    <xf numFmtId="164" fontId="39" fillId="0" borderId="18" xfId="0" applyNumberFormat="1" applyFont="1" applyBorder="1" applyAlignment="1">
      <alignment horizontal="right" vertical="center"/>
    </xf>
    <xf numFmtId="164" fontId="39" fillId="0" borderId="19" xfId="0" applyNumberFormat="1" applyFont="1" applyBorder="1" applyAlignment="1">
      <alignment horizontal="right" vertical="center"/>
    </xf>
    <xf numFmtId="164" fontId="39" fillId="0" borderId="13" xfId="0" applyNumberFormat="1" applyFont="1" applyBorder="1" applyAlignment="1">
      <alignment horizontal="right" vertical="center"/>
    </xf>
    <xf numFmtId="164" fontId="39" fillId="0" borderId="0" xfId="0" applyNumberFormat="1" applyFont="1" applyAlignment="1">
      <alignment horizontal="right" vertical="center"/>
    </xf>
    <xf numFmtId="164" fontId="39" fillId="0" borderId="21" xfId="0" applyNumberFormat="1" applyFont="1" applyBorder="1" applyAlignment="1">
      <alignment horizontal="right" vertical="center"/>
    </xf>
    <xf numFmtId="0" fontId="39" fillId="27" borderId="0" xfId="0" applyFont="1" applyFill="1" applyAlignment="1">
      <alignment horizontal="center"/>
    </xf>
    <xf numFmtId="0" fontId="27" fillId="25" borderId="0" xfId="0" applyFont="1" applyFill="1" applyAlignment="1">
      <alignment horizontal="left" vertical="center" wrapText="1"/>
    </xf>
    <xf numFmtId="164" fontId="46" fillId="0" borderId="23" xfId="451" applyFont="1" applyBorder="1" applyAlignment="1" applyProtection="1">
      <alignment horizontal="right" vertical="center"/>
    </xf>
    <xf numFmtId="164" fontId="46" fillId="0" borderId="22" xfId="451" applyFont="1" applyBorder="1" applyAlignment="1" applyProtection="1">
      <alignment horizontal="right" vertical="center"/>
    </xf>
    <xf numFmtId="0" fontId="44" fillId="28" borderId="19" xfId="0" applyFont="1" applyFill="1" applyBorder="1" applyAlignment="1">
      <alignment horizontal="left" vertical="center" wrapText="1"/>
    </xf>
    <xf numFmtId="164" fontId="27" fillId="0" borderId="15" xfId="451" applyFont="1" applyBorder="1" applyAlignment="1" applyProtection="1">
      <alignment horizontal="right" vertical="center"/>
    </xf>
    <xf numFmtId="0" fontId="27" fillId="0" borderId="0" xfId="0" applyFont="1" applyAlignment="1">
      <alignment horizontal="left" vertical="center" wrapText="1"/>
    </xf>
    <xf numFmtId="0" fontId="27" fillId="0" borderId="21" xfId="0" applyFont="1" applyBorder="1" applyAlignment="1">
      <alignment horizontal="left" vertical="center" wrapText="1"/>
    </xf>
    <xf numFmtId="0" fontId="27" fillId="0" borderId="18" xfId="0" applyFont="1" applyBorder="1" applyAlignment="1">
      <alignment horizontal="left" vertical="center" wrapText="1"/>
    </xf>
    <xf numFmtId="0" fontId="27" fillId="0" borderId="19" xfId="0" applyFont="1" applyBorder="1" applyAlignment="1">
      <alignment horizontal="left" vertical="center" wrapText="1"/>
    </xf>
    <xf numFmtId="0" fontId="43" fillId="27" borderId="0" xfId="0" applyFont="1" applyFill="1" applyAlignment="1" applyProtection="1">
      <alignment horizontal="left"/>
      <protection locked="0"/>
    </xf>
    <xf numFmtId="164" fontId="46" fillId="0" borderId="16" xfId="451" applyFont="1" applyBorder="1" applyAlignment="1" applyProtection="1">
      <alignment horizontal="right" vertical="center"/>
    </xf>
    <xf numFmtId="164" fontId="46" fillId="0" borderId="15" xfId="451" applyFont="1" applyBorder="1" applyAlignment="1" applyProtection="1">
      <alignment horizontal="right" vertical="center"/>
    </xf>
    <xf numFmtId="0" fontId="27" fillId="25" borderId="16" xfId="0" applyFont="1" applyFill="1" applyBorder="1" applyAlignment="1">
      <alignment horizontal="left" vertical="center" wrapText="1"/>
    </xf>
    <xf numFmtId="0" fontId="50" fillId="28" borderId="12" xfId="0" applyFont="1" applyFill="1" applyBorder="1" applyAlignment="1">
      <alignment horizontal="left" vertical="center" wrapText="1"/>
    </xf>
    <xf numFmtId="0" fontId="50" fillId="28" borderId="24" xfId="0" applyFont="1" applyFill="1" applyBorder="1" applyAlignment="1">
      <alignment horizontal="left" vertical="center" wrapText="1"/>
    </xf>
    <xf numFmtId="0" fontId="27" fillId="25" borderId="24" xfId="0" applyFont="1" applyFill="1" applyBorder="1" applyAlignment="1">
      <alignment horizontal="left" vertical="center" wrapText="1"/>
    </xf>
    <xf numFmtId="0" fontId="27" fillId="25" borderId="23" xfId="0" applyFont="1" applyFill="1" applyBorder="1" applyAlignment="1">
      <alignment horizontal="left" vertical="center" wrapText="1"/>
    </xf>
    <xf numFmtId="0" fontId="27" fillId="25" borderId="11" xfId="0" applyFont="1" applyFill="1" applyBorder="1" applyAlignment="1">
      <alignment horizontal="left" vertical="center" wrapText="1"/>
    </xf>
    <xf numFmtId="0" fontId="27" fillId="0" borderId="24" xfId="0" applyFont="1" applyBorder="1" applyAlignment="1">
      <alignment horizontal="left" vertical="center" wrapText="1"/>
    </xf>
    <xf numFmtId="0" fontId="27" fillId="0" borderId="13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</cellXfs>
  <cellStyles count="1177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2 2" xfId="9" xr:uid="{00000000-0005-0000-0000-000008000000}"/>
    <cellStyle name="20% - Accent1 2 2 2" xfId="10" xr:uid="{00000000-0005-0000-0000-000009000000}"/>
    <cellStyle name="20% - Accent1 2 3" xfId="11" xr:uid="{00000000-0005-0000-0000-00000A000000}"/>
    <cellStyle name="20% - Accent1 2 3 2" xfId="12" xr:uid="{00000000-0005-0000-0000-00000B000000}"/>
    <cellStyle name="20% - Accent1 2 4" xfId="13" xr:uid="{00000000-0005-0000-0000-00000C000000}"/>
    <cellStyle name="20% - Accent1 3" xfId="14" xr:uid="{00000000-0005-0000-0000-00000D000000}"/>
    <cellStyle name="20% - Accent1 4" xfId="15" xr:uid="{00000000-0005-0000-0000-00000E000000}"/>
    <cellStyle name="20% - Accent1 5" xfId="16" xr:uid="{00000000-0005-0000-0000-00000F000000}"/>
    <cellStyle name="20% - Accent1 6" xfId="17" xr:uid="{00000000-0005-0000-0000-000010000000}"/>
    <cellStyle name="20% - Accent1 7" xfId="18" xr:uid="{00000000-0005-0000-0000-000011000000}"/>
    <cellStyle name="20% - Accent1 8" xfId="19" xr:uid="{00000000-0005-0000-0000-000012000000}"/>
    <cellStyle name="20% - Accent1 9" xfId="20" xr:uid="{00000000-0005-0000-0000-000013000000}"/>
    <cellStyle name="20% - Accent2 10" xfId="21" xr:uid="{00000000-0005-0000-0000-000014000000}"/>
    <cellStyle name="20% - Accent2 11" xfId="22" xr:uid="{00000000-0005-0000-0000-000015000000}"/>
    <cellStyle name="20% - Accent2 12" xfId="23" xr:uid="{00000000-0005-0000-0000-000016000000}"/>
    <cellStyle name="20% - Accent2 13" xfId="24" xr:uid="{00000000-0005-0000-0000-000017000000}"/>
    <cellStyle name="20% - Accent2 14" xfId="25" xr:uid="{00000000-0005-0000-0000-000018000000}"/>
    <cellStyle name="20% - Accent2 15" xfId="26" xr:uid="{00000000-0005-0000-0000-000019000000}"/>
    <cellStyle name="20% - Accent2 16" xfId="27" xr:uid="{00000000-0005-0000-0000-00001A000000}"/>
    <cellStyle name="20% - Accent2 2" xfId="28" xr:uid="{00000000-0005-0000-0000-00001B000000}"/>
    <cellStyle name="20% - Accent2 2 2" xfId="29" xr:uid="{00000000-0005-0000-0000-00001C000000}"/>
    <cellStyle name="20% - Accent2 2 2 2" xfId="30" xr:uid="{00000000-0005-0000-0000-00001D000000}"/>
    <cellStyle name="20% - Accent2 2 3" xfId="31" xr:uid="{00000000-0005-0000-0000-00001E000000}"/>
    <cellStyle name="20% - Accent2 2 3 2" xfId="32" xr:uid="{00000000-0005-0000-0000-00001F000000}"/>
    <cellStyle name="20% - Accent2 2 4" xfId="33" xr:uid="{00000000-0005-0000-0000-000020000000}"/>
    <cellStyle name="20% - Accent2 3" xfId="34" xr:uid="{00000000-0005-0000-0000-000021000000}"/>
    <cellStyle name="20% - Accent2 4" xfId="35" xr:uid="{00000000-0005-0000-0000-000022000000}"/>
    <cellStyle name="20% - Accent2 5" xfId="36" xr:uid="{00000000-0005-0000-0000-000023000000}"/>
    <cellStyle name="20% - Accent2 6" xfId="37" xr:uid="{00000000-0005-0000-0000-000024000000}"/>
    <cellStyle name="20% - Accent2 7" xfId="38" xr:uid="{00000000-0005-0000-0000-000025000000}"/>
    <cellStyle name="20% - Accent2 8" xfId="39" xr:uid="{00000000-0005-0000-0000-000026000000}"/>
    <cellStyle name="20% - Accent2 9" xfId="40" xr:uid="{00000000-0005-0000-0000-000027000000}"/>
    <cellStyle name="20% - Accent3 10" xfId="41" xr:uid="{00000000-0005-0000-0000-000028000000}"/>
    <cellStyle name="20% - Accent3 11" xfId="42" xr:uid="{00000000-0005-0000-0000-000029000000}"/>
    <cellStyle name="20% - Accent3 12" xfId="43" xr:uid="{00000000-0005-0000-0000-00002A000000}"/>
    <cellStyle name="20% - Accent3 13" xfId="44" xr:uid="{00000000-0005-0000-0000-00002B000000}"/>
    <cellStyle name="20% - Accent3 14" xfId="45" xr:uid="{00000000-0005-0000-0000-00002C000000}"/>
    <cellStyle name="20% - Accent3 15" xfId="46" xr:uid="{00000000-0005-0000-0000-00002D000000}"/>
    <cellStyle name="20% - Accent3 16" xfId="47" xr:uid="{00000000-0005-0000-0000-00002E000000}"/>
    <cellStyle name="20% - Accent3 2" xfId="48" xr:uid="{00000000-0005-0000-0000-00002F000000}"/>
    <cellStyle name="20% - Accent3 2 2" xfId="49" xr:uid="{00000000-0005-0000-0000-000030000000}"/>
    <cellStyle name="20% - Accent3 2 2 2" xfId="50" xr:uid="{00000000-0005-0000-0000-000031000000}"/>
    <cellStyle name="20% - Accent3 2 3" xfId="51" xr:uid="{00000000-0005-0000-0000-000032000000}"/>
    <cellStyle name="20% - Accent3 2 3 2" xfId="52" xr:uid="{00000000-0005-0000-0000-000033000000}"/>
    <cellStyle name="20% - Accent3 2 4" xfId="53" xr:uid="{00000000-0005-0000-0000-000034000000}"/>
    <cellStyle name="20% - Accent3 3" xfId="54" xr:uid="{00000000-0005-0000-0000-000035000000}"/>
    <cellStyle name="20% - Accent3 4" xfId="55" xr:uid="{00000000-0005-0000-0000-000036000000}"/>
    <cellStyle name="20% - Accent3 5" xfId="56" xr:uid="{00000000-0005-0000-0000-000037000000}"/>
    <cellStyle name="20% - Accent3 6" xfId="57" xr:uid="{00000000-0005-0000-0000-000038000000}"/>
    <cellStyle name="20% - Accent3 7" xfId="58" xr:uid="{00000000-0005-0000-0000-000039000000}"/>
    <cellStyle name="20% - Accent3 8" xfId="59" xr:uid="{00000000-0005-0000-0000-00003A000000}"/>
    <cellStyle name="20% - Accent3 9" xfId="60" xr:uid="{00000000-0005-0000-0000-00003B000000}"/>
    <cellStyle name="20% - Accent4 10" xfId="61" xr:uid="{00000000-0005-0000-0000-00003C000000}"/>
    <cellStyle name="20% - Accent4 11" xfId="62" xr:uid="{00000000-0005-0000-0000-00003D000000}"/>
    <cellStyle name="20% - Accent4 12" xfId="63" xr:uid="{00000000-0005-0000-0000-00003E000000}"/>
    <cellStyle name="20% - Accent4 13" xfId="64" xr:uid="{00000000-0005-0000-0000-00003F000000}"/>
    <cellStyle name="20% - Accent4 14" xfId="65" xr:uid="{00000000-0005-0000-0000-000040000000}"/>
    <cellStyle name="20% - Accent4 15" xfId="66" xr:uid="{00000000-0005-0000-0000-000041000000}"/>
    <cellStyle name="20% - Accent4 16" xfId="67" xr:uid="{00000000-0005-0000-0000-000042000000}"/>
    <cellStyle name="20% - Accent4 2" xfId="68" xr:uid="{00000000-0005-0000-0000-000043000000}"/>
    <cellStyle name="20% - Accent4 2 2" xfId="69" xr:uid="{00000000-0005-0000-0000-000044000000}"/>
    <cellStyle name="20% - Accent4 2 2 2" xfId="70" xr:uid="{00000000-0005-0000-0000-000045000000}"/>
    <cellStyle name="20% - Accent4 2 3" xfId="71" xr:uid="{00000000-0005-0000-0000-000046000000}"/>
    <cellStyle name="20% - Accent4 2 3 2" xfId="72" xr:uid="{00000000-0005-0000-0000-000047000000}"/>
    <cellStyle name="20% - Accent4 2 4" xfId="73" xr:uid="{00000000-0005-0000-0000-000048000000}"/>
    <cellStyle name="20% - Accent4 3" xfId="74" xr:uid="{00000000-0005-0000-0000-000049000000}"/>
    <cellStyle name="20% - Accent4 4" xfId="75" xr:uid="{00000000-0005-0000-0000-00004A000000}"/>
    <cellStyle name="20% - Accent4 5" xfId="76" xr:uid="{00000000-0005-0000-0000-00004B000000}"/>
    <cellStyle name="20% - Accent4 6" xfId="77" xr:uid="{00000000-0005-0000-0000-00004C000000}"/>
    <cellStyle name="20% - Accent4 7" xfId="78" xr:uid="{00000000-0005-0000-0000-00004D000000}"/>
    <cellStyle name="20% - Accent4 8" xfId="79" xr:uid="{00000000-0005-0000-0000-00004E000000}"/>
    <cellStyle name="20% - Accent4 9" xfId="80" xr:uid="{00000000-0005-0000-0000-00004F000000}"/>
    <cellStyle name="20% - Accent5 10" xfId="81" xr:uid="{00000000-0005-0000-0000-000050000000}"/>
    <cellStyle name="20% - Accent5 11" xfId="82" xr:uid="{00000000-0005-0000-0000-000051000000}"/>
    <cellStyle name="20% - Accent5 12" xfId="83" xr:uid="{00000000-0005-0000-0000-000052000000}"/>
    <cellStyle name="20% - Accent5 13" xfId="84" xr:uid="{00000000-0005-0000-0000-000053000000}"/>
    <cellStyle name="20% - Accent5 14" xfId="85" xr:uid="{00000000-0005-0000-0000-000054000000}"/>
    <cellStyle name="20% - Accent5 15" xfId="86" xr:uid="{00000000-0005-0000-0000-000055000000}"/>
    <cellStyle name="20% - Accent5 16" xfId="87" xr:uid="{00000000-0005-0000-0000-000056000000}"/>
    <cellStyle name="20% - Accent5 2" xfId="88" xr:uid="{00000000-0005-0000-0000-000057000000}"/>
    <cellStyle name="20% - Accent5 2 2" xfId="89" xr:uid="{00000000-0005-0000-0000-000058000000}"/>
    <cellStyle name="20% - Accent5 2 2 2" xfId="90" xr:uid="{00000000-0005-0000-0000-000059000000}"/>
    <cellStyle name="20% - Accent5 2 3" xfId="91" xr:uid="{00000000-0005-0000-0000-00005A000000}"/>
    <cellStyle name="20% - Accent5 2 3 2" xfId="92" xr:uid="{00000000-0005-0000-0000-00005B000000}"/>
    <cellStyle name="20% - Accent5 2 4" xfId="93" xr:uid="{00000000-0005-0000-0000-00005C000000}"/>
    <cellStyle name="20% - Accent5 3" xfId="94" xr:uid="{00000000-0005-0000-0000-00005D000000}"/>
    <cellStyle name="20% - Accent5 4" xfId="95" xr:uid="{00000000-0005-0000-0000-00005E000000}"/>
    <cellStyle name="20% - Accent5 5" xfId="96" xr:uid="{00000000-0005-0000-0000-00005F000000}"/>
    <cellStyle name="20% - Accent5 6" xfId="97" xr:uid="{00000000-0005-0000-0000-000060000000}"/>
    <cellStyle name="20% - Accent5 7" xfId="98" xr:uid="{00000000-0005-0000-0000-000061000000}"/>
    <cellStyle name="20% - Accent5 8" xfId="99" xr:uid="{00000000-0005-0000-0000-000062000000}"/>
    <cellStyle name="20% - Accent5 9" xfId="100" xr:uid="{00000000-0005-0000-0000-000063000000}"/>
    <cellStyle name="20% - Accent6 10" xfId="101" xr:uid="{00000000-0005-0000-0000-000064000000}"/>
    <cellStyle name="20% - Accent6 11" xfId="102" xr:uid="{00000000-0005-0000-0000-000065000000}"/>
    <cellStyle name="20% - Accent6 12" xfId="103" xr:uid="{00000000-0005-0000-0000-000066000000}"/>
    <cellStyle name="20% - Accent6 13" xfId="104" xr:uid="{00000000-0005-0000-0000-000067000000}"/>
    <cellStyle name="20% - Accent6 14" xfId="105" xr:uid="{00000000-0005-0000-0000-000068000000}"/>
    <cellStyle name="20% - Accent6 15" xfId="106" xr:uid="{00000000-0005-0000-0000-000069000000}"/>
    <cellStyle name="20% - Accent6 16" xfId="107" xr:uid="{00000000-0005-0000-0000-00006A000000}"/>
    <cellStyle name="20% - Accent6 2" xfId="108" xr:uid="{00000000-0005-0000-0000-00006B000000}"/>
    <cellStyle name="20% - Accent6 2 2" xfId="109" xr:uid="{00000000-0005-0000-0000-00006C000000}"/>
    <cellStyle name="20% - Accent6 2 2 2" xfId="110" xr:uid="{00000000-0005-0000-0000-00006D000000}"/>
    <cellStyle name="20% - Accent6 2 3" xfId="111" xr:uid="{00000000-0005-0000-0000-00006E000000}"/>
    <cellStyle name="20% - Accent6 2 3 2" xfId="112" xr:uid="{00000000-0005-0000-0000-00006F000000}"/>
    <cellStyle name="20% - Accent6 2 4" xfId="113" xr:uid="{00000000-0005-0000-0000-000070000000}"/>
    <cellStyle name="20% - Accent6 3" xfId="114" xr:uid="{00000000-0005-0000-0000-000071000000}"/>
    <cellStyle name="20% - Accent6 4" xfId="115" xr:uid="{00000000-0005-0000-0000-000072000000}"/>
    <cellStyle name="20% - Accent6 5" xfId="116" xr:uid="{00000000-0005-0000-0000-000073000000}"/>
    <cellStyle name="20% - Accent6 6" xfId="117" xr:uid="{00000000-0005-0000-0000-000074000000}"/>
    <cellStyle name="20% - Accent6 7" xfId="118" xr:uid="{00000000-0005-0000-0000-000075000000}"/>
    <cellStyle name="20% - Accent6 8" xfId="119" xr:uid="{00000000-0005-0000-0000-000076000000}"/>
    <cellStyle name="20% - Accent6 9" xfId="120" xr:uid="{00000000-0005-0000-0000-000077000000}"/>
    <cellStyle name="40% - Accent1 10" xfId="121" xr:uid="{00000000-0005-0000-0000-000078000000}"/>
    <cellStyle name="40% - Accent1 11" xfId="122" xr:uid="{00000000-0005-0000-0000-000079000000}"/>
    <cellStyle name="40% - Accent1 12" xfId="123" xr:uid="{00000000-0005-0000-0000-00007A000000}"/>
    <cellStyle name="40% - Accent1 13" xfId="124" xr:uid="{00000000-0005-0000-0000-00007B000000}"/>
    <cellStyle name="40% - Accent1 14" xfId="125" xr:uid="{00000000-0005-0000-0000-00007C000000}"/>
    <cellStyle name="40% - Accent1 15" xfId="126" xr:uid="{00000000-0005-0000-0000-00007D000000}"/>
    <cellStyle name="40% - Accent1 16" xfId="127" xr:uid="{00000000-0005-0000-0000-00007E000000}"/>
    <cellStyle name="40% - Accent1 2" xfId="128" xr:uid="{00000000-0005-0000-0000-00007F000000}"/>
    <cellStyle name="40% - Accent1 2 2" xfId="129" xr:uid="{00000000-0005-0000-0000-000080000000}"/>
    <cellStyle name="40% - Accent1 2 2 2" xfId="130" xr:uid="{00000000-0005-0000-0000-000081000000}"/>
    <cellStyle name="40% - Accent1 2 3" xfId="131" xr:uid="{00000000-0005-0000-0000-000082000000}"/>
    <cellStyle name="40% - Accent1 2 3 2" xfId="132" xr:uid="{00000000-0005-0000-0000-000083000000}"/>
    <cellStyle name="40% - Accent1 2 4" xfId="133" xr:uid="{00000000-0005-0000-0000-000084000000}"/>
    <cellStyle name="40% - Accent1 3" xfId="134" xr:uid="{00000000-0005-0000-0000-000085000000}"/>
    <cellStyle name="40% - Accent1 4" xfId="135" xr:uid="{00000000-0005-0000-0000-000086000000}"/>
    <cellStyle name="40% - Accent1 5" xfId="136" xr:uid="{00000000-0005-0000-0000-000087000000}"/>
    <cellStyle name="40% - Accent1 6" xfId="137" xr:uid="{00000000-0005-0000-0000-000088000000}"/>
    <cellStyle name="40% - Accent1 7" xfId="138" xr:uid="{00000000-0005-0000-0000-000089000000}"/>
    <cellStyle name="40% - Accent1 8" xfId="139" xr:uid="{00000000-0005-0000-0000-00008A000000}"/>
    <cellStyle name="40% - Accent1 9" xfId="140" xr:uid="{00000000-0005-0000-0000-00008B000000}"/>
    <cellStyle name="40% - Accent2 10" xfId="141" xr:uid="{00000000-0005-0000-0000-00008C000000}"/>
    <cellStyle name="40% - Accent2 11" xfId="142" xr:uid="{00000000-0005-0000-0000-00008D000000}"/>
    <cellStyle name="40% - Accent2 12" xfId="143" xr:uid="{00000000-0005-0000-0000-00008E000000}"/>
    <cellStyle name="40% - Accent2 13" xfId="144" xr:uid="{00000000-0005-0000-0000-00008F000000}"/>
    <cellStyle name="40% - Accent2 14" xfId="145" xr:uid="{00000000-0005-0000-0000-000090000000}"/>
    <cellStyle name="40% - Accent2 15" xfId="146" xr:uid="{00000000-0005-0000-0000-000091000000}"/>
    <cellStyle name="40% - Accent2 16" xfId="147" xr:uid="{00000000-0005-0000-0000-000092000000}"/>
    <cellStyle name="40% - Accent2 2" xfId="148" xr:uid="{00000000-0005-0000-0000-000093000000}"/>
    <cellStyle name="40% - Accent2 2 2" xfId="149" xr:uid="{00000000-0005-0000-0000-000094000000}"/>
    <cellStyle name="40% - Accent2 2 2 2" xfId="150" xr:uid="{00000000-0005-0000-0000-000095000000}"/>
    <cellStyle name="40% - Accent2 2 3" xfId="151" xr:uid="{00000000-0005-0000-0000-000096000000}"/>
    <cellStyle name="40% - Accent2 2 3 2" xfId="152" xr:uid="{00000000-0005-0000-0000-000097000000}"/>
    <cellStyle name="40% - Accent2 2 4" xfId="153" xr:uid="{00000000-0005-0000-0000-000098000000}"/>
    <cellStyle name="40% - Accent2 3" xfId="154" xr:uid="{00000000-0005-0000-0000-000099000000}"/>
    <cellStyle name="40% - Accent2 4" xfId="155" xr:uid="{00000000-0005-0000-0000-00009A000000}"/>
    <cellStyle name="40% - Accent2 5" xfId="156" xr:uid="{00000000-0005-0000-0000-00009B000000}"/>
    <cellStyle name="40% - Accent2 6" xfId="157" xr:uid="{00000000-0005-0000-0000-00009C000000}"/>
    <cellStyle name="40% - Accent2 7" xfId="158" xr:uid="{00000000-0005-0000-0000-00009D000000}"/>
    <cellStyle name="40% - Accent2 8" xfId="159" xr:uid="{00000000-0005-0000-0000-00009E000000}"/>
    <cellStyle name="40% - Accent2 9" xfId="160" xr:uid="{00000000-0005-0000-0000-00009F000000}"/>
    <cellStyle name="40% - Accent3 10" xfId="161" xr:uid="{00000000-0005-0000-0000-0000A0000000}"/>
    <cellStyle name="40% - Accent3 11" xfId="162" xr:uid="{00000000-0005-0000-0000-0000A1000000}"/>
    <cellStyle name="40% - Accent3 12" xfId="163" xr:uid="{00000000-0005-0000-0000-0000A2000000}"/>
    <cellStyle name="40% - Accent3 13" xfId="164" xr:uid="{00000000-0005-0000-0000-0000A3000000}"/>
    <cellStyle name="40% - Accent3 14" xfId="165" xr:uid="{00000000-0005-0000-0000-0000A4000000}"/>
    <cellStyle name="40% - Accent3 15" xfId="166" xr:uid="{00000000-0005-0000-0000-0000A5000000}"/>
    <cellStyle name="40% - Accent3 16" xfId="167" xr:uid="{00000000-0005-0000-0000-0000A6000000}"/>
    <cellStyle name="40% - Accent3 2" xfId="168" xr:uid="{00000000-0005-0000-0000-0000A7000000}"/>
    <cellStyle name="40% - Accent3 2 2" xfId="169" xr:uid="{00000000-0005-0000-0000-0000A8000000}"/>
    <cellStyle name="40% - Accent3 2 2 2" xfId="170" xr:uid="{00000000-0005-0000-0000-0000A9000000}"/>
    <cellStyle name="40% - Accent3 2 3" xfId="171" xr:uid="{00000000-0005-0000-0000-0000AA000000}"/>
    <cellStyle name="40% - Accent3 2 3 2" xfId="172" xr:uid="{00000000-0005-0000-0000-0000AB000000}"/>
    <cellStyle name="40% - Accent3 2 4" xfId="173" xr:uid="{00000000-0005-0000-0000-0000AC000000}"/>
    <cellStyle name="40% - Accent3 3" xfId="174" xr:uid="{00000000-0005-0000-0000-0000AD000000}"/>
    <cellStyle name="40% - Accent3 4" xfId="175" xr:uid="{00000000-0005-0000-0000-0000AE000000}"/>
    <cellStyle name="40% - Accent3 5" xfId="176" xr:uid="{00000000-0005-0000-0000-0000AF000000}"/>
    <cellStyle name="40% - Accent3 6" xfId="177" xr:uid="{00000000-0005-0000-0000-0000B0000000}"/>
    <cellStyle name="40% - Accent3 7" xfId="178" xr:uid="{00000000-0005-0000-0000-0000B1000000}"/>
    <cellStyle name="40% - Accent3 8" xfId="179" xr:uid="{00000000-0005-0000-0000-0000B2000000}"/>
    <cellStyle name="40% - Accent3 9" xfId="180" xr:uid="{00000000-0005-0000-0000-0000B3000000}"/>
    <cellStyle name="40% - Accent4 10" xfId="181" xr:uid="{00000000-0005-0000-0000-0000B4000000}"/>
    <cellStyle name="40% - Accent4 11" xfId="182" xr:uid="{00000000-0005-0000-0000-0000B5000000}"/>
    <cellStyle name="40% - Accent4 12" xfId="183" xr:uid="{00000000-0005-0000-0000-0000B6000000}"/>
    <cellStyle name="40% - Accent4 13" xfId="184" xr:uid="{00000000-0005-0000-0000-0000B7000000}"/>
    <cellStyle name="40% - Accent4 14" xfId="185" xr:uid="{00000000-0005-0000-0000-0000B8000000}"/>
    <cellStyle name="40% - Accent4 15" xfId="186" xr:uid="{00000000-0005-0000-0000-0000B9000000}"/>
    <cellStyle name="40% - Accent4 16" xfId="187" xr:uid="{00000000-0005-0000-0000-0000BA000000}"/>
    <cellStyle name="40% - Accent4 2" xfId="188" xr:uid="{00000000-0005-0000-0000-0000BB000000}"/>
    <cellStyle name="40% - Accent4 2 2" xfId="189" xr:uid="{00000000-0005-0000-0000-0000BC000000}"/>
    <cellStyle name="40% - Accent4 2 2 2" xfId="190" xr:uid="{00000000-0005-0000-0000-0000BD000000}"/>
    <cellStyle name="40% - Accent4 2 3" xfId="191" xr:uid="{00000000-0005-0000-0000-0000BE000000}"/>
    <cellStyle name="40% - Accent4 2 3 2" xfId="192" xr:uid="{00000000-0005-0000-0000-0000BF000000}"/>
    <cellStyle name="40% - Accent4 2 4" xfId="193" xr:uid="{00000000-0005-0000-0000-0000C0000000}"/>
    <cellStyle name="40% - Accent4 3" xfId="194" xr:uid="{00000000-0005-0000-0000-0000C1000000}"/>
    <cellStyle name="40% - Accent4 4" xfId="195" xr:uid="{00000000-0005-0000-0000-0000C2000000}"/>
    <cellStyle name="40% - Accent4 5" xfId="196" xr:uid="{00000000-0005-0000-0000-0000C3000000}"/>
    <cellStyle name="40% - Accent4 6" xfId="197" xr:uid="{00000000-0005-0000-0000-0000C4000000}"/>
    <cellStyle name="40% - Accent4 7" xfId="198" xr:uid="{00000000-0005-0000-0000-0000C5000000}"/>
    <cellStyle name="40% - Accent4 8" xfId="199" xr:uid="{00000000-0005-0000-0000-0000C6000000}"/>
    <cellStyle name="40% - Accent4 9" xfId="200" xr:uid="{00000000-0005-0000-0000-0000C7000000}"/>
    <cellStyle name="40% - Accent5 10" xfId="201" xr:uid="{00000000-0005-0000-0000-0000C8000000}"/>
    <cellStyle name="40% - Accent5 11" xfId="202" xr:uid="{00000000-0005-0000-0000-0000C9000000}"/>
    <cellStyle name="40% - Accent5 12" xfId="203" xr:uid="{00000000-0005-0000-0000-0000CA000000}"/>
    <cellStyle name="40% - Accent5 13" xfId="204" xr:uid="{00000000-0005-0000-0000-0000CB000000}"/>
    <cellStyle name="40% - Accent5 14" xfId="205" xr:uid="{00000000-0005-0000-0000-0000CC000000}"/>
    <cellStyle name="40% - Accent5 15" xfId="206" xr:uid="{00000000-0005-0000-0000-0000CD000000}"/>
    <cellStyle name="40% - Accent5 16" xfId="207" xr:uid="{00000000-0005-0000-0000-0000CE000000}"/>
    <cellStyle name="40% - Accent5 2" xfId="208" xr:uid="{00000000-0005-0000-0000-0000CF000000}"/>
    <cellStyle name="40% - Accent5 2 2" xfId="209" xr:uid="{00000000-0005-0000-0000-0000D0000000}"/>
    <cellStyle name="40% - Accent5 2 2 2" xfId="210" xr:uid="{00000000-0005-0000-0000-0000D1000000}"/>
    <cellStyle name="40% - Accent5 2 3" xfId="211" xr:uid="{00000000-0005-0000-0000-0000D2000000}"/>
    <cellStyle name="40% - Accent5 2 3 2" xfId="212" xr:uid="{00000000-0005-0000-0000-0000D3000000}"/>
    <cellStyle name="40% - Accent5 2 4" xfId="213" xr:uid="{00000000-0005-0000-0000-0000D4000000}"/>
    <cellStyle name="40% - Accent5 3" xfId="214" xr:uid="{00000000-0005-0000-0000-0000D5000000}"/>
    <cellStyle name="40% - Accent5 4" xfId="215" xr:uid="{00000000-0005-0000-0000-0000D6000000}"/>
    <cellStyle name="40% - Accent5 5" xfId="216" xr:uid="{00000000-0005-0000-0000-0000D7000000}"/>
    <cellStyle name="40% - Accent5 6" xfId="217" xr:uid="{00000000-0005-0000-0000-0000D8000000}"/>
    <cellStyle name="40% - Accent5 7" xfId="218" xr:uid="{00000000-0005-0000-0000-0000D9000000}"/>
    <cellStyle name="40% - Accent5 8" xfId="219" xr:uid="{00000000-0005-0000-0000-0000DA000000}"/>
    <cellStyle name="40% - Accent5 9" xfId="220" xr:uid="{00000000-0005-0000-0000-0000DB000000}"/>
    <cellStyle name="40% - Accent6 10" xfId="221" xr:uid="{00000000-0005-0000-0000-0000DC000000}"/>
    <cellStyle name="40% - Accent6 11" xfId="222" xr:uid="{00000000-0005-0000-0000-0000DD000000}"/>
    <cellStyle name="40% - Accent6 12" xfId="223" xr:uid="{00000000-0005-0000-0000-0000DE000000}"/>
    <cellStyle name="40% - Accent6 13" xfId="224" xr:uid="{00000000-0005-0000-0000-0000DF000000}"/>
    <cellStyle name="40% - Accent6 14" xfId="225" xr:uid="{00000000-0005-0000-0000-0000E0000000}"/>
    <cellStyle name="40% - Accent6 15" xfId="226" xr:uid="{00000000-0005-0000-0000-0000E1000000}"/>
    <cellStyle name="40% - Accent6 16" xfId="227" xr:uid="{00000000-0005-0000-0000-0000E2000000}"/>
    <cellStyle name="40% - Accent6 2" xfId="228" xr:uid="{00000000-0005-0000-0000-0000E3000000}"/>
    <cellStyle name="40% - Accent6 2 2" xfId="229" xr:uid="{00000000-0005-0000-0000-0000E4000000}"/>
    <cellStyle name="40% - Accent6 2 2 2" xfId="230" xr:uid="{00000000-0005-0000-0000-0000E5000000}"/>
    <cellStyle name="40% - Accent6 2 3" xfId="231" xr:uid="{00000000-0005-0000-0000-0000E6000000}"/>
    <cellStyle name="40% - Accent6 2 3 2" xfId="232" xr:uid="{00000000-0005-0000-0000-0000E7000000}"/>
    <cellStyle name="40% - Accent6 2 4" xfId="233" xr:uid="{00000000-0005-0000-0000-0000E8000000}"/>
    <cellStyle name="40% - Accent6 3" xfId="234" xr:uid="{00000000-0005-0000-0000-0000E9000000}"/>
    <cellStyle name="40% - Accent6 4" xfId="235" xr:uid="{00000000-0005-0000-0000-0000EA000000}"/>
    <cellStyle name="40% - Accent6 5" xfId="236" xr:uid="{00000000-0005-0000-0000-0000EB000000}"/>
    <cellStyle name="40% - Accent6 6" xfId="237" xr:uid="{00000000-0005-0000-0000-0000EC000000}"/>
    <cellStyle name="40% - Accent6 7" xfId="238" xr:uid="{00000000-0005-0000-0000-0000ED000000}"/>
    <cellStyle name="40% - Accent6 8" xfId="239" xr:uid="{00000000-0005-0000-0000-0000EE000000}"/>
    <cellStyle name="40% - Accent6 9" xfId="240" xr:uid="{00000000-0005-0000-0000-0000EF000000}"/>
    <cellStyle name="60% - Accent1 10" xfId="241" xr:uid="{00000000-0005-0000-0000-0000F0000000}"/>
    <cellStyle name="60% - Accent1 11" xfId="242" xr:uid="{00000000-0005-0000-0000-0000F1000000}"/>
    <cellStyle name="60% - Accent1 12" xfId="243" xr:uid="{00000000-0005-0000-0000-0000F2000000}"/>
    <cellStyle name="60% - Accent1 13" xfId="244" xr:uid="{00000000-0005-0000-0000-0000F3000000}"/>
    <cellStyle name="60% - Accent1 14" xfId="245" xr:uid="{00000000-0005-0000-0000-0000F4000000}"/>
    <cellStyle name="60% - Accent1 15" xfId="246" xr:uid="{00000000-0005-0000-0000-0000F5000000}"/>
    <cellStyle name="60% - Accent1 16" xfId="247" xr:uid="{00000000-0005-0000-0000-0000F6000000}"/>
    <cellStyle name="60% - Accent1 2" xfId="248" xr:uid="{00000000-0005-0000-0000-0000F7000000}"/>
    <cellStyle name="60% - Accent1 3" xfId="249" xr:uid="{00000000-0005-0000-0000-0000F8000000}"/>
    <cellStyle name="60% - Accent1 4" xfId="250" xr:uid="{00000000-0005-0000-0000-0000F9000000}"/>
    <cellStyle name="60% - Accent1 5" xfId="251" xr:uid="{00000000-0005-0000-0000-0000FA000000}"/>
    <cellStyle name="60% - Accent1 6" xfId="252" xr:uid="{00000000-0005-0000-0000-0000FB000000}"/>
    <cellStyle name="60% - Accent1 7" xfId="253" xr:uid="{00000000-0005-0000-0000-0000FC000000}"/>
    <cellStyle name="60% - Accent1 8" xfId="254" xr:uid="{00000000-0005-0000-0000-0000FD000000}"/>
    <cellStyle name="60% - Accent1 9" xfId="255" xr:uid="{00000000-0005-0000-0000-0000FE000000}"/>
    <cellStyle name="60% - Accent2 10" xfId="256" xr:uid="{00000000-0005-0000-0000-0000FF000000}"/>
    <cellStyle name="60% - Accent2 11" xfId="257" xr:uid="{00000000-0005-0000-0000-000000010000}"/>
    <cellStyle name="60% - Accent2 12" xfId="258" xr:uid="{00000000-0005-0000-0000-000001010000}"/>
    <cellStyle name="60% - Accent2 13" xfId="259" xr:uid="{00000000-0005-0000-0000-000002010000}"/>
    <cellStyle name="60% - Accent2 14" xfId="260" xr:uid="{00000000-0005-0000-0000-000003010000}"/>
    <cellStyle name="60% - Accent2 15" xfId="261" xr:uid="{00000000-0005-0000-0000-000004010000}"/>
    <cellStyle name="60% - Accent2 16" xfId="262" xr:uid="{00000000-0005-0000-0000-000005010000}"/>
    <cellStyle name="60% - Accent2 2" xfId="263" xr:uid="{00000000-0005-0000-0000-000006010000}"/>
    <cellStyle name="60% - Accent2 3" xfId="264" xr:uid="{00000000-0005-0000-0000-000007010000}"/>
    <cellStyle name="60% - Accent2 4" xfId="265" xr:uid="{00000000-0005-0000-0000-000008010000}"/>
    <cellStyle name="60% - Accent2 5" xfId="266" xr:uid="{00000000-0005-0000-0000-000009010000}"/>
    <cellStyle name="60% - Accent2 6" xfId="267" xr:uid="{00000000-0005-0000-0000-00000A010000}"/>
    <cellStyle name="60% - Accent2 7" xfId="268" xr:uid="{00000000-0005-0000-0000-00000B010000}"/>
    <cellStyle name="60% - Accent2 8" xfId="269" xr:uid="{00000000-0005-0000-0000-00000C010000}"/>
    <cellStyle name="60% - Accent2 9" xfId="270" xr:uid="{00000000-0005-0000-0000-00000D010000}"/>
    <cellStyle name="60% - Accent3 10" xfId="271" xr:uid="{00000000-0005-0000-0000-00000E010000}"/>
    <cellStyle name="60% - Accent3 11" xfId="272" xr:uid="{00000000-0005-0000-0000-00000F010000}"/>
    <cellStyle name="60% - Accent3 12" xfId="273" xr:uid="{00000000-0005-0000-0000-000010010000}"/>
    <cellStyle name="60% - Accent3 13" xfId="274" xr:uid="{00000000-0005-0000-0000-000011010000}"/>
    <cellStyle name="60% - Accent3 14" xfId="275" xr:uid="{00000000-0005-0000-0000-000012010000}"/>
    <cellStyle name="60% - Accent3 15" xfId="276" xr:uid="{00000000-0005-0000-0000-000013010000}"/>
    <cellStyle name="60% - Accent3 16" xfId="277" xr:uid="{00000000-0005-0000-0000-000014010000}"/>
    <cellStyle name="60% - Accent3 2" xfId="278" xr:uid="{00000000-0005-0000-0000-000015010000}"/>
    <cellStyle name="60% - Accent3 3" xfId="279" xr:uid="{00000000-0005-0000-0000-000016010000}"/>
    <cellStyle name="60% - Accent3 4" xfId="280" xr:uid="{00000000-0005-0000-0000-000017010000}"/>
    <cellStyle name="60% - Accent3 5" xfId="281" xr:uid="{00000000-0005-0000-0000-000018010000}"/>
    <cellStyle name="60% - Accent3 6" xfId="282" xr:uid="{00000000-0005-0000-0000-000019010000}"/>
    <cellStyle name="60% - Accent3 7" xfId="283" xr:uid="{00000000-0005-0000-0000-00001A010000}"/>
    <cellStyle name="60% - Accent3 8" xfId="284" xr:uid="{00000000-0005-0000-0000-00001B010000}"/>
    <cellStyle name="60% - Accent3 9" xfId="285" xr:uid="{00000000-0005-0000-0000-00001C010000}"/>
    <cellStyle name="60% - Accent4 10" xfId="286" xr:uid="{00000000-0005-0000-0000-00001D010000}"/>
    <cellStyle name="60% - Accent4 11" xfId="287" xr:uid="{00000000-0005-0000-0000-00001E010000}"/>
    <cellStyle name="60% - Accent4 12" xfId="288" xr:uid="{00000000-0005-0000-0000-00001F010000}"/>
    <cellStyle name="60% - Accent4 13" xfId="289" xr:uid="{00000000-0005-0000-0000-000020010000}"/>
    <cellStyle name="60% - Accent4 14" xfId="290" xr:uid="{00000000-0005-0000-0000-000021010000}"/>
    <cellStyle name="60% - Accent4 15" xfId="291" xr:uid="{00000000-0005-0000-0000-000022010000}"/>
    <cellStyle name="60% - Accent4 16" xfId="292" xr:uid="{00000000-0005-0000-0000-000023010000}"/>
    <cellStyle name="60% - Accent4 2" xfId="293" xr:uid="{00000000-0005-0000-0000-000024010000}"/>
    <cellStyle name="60% - Accent4 3" xfId="294" xr:uid="{00000000-0005-0000-0000-000025010000}"/>
    <cellStyle name="60% - Accent4 4" xfId="295" xr:uid="{00000000-0005-0000-0000-000026010000}"/>
    <cellStyle name="60% - Accent4 5" xfId="296" xr:uid="{00000000-0005-0000-0000-000027010000}"/>
    <cellStyle name="60% - Accent4 6" xfId="297" xr:uid="{00000000-0005-0000-0000-000028010000}"/>
    <cellStyle name="60% - Accent4 7" xfId="298" xr:uid="{00000000-0005-0000-0000-000029010000}"/>
    <cellStyle name="60% - Accent4 8" xfId="299" xr:uid="{00000000-0005-0000-0000-00002A010000}"/>
    <cellStyle name="60% - Accent4 9" xfId="300" xr:uid="{00000000-0005-0000-0000-00002B010000}"/>
    <cellStyle name="60% - Accent5 10" xfId="301" xr:uid="{00000000-0005-0000-0000-00002C010000}"/>
    <cellStyle name="60% - Accent5 11" xfId="302" xr:uid="{00000000-0005-0000-0000-00002D010000}"/>
    <cellStyle name="60% - Accent5 12" xfId="303" xr:uid="{00000000-0005-0000-0000-00002E010000}"/>
    <cellStyle name="60% - Accent5 13" xfId="304" xr:uid="{00000000-0005-0000-0000-00002F010000}"/>
    <cellStyle name="60% - Accent5 14" xfId="305" xr:uid="{00000000-0005-0000-0000-000030010000}"/>
    <cellStyle name="60% - Accent5 15" xfId="306" xr:uid="{00000000-0005-0000-0000-000031010000}"/>
    <cellStyle name="60% - Accent5 16" xfId="307" xr:uid="{00000000-0005-0000-0000-000032010000}"/>
    <cellStyle name="60% - Accent5 2" xfId="308" xr:uid="{00000000-0005-0000-0000-000033010000}"/>
    <cellStyle name="60% - Accent5 3" xfId="309" xr:uid="{00000000-0005-0000-0000-000034010000}"/>
    <cellStyle name="60% - Accent5 4" xfId="310" xr:uid="{00000000-0005-0000-0000-000035010000}"/>
    <cellStyle name="60% - Accent5 5" xfId="311" xr:uid="{00000000-0005-0000-0000-000036010000}"/>
    <cellStyle name="60% - Accent5 6" xfId="312" xr:uid="{00000000-0005-0000-0000-000037010000}"/>
    <cellStyle name="60% - Accent5 7" xfId="313" xr:uid="{00000000-0005-0000-0000-000038010000}"/>
    <cellStyle name="60% - Accent5 8" xfId="314" xr:uid="{00000000-0005-0000-0000-000039010000}"/>
    <cellStyle name="60% - Accent5 9" xfId="315" xr:uid="{00000000-0005-0000-0000-00003A010000}"/>
    <cellStyle name="60% - Accent6 10" xfId="316" xr:uid="{00000000-0005-0000-0000-00003B010000}"/>
    <cellStyle name="60% - Accent6 11" xfId="317" xr:uid="{00000000-0005-0000-0000-00003C010000}"/>
    <cellStyle name="60% - Accent6 12" xfId="318" xr:uid="{00000000-0005-0000-0000-00003D010000}"/>
    <cellStyle name="60% - Accent6 13" xfId="319" xr:uid="{00000000-0005-0000-0000-00003E010000}"/>
    <cellStyle name="60% - Accent6 14" xfId="320" xr:uid="{00000000-0005-0000-0000-00003F010000}"/>
    <cellStyle name="60% - Accent6 15" xfId="321" xr:uid="{00000000-0005-0000-0000-000040010000}"/>
    <cellStyle name="60% - Accent6 16" xfId="322" xr:uid="{00000000-0005-0000-0000-000041010000}"/>
    <cellStyle name="60% - Accent6 2" xfId="323" xr:uid="{00000000-0005-0000-0000-000042010000}"/>
    <cellStyle name="60% - Accent6 3" xfId="324" xr:uid="{00000000-0005-0000-0000-000043010000}"/>
    <cellStyle name="60% - Accent6 4" xfId="325" xr:uid="{00000000-0005-0000-0000-000044010000}"/>
    <cellStyle name="60% - Accent6 5" xfId="326" xr:uid="{00000000-0005-0000-0000-000045010000}"/>
    <cellStyle name="60% - Accent6 6" xfId="327" xr:uid="{00000000-0005-0000-0000-000046010000}"/>
    <cellStyle name="60% - Accent6 7" xfId="328" xr:uid="{00000000-0005-0000-0000-000047010000}"/>
    <cellStyle name="60% - Accent6 8" xfId="329" xr:uid="{00000000-0005-0000-0000-000048010000}"/>
    <cellStyle name="60% - Accent6 9" xfId="330" xr:uid="{00000000-0005-0000-0000-000049010000}"/>
    <cellStyle name="Accent1 10" xfId="331" xr:uid="{00000000-0005-0000-0000-00004A010000}"/>
    <cellStyle name="Accent1 11" xfId="332" xr:uid="{00000000-0005-0000-0000-00004B010000}"/>
    <cellStyle name="Accent1 12" xfId="333" xr:uid="{00000000-0005-0000-0000-00004C010000}"/>
    <cellStyle name="Accent1 13" xfId="334" xr:uid="{00000000-0005-0000-0000-00004D010000}"/>
    <cellStyle name="Accent1 14" xfId="335" xr:uid="{00000000-0005-0000-0000-00004E010000}"/>
    <cellStyle name="Accent1 15" xfId="336" xr:uid="{00000000-0005-0000-0000-00004F010000}"/>
    <cellStyle name="Accent1 16" xfId="337" xr:uid="{00000000-0005-0000-0000-000050010000}"/>
    <cellStyle name="Accent1 2" xfId="338" xr:uid="{00000000-0005-0000-0000-000051010000}"/>
    <cellStyle name="Accent1 3" xfId="339" xr:uid="{00000000-0005-0000-0000-000052010000}"/>
    <cellStyle name="Accent1 4" xfId="340" xr:uid="{00000000-0005-0000-0000-000053010000}"/>
    <cellStyle name="Accent1 5" xfId="341" xr:uid="{00000000-0005-0000-0000-000054010000}"/>
    <cellStyle name="Accent1 6" xfId="342" xr:uid="{00000000-0005-0000-0000-000055010000}"/>
    <cellStyle name="Accent1 7" xfId="343" xr:uid="{00000000-0005-0000-0000-000056010000}"/>
    <cellStyle name="Accent1 8" xfId="344" xr:uid="{00000000-0005-0000-0000-000057010000}"/>
    <cellStyle name="Accent1 9" xfId="345" xr:uid="{00000000-0005-0000-0000-000058010000}"/>
    <cellStyle name="Accent2 10" xfId="346" xr:uid="{00000000-0005-0000-0000-000059010000}"/>
    <cellStyle name="Accent2 11" xfId="347" xr:uid="{00000000-0005-0000-0000-00005A010000}"/>
    <cellStyle name="Accent2 12" xfId="348" xr:uid="{00000000-0005-0000-0000-00005B010000}"/>
    <cellStyle name="Accent2 13" xfId="349" xr:uid="{00000000-0005-0000-0000-00005C010000}"/>
    <cellStyle name="Accent2 14" xfId="350" xr:uid="{00000000-0005-0000-0000-00005D010000}"/>
    <cellStyle name="Accent2 15" xfId="351" xr:uid="{00000000-0005-0000-0000-00005E010000}"/>
    <cellStyle name="Accent2 16" xfId="352" xr:uid="{00000000-0005-0000-0000-00005F010000}"/>
    <cellStyle name="Accent2 2" xfId="353" xr:uid="{00000000-0005-0000-0000-000060010000}"/>
    <cellStyle name="Accent2 3" xfId="354" xr:uid="{00000000-0005-0000-0000-000061010000}"/>
    <cellStyle name="Accent2 4" xfId="355" xr:uid="{00000000-0005-0000-0000-000062010000}"/>
    <cellStyle name="Accent2 5" xfId="356" xr:uid="{00000000-0005-0000-0000-000063010000}"/>
    <cellStyle name="Accent2 6" xfId="357" xr:uid="{00000000-0005-0000-0000-000064010000}"/>
    <cellStyle name="Accent2 7" xfId="358" xr:uid="{00000000-0005-0000-0000-000065010000}"/>
    <cellStyle name="Accent2 8" xfId="359" xr:uid="{00000000-0005-0000-0000-000066010000}"/>
    <cellStyle name="Accent2 9" xfId="360" xr:uid="{00000000-0005-0000-0000-000067010000}"/>
    <cellStyle name="Accent3 10" xfId="361" xr:uid="{00000000-0005-0000-0000-000068010000}"/>
    <cellStyle name="Accent3 11" xfId="362" xr:uid="{00000000-0005-0000-0000-000069010000}"/>
    <cellStyle name="Accent3 12" xfId="363" xr:uid="{00000000-0005-0000-0000-00006A010000}"/>
    <cellStyle name="Accent3 13" xfId="364" xr:uid="{00000000-0005-0000-0000-00006B010000}"/>
    <cellStyle name="Accent3 14" xfId="365" xr:uid="{00000000-0005-0000-0000-00006C010000}"/>
    <cellStyle name="Accent3 15" xfId="366" xr:uid="{00000000-0005-0000-0000-00006D010000}"/>
    <cellStyle name="Accent3 16" xfId="367" xr:uid="{00000000-0005-0000-0000-00006E010000}"/>
    <cellStyle name="Accent3 2" xfId="368" xr:uid="{00000000-0005-0000-0000-00006F010000}"/>
    <cellStyle name="Accent3 3" xfId="369" xr:uid="{00000000-0005-0000-0000-000070010000}"/>
    <cellStyle name="Accent3 4" xfId="370" xr:uid="{00000000-0005-0000-0000-000071010000}"/>
    <cellStyle name="Accent3 5" xfId="371" xr:uid="{00000000-0005-0000-0000-000072010000}"/>
    <cellStyle name="Accent3 6" xfId="372" xr:uid="{00000000-0005-0000-0000-000073010000}"/>
    <cellStyle name="Accent3 7" xfId="373" xr:uid="{00000000-0005-0000-0000-000074010000}"/>
    <cellStyle name="Accent3 8" xfId="374" xr:uid="{00000000-0005-0000-0000-000075010000}"/>
    <cellStyle name="Accent3 9" xfId="375" xr:uid="{00000000-0005-0000-0000-000076010000}"/>
    <cellStyle name="Accent4 10" xfId="376" xr:uid="{00000000-0005-0000-0000-000077010000}"/>
    <cellStyle name="Accent4 11" xfId="377" xr:uid="{00000000-0005-0000-0000-000078010000}"/>
    <cellStyle name="Accent4 12" xfId="378" xr:uid="{00000000-0005-0000-0000-000079010000}"/>
    <cellStyle name="Accent4 13" xfId="379" xr:uid="{00000000-0005-0000-0000-00007A010000}"/>
    <cellStyle name="Accent4 14" xfId="380" xr:uid="{00000000-0005-0000-0000-00007B010000}"/>
    <cellStyle name="Accent4 15" xfId="381" xr:uid="{00000000-0005-0000-0000-00007C010000}"/>
    <cellStyle name="Accent4 16" xfId="382" xr:uid="{00000000-0005-0000-0000-00007D010000}"/>
    <cellStyle name="Accent4 2" xfId="383" xr:uid="{00000000-0005-0000-0000-00007E010000}"/>
    <cellStyle name="Accent4 3" xfId="384" xr:uid="{00000000-0005-0000-0000-00007F010000}"/>
    <cellStyle name="Accent4 4" xfId="385" xr:uid="{00000000-0005-0000-0000-000080010000}"/>
    <cellStyle name="Accent4 5" xfId="386" xr:uid="{00000000-0005-0000-0000-000081010000}"/>
    <cellStyle name="Accent4 6" xfId="387" xr:uid="{00000000-0005-0000-0000-000082010000}"/>
    <cellStyle name="Accent4 7" xfId="388" xr:uid="{00000000-0005-0000-0000-000083010000}"/>
    <cellStyle name="Accent4 8" xfId="389" xr:uid="{00000000-0005-0000-0000-000084010000}"/>
    <cellStyle name="Accent4 9" xfId="390" xr:uid="{00000000-0005-0000-0000-000085010000}"/>
    <cellStyle name="Accent5 10" xfId="391" xr:uid="{00000000-0005-0000-0000-000086010000}"/>
    <cellStyle name="Accent5 11" xfId="392" xr:uid="{00000000-0005-0000-0000-000087010000}"/>
    <cellStyle name="Accent5 12" xfId="393" xr:uid="{00000000-0005-0000-0000-000088010000}"/>
    <cellStyle name="Accent5 13" xfId="394" xr:uid="{00000000-0005-0000-0000-000089010000}"/>
    <cellStyle name="Accent5 14" xfId="395" xr:uid="{00000000-0005-0000-0000-00008A010000}"/>
    <cellStyle name="Accent5 15" xfId="396" xr:uid="{00000000-0005-0000-0000-00008B010000}"/>
    <cellStyle name="Accent5 16" xfId="397" xr:uid="{00000000-0005-0000-0000-00008C010000}"/>
    <cellStyle name="Accent5 2" xfId="398" xr:uid="{00000000-0005-0000-0000-00008D010000}"/>
    <cellStyle name="Accent5 3" xfId="399" xr:uid="{00000000-0005-0000-0000-00008E010000}"/>
    <cellStyle name="Accent5 4" xfId="400" xr:uid="{00000000-0005-0000-0000-00008F010000}"/>
    <cellStyle name="Accent5 5" xfId="401" xr:uid="{00000000-0005-0000-0000-000090010000}"/>
    <cellStyle name="Accent5 6" xfId="402" xr:uid="{00000000-0005-0000-0000-000091010000}"/>
    <cellStyle name="Accent5 7" xfId="403" xr:uid="{00000000-0005-0000-0000-000092010000}"/>
    <cellStyle name="Accent5 8" xfId="404" xr:uid="{00000000-0005-0000-0000-000093010000}"/>
    <cellStyle name="Accent5 9" xfId="405" xr:uid="{00000000-0005-0000-0000-000094010000}"/>
    <cellStyle name="Accent6 10" xfId="406" xr:uid="{00000000-0005-0000-0000-000095010000}"/>
    <cellStyle name="Accent6 11" xfId="407" xr:uid="{00000000-0005-0000-0000-000096010000}"/>
    <cellStyle name="Accent6 12" xfId="408" xr:uid="{00000000-0005-0000-0000-000097010000}"/>
    <cellStyle name="Accent6 13" xfId="409" xr:uid="{00000000-0005-0000-0000-000098010000}"/>
    <cellStyle name="Accent6 14" xfId="410" xr:uid="{00000000-0005-0000-0000-000099010000}"/>
    <cellStyle name="Accent6 15" xfId="411" xr:uid="{00000000-0005-0000-0000-00009A010000}"/>
    <cellStyle name="Accent6 16" xfId="412" xr:uid="{00000000-0005-0000-0000-00009B010000}"/>
    <cellStyle name="Accent6 2" xfId="413" xr:uid="{00000000-0005-0000-0000-00009C010000}"/>
    <cellStyle name="Accent6 3" xfId="414" xr:uid="{00000000-0005-0000-0000-00009D010000}"/>
    <cellStyle name="Accent6 4" xfId="415" xr:uid="{00000000-0005-0000-0000-00009E010000}"/>
    <cellStyle name="Accent6 5" xfId="416" xr:uid="{00000000-0005-0000-0000-00009F010000}"/>
    <cellStyle name="Accent6 6" xfId="417" xr:uid="{00000000-0005-0000-0000-0000A0010000}"/>
    <cellStyle name="Accent6 7" xfId="418" xr:uid="{00000000-0005-0000-0000-0000A1010000}"/>
    <cellStyle name="Accent6 8" xfId="419" xr:uid="{00000000-0005-0000-0000-0000A2010000}"/>
    <cellStyle name="Accent6 9" xfId="420" xr:uid="{00000000-0005-0000-0000-0000A3010000}"/>
    <cellStyle name="Berekening 10" xfId="421" xr:uid="{00000000-0005-0000-0000-0000A4010000}"/>
    <cellStyle name="Berekening 11" xfId="422" xr:uid="{00000000-0005-0000-0000-0000A5010000}"/>
    <cellStyle name="Berekening 12" xfId="423" xr:uid="{00000000-0005-0000-0000-0000A6010000}"/>
    <cellStyle name="Berekening 13" xfId="424" xr:uid="{00000000-0005-0000-0000-0000A7010000}"/>
    <cellStyle name="Berekening 14" xfId="425" xr:uid="{00000000-0005-0000-0000-0000A8010000}"/>
    <cellStyle name="Berekening 15" xfId="426" xr:uid="{00000000-0005-0000-0000-0000A9010000}"/>
    <cellStyle name="Berekening 16" xfId="427" xr:uid="{00000000-0005-0000-0000-0000AA010000}"/>
    <cellStyle name="Berekening 2" xfId="428" xr:uid="{00000000-0005-0000-0000-0000AB010000}"/>
    <cellStyle name="Berekening 3" xfId="429" xr:uid="{00000000-0005-0000-0000-0000AC010000}"/>
    <cellStyle name="Berekening 4" xfId="430" xr:uid="{00000000-0005-0000-0000-0000AD010000}"/>
    <cellStyle name="Berekening 5" xfId="431" xr:uid="{00000000-0005-0000-0000-0000AE010000}"/>
    <cellStyle name="Berekening 6" xfId="432" xr:uid="{00000000-0005-0000-0000-0000AF010000}"/>
    <cellStyle name="Berekening 7" xfId="433" xr:uid="{00000000-0005-0000-0000-0000B0010000}"/>
    <cellStyle name="Berekening 8" xfId="434" xr:uid="{00000000-0005-0000-0000-0000B1010000}"/>
    <cellStyle name="Berekening 9" xfId="435" xr:uid="{00000000-0005-0000-0000-0000B2010000}"/>
    <cellStyle name="Controlecel 10" xfId="436" xr:uid="{00000000-0005-0000-0000-0000B3010000}"/>
    <cellStyle name="Controlecel 11" xfId="437" xr:uid="{00000000-0005-0000-0000-0000B4010000}"/>
    <cellStyle name="Controlecel 12" xfId="438" xr:uid="{00000000-0005-0000-0000-0000B5010000}"/>
    <cellStyle name="Controlecel 13" xfId="439" xr:uid="{00000000-0005-0000-0000-0000B6010000}"/>
    <cellStyle name="Controlecel 14" xfId="440" xr:uid="{00000000-0005-0000-0000-0000B7010000}"/>
    <cellStyle name="Controlecel 15" xfId="441" xr:uid="{00000000-0005-0000-0000-0000B8010000}"/>
    <cellStyle name="Controlecel 16" xfId="442" xr:uid="{00000000-0005-0000-0000-0000B9010000}"/>
    <cellStyle name="Controlecel 2" xfId="443" xr:uid="{00000000-0005-0000-0000-0000BA010000}"/>
    <cellStyle name="Controlecel 3" xfId="444" xr:uid="{00000000-0005-0000-0000-0000BB010000}"/>
    <cellStyle name="Controlecel 4" xfId="445" xr:uid="{00000000-0005-0000-0000-0000BC010000}"/>
    <cellStyle name="Controlecel 5" xfId="446" xr:uid="{00000000-0005-0000-0000-0000BD010000}"/>
    <cellStyle name="Controlecel 6" xfId="447" xr:uid="{00000000-0005-0000-0000-0000BE010000}"/>
    <cellStyle name="Controlecel 7" xfId="448" xr:uid="{00000000-0005-0000-0000-0000BF010000}"/>
    <cellStyle name="Controlecel 8" xfId="449" xr:uid="{00000000-0005-0000-0000-0000C0010000}"/>
    <cellStyle name="Controlecel 9" xfId="450" xr:uid="{00000000-0005-0000-0000-0000C1010000}"/>
    <cellStyle name="Euro" xfId="451" xr:uid="{00000000-0005-0000-0000-0000C2010000}"/>
    <cellStyle name="Euro 2" xfId="452" xr:uid="{00000000-0005-0000-0000-0000C3010000}"/>
    <cellStyle name="Euro 2 2" xfId="453" xr:uid="{00000000-0005-0000-0000-0000C4010000}"/>
    <cellStyle name="Euro 2 3" xfId="454" xr:uid="{00000000-0005-0000-0000-0000C5010000}"/>
    <cellStyle name="Euro 3" xfId="455" xr:uid="{00000000-0005-0000-0000-0000C6010000}"/>
    <cellStyle name="Euro 3 2" xfId="456" xr:uid="{00000000-0005-0000-0000-0000C7010000}"/>
    <cellStyle name="Euro 4" xfId="457" xr:uid="{00000000-0005-0000-0000-0000C8010000}"/>
    <cellStyle name="Euro 4 2" xfId="458" xr:uid="{00000000-0005-0000-0000-0000C9010000}"/>
    <cellStyle name="Euro 4 3" xfId="459" xr:uid="{00000000-0005-0000-0000-0000CA010000}"/>
    <cellStyle name="Euro 4 4" xfId="460" xr:uid="{00000000-0005-0000-0000-0000CB010000}"/>
    <cellStyle name="Euro 4 5" xfId="461" xr:uid="{00000000-0005-0000-0000-0000CC010000}"/>
    <cellStyle name="Euro 4 6" xfId="462" xr:uid="{00000000-0005-0000-0000-0000CD010000}"/>
    <cellStyle name="Euro 5" xfId="463" xr:uid="{00000000-0005-0000-0000-0000CE010000}"/>
    <cellStyle name="Euro 6" xfId="464" xr:uid="{00000000-0005-0000-0000-0000CF010000}"/>
    <cellStyle name="Euro 7" xfId="465" xr:uid="{00000000-0005-0000-0000-0000D0010000}"/>
    <cellStyle name="Euro 7 2" xfId="466" xr:uid="{00000000-0005-0000-0000-0000D1010000}"/>
    <cellStyle name="Euro 7 3" xfId="467" xr:uid="{00000000-0005-0000-0000-0000D2010000}"/>
    <cellStyle name="Euro 8" xfId="468" xr:uid="{00000000-0005-0000-0000-0000D3010000}"/>
    <cellStyle name="Gekoppelde cel 10" xfId="469" xr:uid="{00000000-0005-0000-0000-0000D4010000}"/>
    <cellStyle name="Gekoppelde cel 11" xfId="470" xr:uid="{00000000-0005-0000-0000-0000D5010000}"/>
    <cellStyle name="Gekoppelde cel 12" xfId="471" xr:uid="{00000000-0005-0000-0000-0000D6010000}"/>
    <cellStyle name="Gekoppelde cel 13" xfId="472" xr:uid="{00000000-0005-0000-0000-0000D7010000}"/>
    <cellStyle name="Gekoppelde cel 14" xfId="473" xr:uid="{00000000-0005-0000-0000-0000D8010000}"/>
    <cellStyle name="Gekoppelde cel 15" xfId="474" xr:uid="{00000000-0005-0000-0000-0000D9010000}"/>
    <cellStyle name="Gekoppelde cel 16" xfId="475" xr:uid="{00000000-0005-0000-0000-0000DA010000}"/>
    <cellStyle name="Gekoppelde cel 2" xfId="476" xr:uid="{00000000-0005-0000-0000-0000DB010000}"/>
    <cellStyle name="Gekoppelde cel 3" xfId="477" xr:uid="{00000000-0005-0000-0000-0000DC010000}"/>
    <cellStyle name="Gekoppelde cel 4" xfId="478" xr:uid="{00000000-0005-0000-0000-0000DD010000}"/>
    <cellStyle name="Gekoppelde cel 5" xfId="479" xr:uid="{00000000-0005-0000-0000-0000DE010000}"/>
    <cellStyle name="Gekoppelde cel 6" xfId="480" xr:uid="{00000000-0005-0000-0000-0000DF010000}"/>
    <cellStyle name="Gekoppelde cel 7" xfId="481" xr:uid="{00000000-0005-0000-0000-0000E0010000}"/>
    <cellStyle name="Gekoppelde cel 8" xfId="482" xr:uid="{00000000-0005-0000-0000-0000E1010000}"/>
    <cellStyle name="Gekoppelde cel 9" xfId="483" xr:uid="{00000000-0005-0000-0000-0000E2010000}"/>
    <cellStyle name="Goed 10" xfId="484" xr:uid="{00000000-0005-0000-0000-0000E3010000}"/>
    <cellStyle name="Goed 11" xfId="485" xr:uid="{00000000-0005-0000-0000-0000E4010000}"/>
    <cellStyle name="Goed 12" xfId="486" xr:uid="{00000000-0005-0000-0000-0000E5010000}"/>
    <cellStyle name="Goed 13" xfId="487" xr:uid="{00000000-0005-0000-0000-0000E6010000}"/>
    <cellStyle name="Goed 14" xfId="488" xr:uid="{00000000-0005-0000-0000-0000E7010000}"/>
    <cellStyle name="Goed 15" xfId="489" xr:uid="{00000000-0005-0000-0000-0000E8010000}"/>
    <cellStyle name="Goed 16" xfId="490" xr:uid="{00000000-0005-0000-0000-0000E9010000}"/>
    <cellStyle name="Goed 2" xfId="491" xr:uid="{00000000-0005-0000-0000-0000EA010000}"/>
    <cellStyle name="Goed 3" xfId="492" xr:uid="{00000000-0005-0000-0000-0000EB010000}"/>
    <cellStyle name="Goed 4" xfId="493" xr:uid="{00000000-0005-0000-0000-0000EC010000}"/>
    <cellStyle name="Goed 5" xfId="494" xr:uid="{00000000-0005-0000-0000-0000ED010000}"/>
    <cellStyle name="Goed 6" xfId="495" xr:uid="{00000000-0005-0000-0000-0000EE010000}"/>
    <cellStyle name="Goed 7" xfId="496" xr:uid="{00000000-0005-0000-0000-0000EF010000}"/>
    <cellStyle name="Goed 8" xfId="497" xr:uid="{00000000-0005-0000-0000-0000F0010000}"/>
    <cellStyle name="Goed 9" xfId="498" xr:uid="{00000000-0005-0000-0000-0000F1010000}"/>
    <cellStyle name="Hyperlink 2" xfId="499" xr:uid="{00000000-0005-0000-0000-0000F2010000}"/>
    <cellStyle name="Hyperlink 2 2" xfId="500" xr:uid="{00000000-0005-0000-0000-0000F3010000}"/>
    <cellStyle name="Hyperlink 2 3" xfId="501" xr:uid="{00000000-0005-0000-0000-0000F4010000}"/>
    <cellStyle name="Invoer 10" xfId="502" xr:uid="{00000000-0005-0000-0000-0000F5010000}"/>
    <cellStyle name="Invoer 11" xfId="503" xr:uid="{00000000-0005-0000-0000-0000F6010000}"/>
    <cellStyle name="Invoer 12" xfId="504" xr:uid="{00000000-0005-0000-0000-0000F7010000}"/>
    <cellStyle name="Invoer 13" xfId="505" xr:uid="{00000000-0005-0000-0000-0000F8010000}"/>
    <cellStyle name="Invoer 14" xfId="506" xr:uid="{00000000-0005-0000-0000-0000F9010000}"/>
    <cellStyle name="Invoer 15" xfId="507" xr:uid="{00000000-0005-0000-0000-0000FA010000}"/>
    <cellStyle name="Invoer 16" xfId="508" xr:uid="{00000000-0005-0000-0000-0000FB010000}"/>
    <cellStyle name="Invoer 2" xfId="509" xr:uid="{00000000-0005-0000-0000-0000FC010000}"/>
    <cellStyle name="Invoer 3" xfId="510" xr:uid="{00000000-0005-0000-0000-0000FD010000}"/>
    <cellStyle name="Invoer 4" xfId="511" xr:uid="{00000000-0005-0000-0000-0000FE010000}"/>
    <cellStyle name="Invoer 5" xfId="512" xr:uid="{00000000-0005-0000-0000-0000FF010000}"/>
    <cellStyle name="Invoer 6" xfId="513" xr:uid="{00000000-0005-0000-0000-000000020000}"/>
    <cellStyle name="Invoer 7" xfId="514" xr:uid="{00000000-0005-0000-0000-000001020000}"/>
    <cellStyle name="Invoer 8" xfId="515" xr:uid="{00000000-0005-0000-0000-000002020000}"/>
    <cellStyle name="Invoer 9" xfId="516" xr:uid="{00000000-0005-0000-0000-000003020000}"/>
    <cellStyle name="Komma 2" xfId="517" xr:uid="{00000000-0005-0000-0000-000004020000}"/>
    <cellStyle name="Komma 2 2" xfId="1047" xr:uid="{3B589662-CCB7-405A-B5FF-16EFA27238CB}"/>
    <cellStyle name="Komma 3" xfId="518" xr:uid="{00000000-0005-0000-0000-000005020000}"/>
    <cellStyle name="Komma 3 2" xfId="1048" xr:uid="{C04E8300-6594-4B4A-911C-CECB5E36FFEF}"/>
    <cellStyle name="Kop 1 10" xfId="519" xr:uid="{00000000-0005-0000-0000-000006020000}"/>
    <cellStyle name="Kop 1 11" xfId="520" xr:uid="{00000000-0005-0000-0000-000007020000}"/>
    <cellStyle name="Kop 1 12" xfId="521" xr:uid="{00000000-0005-0000-0000-000008020000}"/>
    <cellStyle name="Kop 1 13" xfId="522" xr:uid="{00000000-0005-0000-0000-000009020000}"/>
    <cellStyle name="Kop 1 14" xfId="523" xr:uid="{00000000-0005-0000-0000-00000A020000}"/>
    <cellStyle name="Kop 1 15" xfId="524" xr:uid="{00000000-0005-0000-0000-00000B020000}"/>
    <cellStyle name="Kop 1 16" xfId="525" xr:uid="{00000000-0005-0000-0000-00000C020000}"/>
    <cellStyle name="Kop 1 2" xfId="526" xr:uid="{00000000-0005-0000-0000-00000D020000}"/>
    <cellStyle name="Kop 1 3" xfId="527" xr:uid="{00000000-0005-0000-0000-00000E020000}"/>
    <cellStyle name="Kop 1 4" xfId="528" xr:uid="{00000000-0005-0000-0000-00000F020000}"/>
    <cellStyle name="Kop 1 5" xfId="529" xr:uid="{00000000-0005-0000-0000-000010020000}"/>
    <cellStyle name="Kop 1 6" xfId="530" xr:uid="{00000000-0005-0000-0000-000011020000}"/>
    <cellStyle name="Kop 1 7" xfId="531" xr:uid="{00000000-0005-0000-0000-000012020000}"/>
    <cellStyle name="Kop 1 8" xfId="532" xr:uid="{00000000-0005-0000-0000-000013020000}"/>
    <cellStyle name="Kop 1 9" xfId="533" xr:uid="{00000000-0005-0000-0000-000014020000}"/>
    <cellStyle name="Kop 2 10" xfId="534" xr:uid="{00000000-0005-0000-0000-000015020000}"/>
    <cellStyle name="Kop 2 11" xfId="535" xr:uid="{00000000-0005-0000-0000-000016020000}"/>
    <cellStyle name="Kop 2 12" xfId="536" xr:uid="{00000000-0005-0000-0000-000017020000}"/>
    <cellStyle name="Kop 2 13" xfId="537" xr:uid="{00000000-0005-0000-0000-000018020000}"/>
    <cellStyle name="Kop 2 14" xfId="538" xr:uid="{00000000-0005-0000-0000-000019020000}"/>
    <cellStyle name="Kop 2 15" xfId="539" xr:uid="{00000000-0005-0000-0000-00001A020000}"/>
    <cellStyle name="Kop 2 16" xfId="540" xr:uid="{00000000-0005-0000-0000-00001B020000}"/>
    <cellStyle name="Kop 2 2" xfId="541" xr:uid="{00000000-0005-0000-0000-00001C020000}"/>
    <cellStyle name="Kop 2 3" xfId="542" xr:uid="{00000000-0005-0000-0000-00001D020000}"/>
    <cellStyle name="Kop 2 4" xfId="543" xr:uid="{00000000-0005-0000-0000-00001E020000}"/>
    <cellStyle name="Kop 2 5" xfId="544" xr:uid="{00000000-0005-0000-0000-00001F020000}"/>
    <cellStyle name="Kop 2 6" xfId="545" xr:uid="{00000000-0005-0000-0000-000020020000}"/>
    <cellStyle name="Kop 2 7" xfId="546" xr:uid="{00000000-0005-0000-0000-000021020000}"/>
    <cellStyle name="Kop 2 8" xfId="547" xr:uid="{00000000-0005-0000-0000-000022020000}"/>
    <cellStyle name="Kop 2 9" xfId="548" xr:uid="{00000000-0005-0000-0000-000023020000}"/>
    <cellStyle name="Kop 3 10" xfId="549" xr:uid="{00000000-0005-0000-0000-000024020000}"/>
    <cellStyle name="Kop 3 11" xfId="550" xr:uid="{00000000-0005-0000-0000-000025020000}"/>
    <cellStyle name="Kop 3 12" xfId="551" xr:uid="{00000000-0005-0000-0000-000026020000}"/>
    <cellStyle name="Kop 3 13" xfId="552" xr:uid="{00000000-0005-0000-0000-000027020000}"/>
    <cellStyle name="Kop 3 14" xfId="553" xr:uid="{00000000-0005-0000-0000-000028020000}"/>
    <cellStyle name="Kop 3 15" xfId="554" xr:uid="{00000000-0005-0000-0000-000029020000}"/>
    <cellStyle name="Kop 3 16" xfId="555" xr:uid="{00000000-0005-0000-0000-00002A020000}"/>
    <cellStyle name="Kop 3 2" xfId="556" xr:uid="{00000000-0005-0000-0000-00002B020000}"/>
    <cellStyle name="Kop 3 3" xfId="557" xr:uid="{00000000-0005-0000-0000-00002C020000}"/>
    <cellStyle name="Kop 3 4" xfId="558" xr:uid="{00000000-0005-0000-0000-00002D020000}"/>
    <cellStyle name="Kop 3 5" xfId="559" xr:uid="{00000000-0005-0000-0000-00002E020000}"/>
    <cellStyle name="Kop 3 6" xfId="560" xr:uid="{00000000-0005-0000-0000-00002F020000}"/>
    <cellStyle name="Kop 3 7" xfId="561" xr:uid="{00000000-0005-0000-0000-000030020000}"/>
    <cellStyle name="Kop 3 8" xfId="562" xr:uid="{00000000-0005-0000-0000-000031020000}"/>
    <cellStyle name="Kop 3 9" xfId="563" xr:uid="{00000000-0005-0000-0000-000032020000}"/>
    <cellStyle name="Kop 4 10" xfId="564" xr:uid="{00000000-0005-0000-0000-000033020000}"/>
    <cellStyle name="Kop 4 11" xfId="565" xr:uid="{00000000-0005-0000-0000-000034020000}"/>
    <cellStyle name="Kop 4 12" xfId="566" xr:uid="{00000000-0005-0000-0000-000035020000}"/>
    <cellStyle name="Kop 4 13" xfId="567" xr:uid="{00000000-0005-0000-0000-000036020000}"/>
    <cellStyle name="Kop 4 14" xfId="568" xr:uid="{00000000-0005-0000-0000-000037020000}"/>
    <cellStyle name="Kop 4 15" xfId="569" xr:uid="{00000000-0005-0000-0000-000038020000}"/>
    <cellStyle name="Kop 4 16" xfId="570" xr:uid="{00000000-0005-0000-0000-000039020000}"/>
    <cellStyle name="Kop 4 2" xfId="571" xr:uid="{00000000-0005-0000-0000-00003A020000}"/>
    <cellStyle name="Kop 4 3" xfId="572" xr:uid="{00000000-0005-0000-0000-00003B020000}"/>
    <cellStyle name="Kop 4 4" xfId="573" xr:uid="{00000000-0005-0000-0000-00003C020000}"/>
    <cellStyle name="Kop 4 5" xfId="574" xr:uid="{00000000-0005-0000-0000-00003D020000}"/>
    <cellStyle name="Kop 4 6" xfId="575" xr:uid="{00000000-0005-0000-0000-00003E020000}"/>
    <cellStyle name="Kop 4 7" xfId="576" xr:uid="{00000000-0005-0000-0000-00003F020000}"/>
    <cellStyle name="Kop 4 8" xfId="577" xr:uid="{00000000-0005-0000-0000-000040020000}"/>
    <cellStyle name="Kop 4 9" xfId="578" xr:uid="{00000000-0005-0000-0000-000041020000}"/>
    <cellStyle name="Neutraal 10" xfId="579" xr:uid="{00000000-0005-0000-0000-000042020000}"/>
    <cellStyle name="Neutraal 11" xfId="580" xr:uid="{00000000-0005-0000-0000-000043020000}"/>
    <cellStyle name="Neutraal 12" xfId="581" xr:uid="{00000000-0005-0000-0000-000044020000}"/>
    <cellStyle name="Neutraal 13" xfId="582" xr:uid="{00000000-0005-0000-0000-000045020000}"/>
    <cellStyle name="Neutraal 14" xfId="583" xr:uid="{00000000-0005-0000-0000-000046020000}"/>
    <cellStyle name="Neutraal 15" xfId="584" xr:uid="{00000000-0005-0000-0000-000047020000}"/>
    <cellStyle name="Neutraal 16" xfId="585" xr:uid="{00000000-0005-0000-0000-000048020000}"/>
    <cellStyle name="Neutraal 2" xfId="586" xr:uid="{00000000-0005-0000-0000-000049020000}"/>
    <cellStyle name="Neutraal 3" xfId="587" xr:uid="{00000000-0005-0000-0000-00004A020000}"/>
    <cellStyle name="Neutraal 4" xfId="588" xr:uid="{00000000-0005-0000-0000-00004B020000}"/>
    <cellStyle name="Neutraal 5" xfId="589" xr:uid="{00000000-0005-0000-0000-00004C020000}"/>
    <cellStyle name="Neutraal 6" xfId="590" xr:uid="{00000000-0005-0000-0000-00004D020000}"/>
    <cellStyle name="Neutraal 7" xfId="591" xr:uid="{00000000-0005-0000-0000-00004E020000}"/>
    <cellStyle name="Neutraal 8" xfId="592" xr:uid="{00000000-0005-0000-0000-00004F020000}"/>
    <cellStyle name="Neutraal 9" xfId="593" xr:uid="{00000000-0005-0000-0000-000050020000}"/>
    <cellStyle name="Notitie 10" xfId="594" xr:uid="{00000000-0005-0000-0000-000051020000}"/>
    <cellStyle name="Notitie 11" xfId="595" xr:uid="{00000000-0005-0000-0000-000052020000}"/>
    <cellStyle name="Notitie 12" xfId="596" xr:uid="{00000000-0005-0000-0000-000053020000}"/>
    <cellStyle name="Notitie 13" xfId="597" xr:uid="{00000000-0005-0000-0000-000054020000}"/>
    <cellStyle name="Notitie 14" xfId="598" xr:uid="{00000000-0005-0000-0000-000055020000}"/>
    <cellStyle name="Notitie 15" xfId="599" xr:uid="{00000000-0005-0000-0000-000056020000}"/>
    <cellStyle name="Notitie 16" xfId="600" xr:uid="{00000000-0005-0000-0000-000057020000}"/>
    <cellStyle name="Notitie 2" xfId="601" xr:uid="{00000000-0005-0000-0000-000058020000}"/>
    <cellStyle name="Notitie 2 2" xfId="602" xr:uid="{00000000-0005-0000-0000-000059020000}"/>
    <cellStyle name="Notitie 2 2 2" xfId="603" xr:uid="{00000000-0005-0000-0000-00005A020000}"/>
    <cellStyle name="Notitie 2 2 3" xfId="604" xr:uid="{00000000-0005-0000-0000-00005B020000}"/>
    <cellStyle name="Notitie 2 2 4" xfId="605" xr:uid="{00000000-0005-0000-0000-00005C020000}"/>
    <cellStyle name="Notitie 2 3" xfId="606" xr:uid="{00000000-0005-0000-0000-00005D020000}"/>
    <cellStyle name="Notitie 2 3 2" xfId="607" xr:uid="{00000000-0005-0000-0000-00005E020000}"/>
    <cellStyle name="Notitie 2 3 3" xfId="608" xr:uid="{00000000-0005-0000-0000-00005F020000}"/>
    <cellStyle name="Notitie 2 4" xfId="609" xr:uid="{00000000-0005-0000-0000-000060020000}"/>
    <cellStyle name="Notitie 2 4 2" xfId="610" xr:uid="{00000000-0005-0000-0000-000061020000}"/>
    <cellStyle name="Notitie 2 5" xfId="611" xr:uid="{00000000-0005-0000-0000-000062020000}"/>
    <cellStyle name="Notitie 2 6" xfId="612" xr:uid="{00000000-0005-0000-0000-000063020000}"/>
    <cellStyle name="Notitie 3" xfId="613" xr:uid="{00000000-0005-0000-0000-000064020000}"/>
    <cellStyle name="Notitie 3 2" xfId="614" xr:uid="{00000000-0005-0000-0000-000065020000}"/>
    <cellStyle name="Notitie 3 3" xfId="615" xr:uid="{00000000-0005-0000-0000-000066020000}"/>
    <cellStyle name="Notitie 3 4" xfId="616" xr:uid="{00000000-0005-0000-0000-000067020000}"/>
    <cellStyle name="Notitie 4" xfId="617" xr:uid="{00000000-0005-0000-0000-000068020000}"/>
    <cellStyle name="Notitie 5" xfId="618" xr:uid="{00000000-0005-0000-0000-000069020000}"/>
    <cellStyle name="Notitie 6" xfId="619" xr:uid="{00000000-0005-0000-0000-00006A020000}"/>
    <cellStyle name="Notitie 7" xfId="620" xr:uid="{00000000-0005-0000-0000-00006B020000}"/>
    <cellStyle name="Notitie 8" xfId="621" xr:uid="{00000000-0005-0000-0000-00006C020000}"/>
    <cellStyle name="Notitie 9" xfId="622" xr:uid="{00000000-0005-0000-0000-00006D020000}"/>
    <cellStyle name="Ongeldig 10" xfId="623" xr:uid="{00000000-0005-0000-0000-00006E020000}"/>
    <cellStyle name="Ongeldig 11" xfId="624" xr:uid="{00000000-0005-0000-0000-00006F020000}"/>
    <cellStyle name="Ongeldig 12" xfId="625" xr:uid="{00000000-0005-0000-0000-000070020000}"/>
    <cellStyle name="Ongeldig 13" xfId="626" xr:uid="{00000000-0005-0000-0000-000071020000}"/>
    <cellStyle name="Ongeldig 14" xfId="627" xr:uid="{00000000-0005-0000-0000-000072020000}"/>
    <cellStyle name="Ongeldig 15" xfId="628" xr:uid="{00000000-0005-0000-0000-000073020000}"/>
    <cellStyle name="Ongeldig 16" xfId="629" xr:uid="{00000000-0005-0000-0000-000074020000}"/>
    <cellStyle name="Ongeldig 2" xfId="630" xr:uid="{00000000-0005-0000-0000-000075020000}"/>
    <cellStyle name="Ongeldig 3" xfId="631" xr:uid="{00000000-0005-0000-0000-000076020000}"/>
    <cellStyle name="Ongeldig 4" xfId="632" xr:uid="{00000000-0005-0000-0000-000077020000}"/>
    <cellStyle name="Ongeldig 5" xfId="633" xr:uid="{00000000-0005-0000-0000-000078020000}"/>
    <cellStyle name="Ongeldig 6" xfId="634" xr:uid="{00000000-0005-0000-0000-000079020000}"/>
    <cellStyle name="Ongeldig 7" xfId="635" xr:uid="{00000000-0005-0000-0000-00007A020000}"/>
    <cellStyle name="Ongeldig 8" xfId="636" xr:uid="{00000000-0005-0000-0000-00007B020000}"/>
    <cellStyle name="Ongeldig 9" xfId="637" xr:uid="{00000000-0005-0000-0000-00007C020000}"/>
    <cellStyle name="Procent 2" xfId="638" xr:uid="{00000000-0005-0000-0000-00007E020000}"/>
    <cellStyle name="Procent 2 2" xfId="639" xr:uid="{00000000-0005-0000-0000-00007F020000}"/>
    <cellStyle name="Procent 2 2 2" xfId="640" xr:uid="{00000000-0005-0000-0000-000080020000}"/>
    <cellStyle name="Procent 2 2 3" xfId="641" xr:uid="{00000000-0005-0000-0000-000081020000}"/>
    <cellStyle name="Procent 2 2 4" xfId="642" xr:uid="{00000000-0005-0000-0000-000082020000}"/>
    <cellStyle name="Procent 2 2 5" xfId="643" xr:uid="{00000000-0005-0000-0000-000083020000}"/>
    <cellStyle name="Procent 2 3" xfId="644" xr:uid="{00000000-0005-0000-0000-000084020000}"/>
    <cellStyle name="Procent 2 3 2" xfId="645" xr:uid="{00000000-0005-0000-0000-000085020000}"/>
    <cellStyle name="Procent 2 3 3" xfId="646" xr:uid="{00000000-0005-0000-0000-000086020000}"/>
    <cellStyle name="Procent 2 4" xfId="647" xr:uid="{00000000-0005-0000-0000-000087020000}"/>
    <cellStyle name="Procent 2 5" xfId="648" xr:uid="{00000000-0005-0000-0000-000088020000}"/>
    <cellStyle name="Procent 2 6" xfId="649" xr:uid="{00000000-0005-0000-0000-000089020000}"/>
    <cellStyle name="Procent 3" xfId="650" xr:uid="{00000000-0005-0000-0000-00008A020000}"/>
    <cellStyle name="Procent 3 2" xfId="651" xr:uid="{00000000-0005-0000-0000-00008B020000}"/>
    <cellStyle name="Procent 3 2 2" xfId="652" xr:uid="{00000000-0005-0000-0000-00008C020000}"/>
    <cellStyle name="Procent 3 2 3" xfId="653" xr:uid="{00000000-0005-0000-0000-00008D020000}"/>
    <cellStyle name="Procent 3 3" xfId="654" xr:uid="{00000000-0005-0000-0000-00008E020000}"/>
    <cellStyle name="Procent 3 3 2" xfId="655" xr:uid="{00000000-0005-0000-0000-00008F020000}"/>
    <cellStyle name="Procent 3 4" xfId="656" xr:uid="{00000000-0005-0000-0000-000090020000}"/>
    <cellStyle name="Procent 3 5" xfId="657" xr:uid="{00000000-0005-0000-0000-000091020000}"/>
    <cellStyle name="Procent 3 6" xfId="658" xr:uid="{00000000-0005-0000-0000-000092020000}"/>
    <cellStyle name="Procent 3 7" xfId="659" xr:uid="{00000000-0005-0000-0000-000093020000}"/>
    <cellStyle name="Procent 4" xfId="660" xr:uid="{00000000-0005-0000-0000-000094020000}"/>
    <cellStyle name="Procent 4 2" xfId="661" xr:uid="{00000000-0005-0000-0000-000095020000}"/>
    <cellStyle name="Procent 4 2 2" xfId="662" xr:uid="{00000000-0005-0000-0000-000096020000}"/>
    <cellStyle name="Procent 4 3" xfId="663" xr:uid="{00000000-0005-0000-0000-000097020000}"/>
    <cellStyle name="Procent 5" xfId="664" xr:uid="{00000000-0005-0000-0000-000098020000}"/>
    <cellStyle name="Procent 5 2" xfId="665" xr:uid="{00000000-0005-0000-0000-000099020000}"/>
    <cellStyle name="Procent 5 3" xfId="1049" xr:uid="{7126DC20-3DB0-4FDF-8CBE-4076C2063627}"/>
    <cellStyle name="Standaard" xfId="0" builtinId="0"/>
    <cellStyle name="Standaard 10" xfId="666" xr:uid="{00000000-0005-0000-0000-00009B020000}"/>
    <cellStyle name="Standaard 10 2" xfId="667" xr:uid="{00000000-0005-0000-0000-00009C020000}"/>
    <cellStyle name="Standaard 10 2 2" xfId="668" xr:uid="{00000000-0005-0000-0000-00009D020000}"/>
    <cellStyle name="Standaard 10 3" xfId="669" xr:uid="{00000000-0005-0000-0000-00009E020000}"/>
    <cellStyle name="Standaard 10 3 2" xfId="670" xr:uid="{00000000-0005-0000-0000-00009F020000}"/>
    <cellStyle name="Standaard 10 3 3" xfId="1050" xr:uid="{F7F4EF68-6CB2-4C1A-AC4A-A8E0C5FF71B9}"/>
    <cellStyle name="Standaard 10 4" xfId="671" xr:uid="{00000000-0005-0000-0000-0000A0020000}"/>
    <cellStyle name="Standaard 10 5" xfId="672" xr:uid="{00000000-0005-0000-0000-0000A1020000}"/>
    <cellStyle name="Standaard 10 5 2" xfId="1051" xr:uid="{8FA0A8C7-D87B-4A8C-B87E-9E0FBC679EE2}"/>
    <cellStyle name="Standaard 11" xfId="673" xr:uid="{00000000-0005-0000-0000-0000A2020000}"/>
    <cellStyle name="Standaard 11 2" xfId="674" xr:uid="{00000000-0005-0000-0000-0000A3020000}"/>
    <cellStyle name="Standaard 11 3" xfId="675" xr:uid="{00000000-0005-0000-0000-0000A4020000}"/>
    <cellStyle name="Standaard 11 4" xfId="676" xr:uid="{00000000-0005-0000-0000-0000A5020000}"/>
    <cellStyle name="Standaard 12" xfId="677" xr:uid="{00000000-0005-0000-0000-0000A6020000}"/>
    <cellStyle name="Standaard 12 2" xfId="678" xr:uid="{00000000-0005-0000-0000-0000A7020000}"/>
    <cellStyle name="Standaard 12 3" xfId="679" xr:uid="{00000000-0005-0000-0000-0000A8020000}"/>
    <cellStyle name="Standaard 12 4" xfId="680" xr:uid="{00000000-0005-0000-0000-0000A9020000}"/>
    <cellStyle name="Standaard 13" xfId="681" xr:uid="{00000000-0005-0000-0000-0000AA020000}"/>
    <cellStyle name="Standaard 13 2" xfId="682" xr:uid="{00000000-0005-0000-0000-0000AB020000}"/>
    <cellStyle name="Standaard 13 3" xfId="683" xr:uid="{00000000-0005-0000-0000-0000AC020000}"/>
    <cellStyle name="Standaard 13 4" xfId="684" xr:uid="{00000000-0005-0000-0000-0000AD020000}"/>
    <cellStyle name="Standaard 14" xfId="685" xr:uid="{00000000-0005-0000-0000-0000AE020000}"/>
    <cellStyle name="Standaard 14 2" xfId="686" xr:uid="{00000000-0005-0000-0000-0000AF020000}"/>
    <cellStyle name="Standaard 14 3" xfId="687" xr:uid="{00000000-0005-0000-0000-0000B0020000}"/>
    <cellStyle name="Standaard 14 4" xfId="688" xr:uid="{00000000-0005-0000-0000-0000B1020000}"/>
    <cellStyle name="Standaard 15" xfId="689" xr:uid="{00000000-0005-0000-0000-0000B2020000}"/>
    <cellStyle name="Standaard 15 2" xfId="690" xr:uid="{00000000-0005-0000-0000-0000B3020000}"/>
    <cellStyle name="Standaard 15 3" xfId="691" xr:uid="{00000000-0005-0000-0000-0000B4020000}"/>
    <cellStyle name="Standaard 15 4" xfId="692" xr:uid="{00000000-0005-0000-0000-0000B5020000}"/>
    <cellStyle name="Standaard 16" xfId="693" xr:uid="{00000000-0005-0000-0000-0000B6020000}"/>
    <cellStyle name="Standaard 16 2" xfId="694" xr:uid="{00000000-0005-0000-0000-0000B7020000}"/>
    <cellStyle name="Standaard 16 3" xfId="695" xr:uid="{00000000-0005-0000-0000-0000B8020000}"/>
    <cellStyle name="Standaard 16 4" xfId="696" xr:uid="{00000000-0005-0000-0000-0000B9020000}"/>
    <cellStyle name="Standaard 17" xfId="697" xr:uid="{00000000-0005-0000-0000-0000BA020000}"/>
    <cellStyle name="Standaard 17 2" xfId="698" xr:uid="{00000000-0005-0000-0000-0000BB020000}"/>
    <cellStyle name="Standaard 17 3" xfId="699" xr:uid="{00000000-0005-0000-0000-0000BC020000}"/>
    <cellStyle name="Standaard 17 4" xfId="700" xr:uid="{00000000-0005-0000-0000-0000BD020000}"/>
    <cellStyle name="Standaard 18" xfId="701" xr:uid="{00000000-0005-0000-0000-0000BE020000}"/>
    <cellStyle name="Standaard 18 2" xfId="702" xr:uid="{00000000-0005-0000-0000-0000BF020000}"/>
    <cellStyle name="Standaard 18 3" xfId="703" xr:uid="{00000000-0005-0000-0000-0000C0020000}"/>
    <cellStyle name="Standaard 18 4" xfId="704" xr:uid="{00000000-0005-0000-0000-0000C1020000}"/>
    <cellStyle name="Standaard 19" xfId="705" xr:uid="{00000000-0005-0000-0000-0000C2020000}"/>
    <cellStyle name="Standaard 19 2" xfId="706" xr:uid="{00000000-0005-0000-0000-0000C3020000}"/>
    <cellStyle name="Standaard 19 2 2" xfId="707" xr:uid="{00000000-0005-0000-0000-0000C4020000}"/>
    <cellStyle name="Standaard 19 2 2 2" xfId="708" xr:uid="{00000000-0005-0000-0000-0000C5020000}"/>
    <cellStyle name="Standaard 19 2 2 2 2" xfId="709" xr:uid="{00000000-0005-0000-0000-0000C6020000}"/>
    <cellStyle name="Standaard 19 2 2 2 2 2" xfId="1053" xr:uid="{AD91569A-8500-41E7-873E-EDD1FA303172}"/>
    <cellStyle name="Standaard 19 2 2 2 3" xfId="710" xr:uid="{00000000-0005-0000-0000-0000C7020000}"/>
    <cellStyle name="Standaard 19 2 2 2 3 2" xfId="1054" xr:uid="{4366F844-6693-45D3-8FA1-4892C961CA9F}"/>
    <cellStyle name="Standaard 19 2 2 2 4" xfId="711" xr:uid="{00000000-0005-0000-0000-0000C8020000}"/>
    <cellStyle name="Standaard 19 2 2 2 4 2" xfId="1055" xr:uid="{E921F43C-FB94-4002-BCEF-1FCB2416760A}"/>
    <cellStyle name="Standaard 19 2 2 2 5" xfId="1052" xr:uid="{32BBD6AA-C86B-44FF-ADFF-E9D1291450E5}"/>
    <cellStyle name="Standaard 19 2 2 3" xfId="712" xr:uid="{00000000-0005-0000-0000-0000C9020000}"/>
    <cellStyle name="Standaard 19 2 2 3 2" xfId="1056" xr:uid="{72922B34-FD03-4778-AA0F-964112EC9172}"/>
    <cellStyle name="Standaard 19 2 2 4" xfId="713" xr:uid="{00000000-0005-0000-0000-0000CA020000}"/>
    <cellStyle name="Standaard 19 2 2 4 2" xfId="1057" xr:uid="{ED056282-C1BA-43BD-94F1-8FE2EB197131}"/>
    <cellStyle name="Standaard 19 2 2 5" xfId="714" xr:uid="{00000000-0005-0000-0000-0000CB020000}"/>
    <cellStyle name="Standaard 19 2 2 5 2" xfId="1058" xr:uid="{6E55F31F-45FC-4DA8-9143-EC87EBD837F8}"/>
    <cellStyle name="Standaard 19 2 2 6" xfId="715" xr:uid="{00000000-0005-0000-0000-0000CC020000}"/>
    <cellStyle name="Standaard 19 2 2 6 2" xfId="1059" xr:uid="{42B13442-4AB4-4455-AFC9-D27C45FD9B00}"/>
    <cellStyle name="Standaard 19 2 3" xfId="716" xr:uid="{00000000-0005-0000-0000-0000CD020000}"/>
    <cellStyle name="Standaard 19 2 3 2" xfId="717" xr:uid="{00000000-0005-0000-0000-0000CE020000}"/>
    <cellStyle name="Standaard 19 2 4" xfId="718" xr:uid="{00000000-0005-0000-0000-0000CF020000}"/>
    <cellStyle name="Standaard 19 2 4 2" xfId="719" xr:uid="{00000000-0005-0000-0000-0000D0020000}"/>
    <cellStyle name="Standaard 19 2 4 2 2" xfId="1061" xr:uid="{3E5A8E78-0325-4BE4-AA4C-19A6716C1336}"/>
    <cellStyle name="Standaard 19 2 4 3" xfId="720" xr:uid="{00000000-0005-0000-0000-0000D1020000}"/>
    <cellStyle name="Standaard 19 2 4 3 2" xfId="1062" xr:uid="{E5038CD4-343A-4F72-85DE-94D8333DCD6C}"/>
    <cellStyle name="Standaard 19 2 4 4" xfId="721" xr:uid="{00000000-0005-0000-0000-0000D2020000}"/>
    <cellStyle name="Standaard 19 2 4 4 2" xfId="1063" xr:uid="{AE52EB47-CDE0-4107-B4BF-D93160588FDA}"/>
    <cellStyle name="Standaard 19 2 4 5" xfId="1060" xr:uid="{BEC49B5C-D7C2-42DE-9316-72F1AA051823}"/>
    <cellStyle name="Standaard 19 2 5" xfId="722" xr:uid="{00000000-0005-0000-0000-0000D3020000}"/>
    <cellStyle name="Standaard 19 2 5 2" xfId="723" xr:uid="{00000000-0005-0000-0000-0000D4020000}"/>
    <cellStyle name="Standaard 19 2 5 2 2" xfId="1065" xr:uid="{3EBEDF73-F129-4027-804F-90AA0D10A32F}"/>
    <cellStyle name="Standaard 19 2 5 3" xfId="724" xr:uid="{00000000-0005-0000-0000-0000D5020000}"/>
    <cellStyle name="Standaard 19 2 5 3 2" xfId="1066" xr:uid="{5394CFA6-9FC2-412B-A3E7-FDB4B9CBA1F6}"/>
    <cellStyle name="Standaard 19 2 5 4" xfId="725" xr:uid="{00000000-0005-0000-0000-0000D6020000}"/>
    <cellStyle name="Standaard 19 2 5 4 2" xfId="1067" xr:uid="{1F49E1C5-8014-4A0B-AAB4-76FB39DCD1CF}"/>
    <cellStyle name="Standaard 19 2 5 5" xfId="1064" xr:uid="{29063CDB-E461-44E8-89EB-FFD25B103EC7}"/>
    <cellStyle name="Standaard 19 2 6" xfId="726" xr:uid="{00000000-0005-0000-0000-0000D7020000}"/>
    <cellStyle name="Standaard 19 2 6 2" xfId="1068" xr:uid="{93D060BC-D27A-4C9F-8884-D84D5B45FC3D}"/>
    <cellStyle name="Standaard 19 2 7" xfId="727" xr:uid="{00000000-0005-0000-0000-0000D8020000}"/>
    <cellStyle name="Standaard 19 2 7 2" xfId="1069" xr:uid="{E5E2ED01-710F-4E0B-9E5A-D7DA7029B8E5}"/>
    <cellStyle name="Standaard 19 2 8" xfId="728" xr:uid="{00000000-0005-0000-0000-0000D9020000}"/>
    <cellStyle name="Standaard 19 2 8 2" xfId="1070" xr:uid="{F9D56593-2B9B-495F-97F2-AC7759708F60}"/>
    <cellStyle name="Standaard 19 2 9" xfId="729" xr:uid="{00000000-0005-0000-0000-0000DA020000}"/>
    <cellStyle name="Standaard 19 2 9 2" xfId="1071" xr:uid="{E5AEE221-ADF1-493E-A3F7-38417FAABB0B}"/>
    <cellStyle name="Standaard 19 3" xfId="730" xr:uid="{00000000-0005-0000-0000-0000DB020000}"/>
    <cellStyle name="Standaard 19 3 2" xfId="731" xr:uid="{00000000-0005-0000-0000-0000DC020000}"/>
    <cellStyle name="Standaard 19 3 2 2" xfId="732" xr:uid="{00000000-0005-0000-0000-0000DD020000}"/>
    <cellStyle name="Standaard 19 3 2 2 2" xfId="1073" xr:uid="{1A07637A-869E-451A-9D9A-E6C8D83E430C}"/>
    <cellStyle name="Standaard 19 3 2 3" xfId="733" xr:uid="{00000000-0005-0000-0000-0000DE020000}"/>
    <cellStyle name="Standaard 19 3 2 3 2" xfId="1074" xr:uid="{6236E0C4-6979-4810-933E-4EB7702CA0DF}"/>
    <cellStyle name="Standaard 19 3 2 4" xfId="734" xr:uid="{00000000-0005-0000-0000-0000DF020000}"/>
    <cellStyle name="Standaard 19 3 2 4 2" xfId="1075" xr:uid="{1B1D8F68-BFD7-46FE-A8C9-05C03C9F892F}"/>
    <cellStyle name="Standaard 19 3 2 5" xfId="1072" xr:uid="{00BC494F-564D-4E6C-A4CF-83D8161B194E}"/>
    <cellStyle name="Standaard 19 3 3" xfId="735" xr:uid="{00000000-0005-0000-0000-0000E0020000}"/>
    <cellStyle name="Standaard 19 3 4" xfId="736" xr:uid="{00000000-0005-0000-0000-0000E1020000}"/>
    <cellStyle name="Standaard 19 3 4 2" xfId="1076" xr:uid="{11214243-1416-4B9D-84F5-DF50189CA83B}"/>
    <cellStyle name="Standaard 19 3 5" xfId="737" xr:uid="{00000000-0005-0000-0000-0000E2020000}"/>
    <cellStyle name="Standaard 19 3 5 2" xfId="1077" xr:uid="{1F5F4DC0-94FA-4AAF-B77C-4B964B863B6D}"/>
    <cellStyle name="Standaard 19 3 6" xfId="738" xr:uid="{00000000-0005-0000-0000-0000E3020000}"/>
    <cellStyle name="Standaard 19 3 6 2" xfId="1078" xr:uid="{8AFB6D5D-CC2C-475A-9B99-3DB8FC6B7721}"/>
    <cellStyle name="Standaard 19 3 7" xfId="739" xr:uid="{00000000-0005-0000-0000-0000E4020000}"/>
    <cellStyle name="Standaard 19 3 7 2" xfId="1079" xr:uid="{78B3602E-94BB-4AE9-B30E-89732AC38967}"/>
    <cellStyle name="Standaard 19 4" xfId="740" xr:uid="{00000000-0005-0000-0000-0000E5020000}"/>
    <cellStyle name="Standaard 19 5" xfId="741" xr:uid="{00000000-0005-0000-0000-0000E6020000}"/>
    <cellStyle name="Standaard 19 5 2" xfId="742" xr:uid="{00000000-0005-0000-0000-0000E7020000}"/>
    <cellStyle name="Standaard 19 5 2 2" xfId="1081" xr:uid="{0F2166C8-C324-4B82-8C0E-42E22359FB21}"/>
    <cellStyle name="Standaard 19 5 3" xfId="743" xr:uid="{00000000-0005-0000-0000-0000E8020000}"/>
    <cellStyle name="Standaard 19 5 3 2" xfId="1082" xr:uid="{FA665FD7-8ABC-48B7-9184-FAC3C4FECD5B}"/>
    <cellStyle name="Standaard 19 5 4" xfId="744" xr:uid="{00000000-0005-0000-0000-0000E9020000}"/>
    <cellStyle name="Standaard 19 5 4 2" xfId="1083" xr:uid="{5459DAA1-AE36-4EAF-9FEE-1B0F8B147E13}"/>
    <cellStyle name="Standaard 19 5 5" xfId="1080" xr:uid="{298773D2-B11C-4599-98A9-A042C56F061C}"/>
    <cellStyle name="Standaard 19 6" xfId="745" xr:uid="{00000000-0005-0000-0000-0000EA020000}"/>
    <cellStyle name="Standaard 19 6 2" xfId="746" xr:uid="{00000000-0005-0000-0000-0000EB020000}"/>
    <cellStyle name="Standaard 19 6 2 2" xfId="1085" xr:uid="{76791008-F300-4130-8DC9-499FEF6F4C8C}"/>
    <cellStyle name="Standaard 19 6 3" xfId="747" xr:uid="{00000000-0005-0000-0000-0000EC020000}"/>
    <cellStyle name="Standaard 19 6 3 2" xfId="1086" xr:uid="{BA80190C-9EB7-4329-A62D-3CAB6DDD1604}"/>
    <cellStyle name="Standaard 19 6 4" xfId="748" xr:uid="{00000000-0005-0000-0000-0000ED020000}"/>
    <cellStyle name="Standaard 19 6 4 2" xfId="1087" xr:uid="{DADF3BAC-2701-46FA-BB25-0516A225D32A}"/>
    <cellStyle name="Standaard 19 6 5" xfId="1084" xr:uid="{804C978E-8019-4729-8927-49E86BFC7D72}"/>
    <cellStyle name="Standaard 19 7" xfId="749" xr:uid="{00000000-0005-0000-0000-0000EE020000}"/>
    <cellStyle name="Standaard 19 7 2" xfId="750" xr:uid="{00000000-0005-0000-0000-0000EF020000}"/>
    <cellStyle name="Standaard 19 7 2 2" xfId="1089" xr:uid="{B27EF251-BECF-4C91-9AC4-F9557097D973}"/>
    <cellStyle name="Standaard 19 7 3" xfId="751" xr:uid="{00000000-0005-0000-0000-0000F0020000}"/>
    <cellStyle name="Standaard 19 7 3 2" xfId="1090" xr:uid="{7C4814FB-0C11-4E4A-B8A0-964C3F39C1A7}"/>
    <cellStyle name="Standaard 19 7 4" xfId="752" xr:uid="{00000000-0005-0000-0000-0000F1020000}"/>
    <cellStyle name="Standaard 19 7 4 2" xfId="1091" xr:uid="{E1523D2B-19AB-4166-B9A8-EF33719A2BC1}"/>
    <cellStyle name="Standaard 19 7 5" xfId="1088" xr:uid="{2EAEA22C-51AD-4C48-ABF8-BA1A8F5D38A8}"/>
    <cellStyle name="Standaard 19 8" xfId="753" xr:uid="{00000000-0005-0000-0000-0000F2020000}"/>
    <cellStyle name="Standaard 19 9" xfId="754" xr:uid="{00000000-0005-0000-0000-0000F3020000}"/>
    <cellStyle name="Standaard 2" xfId="755" xr:uid="{00000000-0005-0000-0000-0000F4020000}"/>
    <cellStyle name="Standaard 2 2" xfId="756" xr:uid="{00000000-0005-0000-0000-0000F5020000}"/>
    <cellStyle name="Standaard 2 2 2" xfId="757" xr:uid="{00000000-0005-0000-0000-0000F6020000}"/>
    <cellStyle name="Standaard 2 2 2 2" xfId="758" xr:uid="{00000000-0005-0000-0000-0000F7020000}"/>
    <cellStyle name="Standaard 2 2 3" xfId="759" xr:uid="{00000000-0005-0000-0000-0000F8020000}"/>
    <cellStyle name="Standaard 2 2 3 2" xfId="760" xr:uid="{00000000-0005-0000-0000-0000F9020000}"/>
    <cellStyle name="Standaard 2 2 4" xfId="761" xr:uid="{00000000-0005-0000-0000-0000FA020000}"/>
    <cellStyle name="Standaard 2 3" xfId="762" xr:uid="{00000000-0005-0000-0000-0000FB020000}"/>
    <cellStyle name="Standaard 2 3 2" xfId="763" xr:uid="{00000000-0005-0000-0000-0000FC020000}"/>
    <cellStyle name="Standaard 2 3 3" xfId="764" xr:uid="{00000000-0005-0000-0000-0000FD020000}"/>
    <cellStyle name="Standaard 2 3 4" xfId="765" xr:uid="{00000000-0005-0000-0000-0000FE020000}"/>
    <cellStyle name="Standaard 2 4" xfId="766" xr:uid="{00000000-0005-0000-0000-0000FF020000}"/>
    <cellStyle name="Standaard 2 4 2" xfId="767" xr:uid="{00000000-0005-0000-0000-000000030000}"/>
    <cellStyle name="Standaard 2 4 3" xfId="768" xr:uid="{00000000-0005-0000-0000-000001030000}"/>
    <cellStyle name="Standaard 2 4 4" xfId="769" xr:uid="{00000000-0005-0000-0000-000002030000}"/>
    <cellStyle name="Standaard 2 5" xfId="770" xr:uid="{00000000-0005-0000-0000-000003030000}"/>
    <cellStyle name="Standaard 2 5 2" xfId="771" xr:uid="{00000000-0005-0000-0000-000004030000}"/>
    <cellStyle name="Standaard 2 5 3" xfId="1092" xr:uid="{9C5DE5A5-2E0C-4897-B77E-8E0F2D759BD0}"/>
    <cellStyle name="Standaard 2 6" xfId="772" xr:uid="{00000000-0005-0000-0000-000005030000}"/>
    <cellStyle name="Standaard 2 7" xfId="773" xr:uid="{00000000-0005-0000-0000-000006030000}"/>
    <cellStyle name="Standaard 2 8" xfId="774" xr:uid="{00000000-0005-0000-0000-000007030000}"/>
    <cellStyle name="Standaard 2_Eisen" xfId="775" xr:uid="{00000000-0005-0000-0000-000008030000}"/>
    <cellStyle name="Standaard 20" xfId="776" xr:uid="{00000000-0005-0000-0000-000009030000}"/>
    <cellStyle name="Standaard 20 2" xfId="777" xr:uid="{00000000-0005-0000-0000-00000A030000}"/>
    <cellStyle name="Standaard 20 3" xfId="778" xr:uid="{00000000-0005-0000-0000-00000B030000}"/>
    <cellStyle name="Standaard 20 4" xfId="779" xr:uid="{00000000-0005-0000-0000-00000C030000}"/>
    <cellStyle name="Standaard 21" xfId="780" xr:uid="{00000000-0005-0000-0000-00000D030000}"/>
    <cellStyle name="Standaard 21 2" xfId="781" xr:uid="{00000000-0005-0000-0000-00000E030000}"/>
    <cellStyle name="Standaard 21 3" xfId="782" xr:uid="{00000000-0005-0000-0000-00000F030000}"/>
    <cellStyle name="Standaard 21 4" xfId="783" xr:uid="{00000000-0005-0000-0000-000010030000}"/>
    <cellStyle name="Standaard 22" xfId="784" xr:uid="{00000000-0005-0000-0000-000011030000}"/>
    <cellStyle name="Standaard 22 2" xfId="785" xr:uid="{00000000-0005-0000-0000-000012030000}"/>
    <cellStyle name="Standaard 22 3" xfId="786" xr:uid="{00000000-0005-0000-0000-000013030000}"/>
    <cellStyle name="Standaard 22 4" xfId="787" xr:uid="{00000000-0005-0000-0000-000014030000}"/>
    <cellStyle name="Standaard 23" xfId="788" xr:uid="{00000000-0005-0000-0000-000015030000}"/>
    <cellStyle name="Standaard 23 2" xfId="789" xr:uid="{00000000-0005-0000-0000-000016030000}"/>
    <cellStyle name="Standaard 23 3" xfId="790" xr:uid="{00000000-0005-0000-0000-000017030000}"/>
    <cellStyle name="Standaard 23 4" xfId="791" xr:uid="{00000000-0005-0000-0000-000018030000}"/>
    <cellStyle name="Standaard 24" xfId="792" xr:uid="{00000000-0005-0000-0000-000019030000}"/>
    <cellStyle name="Standaard 24 2" xfId="793" xr:uid="{00000000-0005-0000-0000-00001A030000}"/>
    <cellStyle name="Standaard 24 3" xfId="794" xr:uid="{00000000-0005-0000-0000-00001B030000}"/>
    <cellStyle name="Standaard 24 4" xfId="795" xr:uid="{00000000-0005-0000-0000-00001C030000}"/>
    <cellStyle name="Standaard 25" xfId="796" xr:uid="{00000000-0005-0000-0000-00001D030000}"/>
    <cellStyle name="Standaard 25 2" xfId="797" xr:uid="{00000000-0005-0000-0000-00001E030000}"/>
    <cellStyle name="Standaard 25 2 2" xfId="798" xr:uid="{00000000-0005-0000-0000-00001F030000}"/>
    <cellStyle name="Standaard 25 2 3" xfId="799" xr:uid="{00000000-0005-0000-0000-000020030000}"/>
    <cellStyle name="Standaard 25 2 3 2" xfId="1093" xr:uid="{1AA6DBE2-3130-4C38-821C-F8FFCFD06178}"/>
    <cellStyle name="Standaard 25 3" xfId="800" xr:uid="{00000000-0005-0000-0000-000021030000}"/>
    <cellStyle name="Standaard 25 3 2" xfId="801" xr:uid="{00000000-0005-0000-0000-000022030000}"/>
    <cellStyle name="Standaard 25 3 2 2" xfId="802" xr:uid="{00000000-0005-0000-0000-000023030000}"/>
    <cellStyle name="Standaard 25 3 2 2 2" xfId="803" xr:uid="{00000000-0005-0000-0000-000024030000}"/>
    <cellStyle name="Standaard 25 3 2 2 2 2" xfId="1097" xr:uid="{35612C8C-7CCE-4254-91D6-7A521477C2CC}"/>
    <cellStyle name="Standaard 25 3 2 2 3" xfId="1096" xr:uid="{8B2E5834-6FE5-4C26-AB22-6E07105DACFE}"/>
    <cellStyle name="Standaard 25 3 2 3" xfId="804" xr:uid="{00000000-0005-0000-0000-000025030000}"/>
    <cellStyle name="Standaard 25 3 2 3 2" xfId="1098" xr:uid="{5D88214E-63B2-4C5E-90E0-524E8B57063A}"/>
    <cellStyle name="Standaard 25 3 2 4" xfId="1095" xr:uid="{89D5B31A-7806-4C8B-BEB4-C5D30B679423}"/>
    <cellStyle name="Standaard 25 3 3" xfId="805" xr:uid="{00000000-0005-0000-0000-000026030000}"/>
    <cellStyle name="Standaard 25 3 3 2" xfId="806" xr:uid="{00000000-0005-0000-0000-000027030000}"/>
    <cellStyle name="Standaard 25 3 3 2 2" xfId="1100" xr:uid="{0D2A2200-81C3-499A-8049-017E54B20790}"/>
    <cellStyle name="Standaard 25 3 3 3" xfId="1099" xr:uid="{5C80EDEC-C94F-4EA8-968B-B4D2B8195FAE}"/>
    <cellStyle name="Standaard 25 3 4" xfId="807" xr:uid="{00000000-0005-0000-0000-000028030000}"/>
    <cellStyle name="Standaard 25 3 4 2" xfId="808" xr:uid="{00000000-0005-0000-0000-000029030000}"/>
    <cellStyle name="Standaard 25 3 4 2 2" xfId="1102" xr:uid="{042311FD-027A-4003-8AA2-C89338090D10}"/>
    <cellStyle name="Standaard 25 3 4 3" xfId="1101" xr:uid="{FAE842BD-6A4D-4407-907C-2C76BC9B57B8}"/>
    <cellStyle name="Standaard 25 3 5" xfId="809" xr:uid="{00000000-0005-0000-0000-00002A030000}"/>
    <cellStyle name="Standaard 25 3 5 2" xfId="1103" xr:uid="{875C0D81-FA92-44BF-AD6B-149DC8A59C71}"/>
    <cellStyle name="Standaard 25 3 6" xfId="1094" xr:uid="{0B94369E-FE61-4168-AFE2-53224DF61433}"/>
    <cellStyle name="Standaard 26" xfId="810" xr:uid="{00000000-0005-0000-0000-00002B030000}"/>
    <cellStyle name="Standaard 26 2" xfId="811" xr:uid="{00000000-0005-0000-0000-00002C030000}"/>
    <cellStyle name="Standaard 26 3" xfId="812" xr:uid="{00000000-0005-0000-0000-00002D030000}"/>
    <cellStyle name="Standaard 26 4" xfId="813" xr:uid="{00000000-0005-0000-0000-00002E030000}"/>
    <cellStyle name="Standaard 27" xfId="814" xr:uid="{00000000-0005-0000-0000-00002F030000}"/>
    <cellStyle name="Standaard 27 2" xfId="815" xr:uid="{00000000-0005-0000-0000-000030030000}"/>
    <cellStyle name="Standaard 27 3" xfId="816" xr:uid="{00000000-0005-0000-0000-000031030000}"/>
    <cellStyle name="Standaard 27 4" xfId="817" xr:uid="{00000000-0005-0000-0000-000032030000}"/>
    <cellStyle name="Standaard 28" xfId="818" xr:uid="{00000000-0005-0000-0000-000033030000}"/>
    <cellStyle name="Standaard 28 2" xfId="819" xr:uid="{00000000-0005-0000-0000-000034030000}"/>
    <cellStyle name="Standaard 28 3" xfId="820" xr:uid="{00000000-0005-0000-0000-000035030000}"/>
    <cellStyle name="Standaard 28 4" xfId="821" xr:uid="{00000000-0005-0000-0000-000036030000}"/>
    <cellStyle name="Standaard 29" xfId="822" xr:uid="{00000000-0005-0000-0000-000037030000}"/>
    <cellStyle name="Standaard 29 2" xfId="823" xr:uid="{00000000-0005-0000-0000-000038030000}"/>
    <cellStyle name="Standaard 29 3" xfId="824" xr:uid="{00000000-0005-0000-0000-000039030000}"/>
    <cellStyle name="Standaard 29 4" xfId="825" xr:uid="{00000000-0005-0000-0000-00003A030000}"/>
    <cellStyle name="Standaard 3" xfId="826" xr:uid="{00000000-0005-0000-0000-00003B030000}"/>
    <cellStyle name="Standaard 3 2" xfId="827" xr:uid="{00000000-0005-0000-0000-00003C030000}"/>
    <cellStyle name="Standaard 3 2 2" xfId="828" xr:uid="{00000000-0005-0000-0000-00003D030000}"/>
    <cellStyle name="Standaard 3 2 3" xfId="829" xr:uid="{00000000-0005-0000-0000-00003E030000}"/>
    <cellStyle name="Standaard 3 2 4" xfId="830" xr:uid="{00000000-0005-0000-0000-00003F030000}"/>
    <cellStyle name="Standaard 3 3" xfId="831" xr:uid="{00000000-0005-0000-0000-000040030000}"/>
    <cellStyle name="Standaard 3 3 2" xfId="832" xr:uid="{00000000-0005-0000-0000-000041030000}"/>
    <cellStyle name="Standaard 3 4" xfId="833" xr:uid="{00000000-0005-0000-0000-000042030000}"/>
    <cellStyle name="Standaard 3 5" xfId="834" xr:uid="{00000000-0005-0000-0000-000043030000}"/>
    <cellStyle name="Standaard 3 6" xfId="835" xr:uid="{00000000-0005-0000-0000-000044030000}"/>
    <cellStyle name="Standaard 30" xfId="836" xr:uid="{00000000-0005-0000-0000-000045030000}"/>
    <cellStyle name="Standaard 30 2" xfId="837" xr:uid="{00000000-0005-0000-0000-000046030000}"/>
    <cellStyle name="Standaard 31" xfId="838" xr:uid="{00000000-0005-0000-0000-000047030000}"/>
    <cellStyle name="Standaard 31 2" xfId="839" xr:uid="{00000000-0005-0000-0000-000048030000}"/>
    <cellStyle name="Standaard 31 2 2" xfId="840" xr:uid="{00000000-0005-0000-0000-000049030000}"/>
    <cellStyle name="Standaard 31 2 2 2" xfId="841" xr:uid="{00000000-0005-0000-0000-00004A030000}"/>
    <cellStyle name="Standaard 31 2 2 2 2" xfId="1107" xr:uid="{6209CCFA-4241-49C2-B59C-9FD11804EAC9}"/>
    <cellStyle name="Standaard 31 2 2 3" xfId="1106" xr:uid="{0E150916-B3B5-4DF2-BF8A-E0445E25EAC8}"/>
    <cellStyle name="Standaard 31 2 3" xfId="842" xr:uid="{00000000-0005-0000-0000-00004B030000}"/>
    <cellStyle name="Standaard 31 2 3 2" xfId="1108" xr:uid="{61E87B2A-842F-495B-A952-9D56D962E9FE}"/>
    <cellStyle name="Standaard 31 2 4" xfId="1105" xr:uid="{E96D2D29-10B0-4672-BF3E-5481A3A254C7}"/>
    <cellStyle name="Standaard 31 3" xfId="843" xr:uid="{00000000-0005-0000-0000-00004C030000}"/>
    <cellStyle name="Standaard 31 3 2" xfId="844" xr:uid="{00000000-0005-0000-0000-00004D030000}"/>
    <cellStyle name="Standaard 31 3 2 2" xfId="1110" xr:uid="{6D000782-29A3-471B-A190-49859C33AD6E}"/>
    <cellStyle name="Standaard 31 3 3" xfId="1109" xr:uid="{5E133026-DE41-44C4-9BCE-53C9D215F7B8}"/>
    <cellStyle name="Standaard 31 4" xfId="845" xr:uid="{00000000-0005-0000-0000-00004E030000}"/>
    <cellStyle name="Standaard 31 4 2" xfId="846" xr:uid="{00000000-0005-0000-0000-00004F030000}"/>
    <cellStyle name="Standaard 31 4 2 2" xfId="1112" xr:uid="{8FC27F7A-E9C9-498E-8027-CEC6EF8786A8}"/>
    <cellStyle name="Standaard 31 4 3" xfId="1111" xr:uid="{07E78F14-19DB-4963-9DCE-0EB2E284D8BD}"/>
    <cellStyle name="Standaard 31 5" xfId="847" xr:uid="{00000000-0005-0000-0000-000050030000}"/>
    <cellStyle name="Standaard 31 5 2" xfId="848" xr:uid="{00000000-0005-0000-0000-000051030000}"/>
    <cellStyle name="Standaard 31 5 3" xfId="1113" xr:uid="{6A562A38-2580-4736-936E-3509D22A5D0C}"/>
    <cellStyle name="Standaard 31 6" xfId="1104" xr:uid="{D001D339-8A67-4BC8-B6CA-3EFFE0AEF89D}"/>
    <cellStyle name="Standaard 32" xfId="849" xr:uid="{00000000-0005-0000-0000-000052030000}"/>
    <cellStyle name="Standaard 32 2" xfId="850" xr:uid="{00000000-0005-0000-0000-000053030000}"/>
    <cellStyle name="Standaard 32 2 2" xfId="851" xr:uid="{00000000-0005-0000-0000-000054030000}"/>
    <cellStyle name="Standaard 32 2 2 2" xfId="852" xr:uid="{00000000-0005-0000-0000-000055030000}"/>
    <cellStyle name="Standaard 32 2 2 2 2" xfId="1117" xr:uid="{08AE51D7-7908-4A27-9F96-E481F54CED38}"/>
    <cellStyle name="Standaard 32 2 2 3" xfId="1116" xr:uid="{E3878715-C004-4ED6-852A-DB94A3DCEF58}"/>
    <cellStyle name="Standaard 32 2 3" xfId="853" xr:uid="{00000000-0005-0000-0000-000056030000}"/>
    <cellStyle name="Standaard 32 2 3 2" xfId="1118" xr:uid="{58929C11-54B2-4C03-AA0D-B830B8E515F7}"/>
    <cellStyle name="Standaard 32 2 4" xfId="1115" xr:uid="{90017BBE-EDAC-4406-9A91-8A7EAB7CAD86}"/>
    <cellStyle name="Standaard 32 3" xfId="854" xr:uid="{00000000-0005-0000-0000-000057030000}"/>
    <cellStyle name="Standaard 32 3 2" xfId="855" xr:uid="{00000000-0005-0000-0000-000058030000}"/>
    <cellStyle name="Standaard 32 3 2 2" xfId="1120" xr:uid="{FE672569-27D2-4C2A-B0B9-ADBACE20B978}"/>
    <cellStyle name="Standaard 32 3 3" xfId="1119" xr:uid="{86EE5595-D093-4A52-8902-A5E0507DD986}"/>
    <cellStyle name="Standaard 32 4" xfId="856" xr:uid="{00000000-0005-0000-0000-000059030000}"/>
    <cellStyle name="Standaard 32 4 2" xfId="857" xr:uid="{00000000-0005-0000-0000-00005A030000}"/>
    <cellStyle name="Standaard 32 4 2 2" xfId="1122" xr:uid="{E5605643-3CA0-4B1C-864D-B138A31F69E0}"/>
    <cellStyle name="Standaard 32 4 3" xfId="1121" xr:uid="{3DA7C55A-7D5B-4CBF-BD0F-51668F2F50E6}"/>
    <cellStyle name="Standaard 32 5" xfId="858" xr:uid="{00000000-0005-0000-0000-00005B030000}"/>
    <cellStyle name="Standaard 32 5 2" xfId="859" xr:uid="{00000000-0005-0000-0000-00005C030000}"/>
    <cellStyle name="Standaard 32 5 3" xfId="1123" xr:uid="{34761426-640C-4FD4-BFEE-FDABFA22C610}"/>
    <cellStyle name="Standaard 32 6" xfId="1114" xr:uid="{A9AE7C29-0C0C-48BD-9E36-3BDBA807C2EB}"/>
    <cellStyle name="Standaard 33" xfId="860" xr:uid="{00000000-0005-0000-0000-00005D030000}"/>
    <cellStyle name="Standaard 33 2" xfId="861" xr:uid="{00000000-0005-0000-0000-00005E030000}"/>
    <cellStyle name="Standaard 33 2 2" xfId="862" xr:uid="{00000000-0005-0000-0000-00005F030000}"/>
    <cellStyle name="Standaard 33 2 2 2" xfId="863" xr:uid="{00000000-0005-0000-0000-000060030000}"/>
    <cellStyle name="Standaard 33 2 2 2 2" xfId="1127" xr:uid="{CF40C55B-B412-4FD6-889D-B98C66241570}"/>
    <cellStyle name="Standaard 33 2 2 3" xfId="1126" xr:uid="{127C74D2-3F34-4730-83DD-F445FE3480AE}"/>
    <cellStyle name="Standaard 33 2 3" xfId="864" xr:uid="{00000000-0005-0000-0000-000061030000}"/>
    <cellStyle name="Standaard 33 2 3 2" xfId="1128" xr:uid="{E4FD95C0-0637-4390-B128-C62282921DF5}"/>
    <cellStyle name="Standaard 33 2 4" xfId="1125" xr:uid="{B50E5254-017E-47BF-8B4D-9251D1FBCEFD}"/>
    <cellStyle name="Standaard 33 3" xfId="865" xr:uid="{00000000-0005-0000-0000-000062030000}"/>
    <cellStyle name="Standaard 33 3 2" xfId="866" xr:uid="{00000000-0005-0000-0000-000063030000}"/>
    <cellStyle name="Standaard 33 3 2 2" xfId="1130" xr:uid="{7A6BC444-8B2F-4B16-B9E6-A54E6D441CD1}"/>
    <cellStyle name="Standaard 33 3 3" xfId="1129" xr:uid="{39836FB2-45A0-4740-996F-74CD06F8B7DF}"/>
    <cellStyle name="Standaard 33 4" xfId="867" xr:uid="{00000000-0005-0000-0000-000064030000}"/>
    <cellStyle name="Standaard 33 4 2" xfId="868" xr:uid="{00000000-0005-0000-0000-000065030000}"/>
    <cellStyle name="Standaard 33 4 2 2" xfId="1132" xr:uid="{3CD1B1DB-B715-4563-B67C-7BF49F9B52F2}"/>
    <cellStyle name="Standaard 33 4 3" xfId="1131" xr:uid="{D1D1DCC7-C347-4A87-A6E3-C84BBF9E35B2}"/>
    <cellStyle name="Standaard 33 5" xfId="869" xr:uid="{00000000-0005-0000-0000-000066030000}"/>
    <cellStyle name="Standaard 33 5 2" xfId="1133" xr:uid="{F37D6C74-BAD8-4530-BF86-C8B23905B214}"/>
    <cellStyle name="Standaard 33 6" xfId="1124" xr:uid="{47255C40-AAB4-499F-A856-7BCDAE451568}"/>
    <cellStyle name="Standaard 34" xfId="870" xr:uid="{00000000-0005-0000-0000-000067030000}"/>
    <cellStyle name="Standaard 34 2" xfId="871" xr:uid="{00000000-0005-0000-0000-000068030000}"/>
    <cellStyle name="Standaard 34 2 2" xfId="872" xr:uid="{00000000-0005-0000-0000-000069030000}"/>
    <cellStyle name="Standaard 34 2 2 2" xfId="873" xr:uid="{00000000-0005-0000-0000-00006A030000}"/>
    <cellStyle name="Standaard 34 2 2 2 2" xfId="1137" xr:uid="{10BB5ED7-5A4A-4BC3-8CEA-2DCC6FA96286}"/>
    <cellStyle name="Standaard 34 2 2 3" xfId="1136" xr:uid="{715ABD95-DE7C-4F2C-8B5A-7E966F038E94}"/>
    <cellStyle name="Standaard 34 2 3" xfId="874" xr:uid="{00000000-0005-0000-0000-00006B030000}"/>
    <cellStyle name="Standaard 34 2 3 2" xfId="1138" xr:uid="{C123714E-7785-472F-B7D7-AFDEA86392C4}"/>
    <cellStyle name="Standaard 34 2 4" xfId="1135" xr:uid="{A9659914-B157-421A-9089-06226A956F03}"/>
    <cellStyle name="Standaard 34 3" xfId="875" xr:uid="{00000000-0005-0000-0000-00006C030000}"/>
    <cellStyle name="Standaard 34 3 2" xfId="876" xr:uid="{00000000-0005-0000-0000-00006D030000}"/>
    <cellStyle name="Standaard 34 3 2 2" xfId="1140" xr:uid="{A502BD8F-890E-4D23-B2C7-151D76DA6AAB}"/>
    <cellStyle name="Standaard 34 3 3" xfId="1139" xr:uid="{D6B1C2A0-A018-471B-9775-EE92CFC2C70D}"/>
    <cellStyle name="Standaard 34 4" xfId="877" xr:uid="{00000000-0005-0000-0000-00006E030000}"/>
    <cellStyle name="Standaard 34 4 2" xfId="878" xr:uid="{00000000-0005-0000-0000-00006F030000}"/>
    <cellStyle name="Standaard 34 4 2 2" xfId="1142" xr:uid="{3EBACD8F-A59B-44D2-AA9F-DC51F2DC9EDA}"/>
    <cellStyle name="Standaard 34 4 3" xfId="1141" xr:uid="{C51C690F-2949-45F5-B06C-2687D7CF3FE2}"/>
    <cellStyle name="Standaard 34 5" xfId="879" xr:uid="{00000000-0005-0000-0000-000070030000}"/>
    <cellStyle name="Standaard 34 5 2" xfId="1143" xr:uid="{021C76A5-53A3-471C-A33A-C5B0EFCC2E69}"/>
    <cellStyle name="Standaard 34 6" xfId="1134" xr:uid="{CB3AF989-FA94-49DF-BBC0-640DE810D805}"/>
    <cellStyle name="Standaard 35" xfId="880" xr:uid="{00000000-0005-0000-0000-000071030000}"/>
    <cellStyle name="Standaard 35 2" xfId="881" xr:uid="{00000000-0005-0000-0000-000072030000}"/>
    <cellStyle name="Standaard 36" xfId="882" xr:uid="{00000000-0005-0000-0000-000073030000}"/>
    <cellStyle name="Standaard 36 2" xfId="883" xr:uid="{00000000-0005-0000-0000-000074030000}"/>
    <cellStyle name="Standaard 36 3" xfId="884" xr:uid="{00000000-0005-0000-0000-000075030000}"/>
    <cellStyle name="Standaard 36 4" xfId="885" xr:uid="{00000000-0005-0000-0000-000076030000}"/>
    <cellStyle name="Standaard 37" xfId="886" xr:uid="{00000000-0005-0000-0000-000077030000}"/>
    <cellStyle name="Standaard 37 2" xfId="887" xr:uid="{00000000-0005-0000-0000-000078030000}"/>
    <cellStyle name="Standaard 37 3" xfId="888" xr:uid="{00000000-0005-0000-0000-000079030000}"/>
    <cellStyle name="Standaard 37 4" xfId="889" xr:uid="{00000000-0005-0000-0000-00007A030000}"/>
    <cellStyle name="Standaard 38" xfId="890" xr:uid="{00000000-0005-0000-0000-00007B030000}"/>
    <cellStyle name="Standaard 39" xfId="891" xr:uid="{00000000-0005-0000-0000-00007C030000}"/>
    <cellStyle name="Standaard 4" xfId="892" xr:uid="{00000000-0005-0000-0000-00007D030000}"/>
    <cellStyle name="Standaard 4 2" xfId="893" xr:uid="{00000000-0005-0000-0000-00007E030000}"/>
    <cellStyle name="Standaard 4 2 2" xfId="894" xr:uid="{00000000-0005-0000-0000-00007F030000}"/>
    <cellStyle name="Standaard 4 3" xfId="895" xr:uid="{00000000-0005-0000-0000-000080030000}"/>
    <cellStyle name="Standaard 4 4" xfId="896" xr:uid="{00000000-0005-0000-0000-000081030000}"/>
    <cellStyle name="Standaard 40" xfId="897" xr:uid="{00000000-0005-0000-0000-000082030000}"/>
    <cellStyle name="Standaard 40 2" xfId="898" xr:uid="{00000000-0005-0000-0000-000083030000}"/>
    <cellStyle name="Standaard 40 2 2" xfId="1144" xr:uid="{AFAC404A-68AF-4924-B6DE-1FBF922C955E}"/>
    <cellStyle name="Standaard 41" xfId="899" xr:uid="{00000000-0005-0000-0000-000084030000}"/>
    <cellStyle name="Standaard 41 2" xfId="1145" xr:uid="{596ECEA1-C346-4B5C-853A-F0E7CF74943F}"/>
    <cellStyle name="Standaard 42" xfId="900" xr:uid="{00000000-0005-0000-0000-000085030000}"/>
    <cellStyle name="Standaard 42 2" xfId="1146" xr:uid="{1A4F4944-6B6A-4799-A612-A524CDBD46A3}"/>
    <cellStyle name="Standaard 43" xfId="901" xr:uid="{00000000-0005-0000-0000-000086030000}"/>
    <cellStyle name="Standaard 43 2" xfId="1147" xr:uid="{73A0CA1E-4A85-4EF3-B177-B7415662E739}"/>
    <cellStyle name="Standaard 44" xfId="902" xr:uid="{00000000-0005-0000-0000-000087030000}"/>
    <cellStyle name="Standaard 44 2" xfId="1148" xr:uid="{91BFEF4A-747C-480A-BDE8-FD117844ED56}"/>
    <cellStyle name="Standaard 45" xfId="903" xr:uid="{00000000-0005-0000-0000-000088030000}"/>
    <cellStyle name="Standaard 45 2" xfId="1149" xr:uid="{781B64D3-3206-49CD-B1C1-A997145CDBAA}"/>
    <cellStyle name="Standaard 46" xfId="904" xr:uid="{00000000-0005-0000-0000-000089030000}"/>
    <cellStyle name="Standaard 46 2" xfId="1150" xr:uid="{5B96ECF6-431A-49C1-9ECC-D4CA8166F028}"/>
    <cellStyle name="Standaard 47" xfId="905" xr:uid="{00000000-0005-0000-0000-00008A030000}"/>
    <cellStyle name="Standaard 5" xfId="906" xr:uid="{00000000-0005-0000-0000-00008B030000}"/>
    <cellStyle name="Standaard 5 2" xfId="907" xr:uid="{00000000-0005-0000-0000-00008C030000}"/>
    <cellStyle name="Standaard 5 3" xfId="908" xr:uid="{00000000-0005-0000-0000-00008D030000}"/>
    <cellStyle name="Standaard 5 4" xfId="909" xr:uid="{00000000-0005-0000-0000-00008E030000}"/>
    <cellStyle name="Standaard 6" xfId="910" xr:uid="{00000000-0005-0000-0000-00008F030000}"/>
    <cellStyle name="Standaard 6 2" xfId="911" xr:uid="{00000000-0005-0000-0000-000090030000}"/>
    <cellStyle name="Standaard 6 3" xfId="912" xr:uid="{00000000-0005-0000-0000-000091030000}"/>
    <cellStyle name="Standaard 6 4" xfId="913" xr:uid="{00000000-0005-0000-0000-000092030000}"/>
    <cellStyle name="Standaard 7" xfId="914" xr:uid="{00000000-0005-0000-0000-000093030000}"/>
    <cellStyle name="Standaard 7 2" xfId="915" xr:uid="{00000000-0005-0000-0000-000094030000}"/>
    <cellStyle name="Standaard 7 3" xfId="916" xr:uid="{00000000-0005-0000-0000-000095030000}"/>
    <cellStyle name="Standaard 7 4" xfId="917" xr:uid="{00000000-0005-0000-0000-000096030000}"/>
    <cellStyle name="Standaard 8" xfId="918" xr:uid="{00000000-0005-0000-0000-000097030000}"/>
    <cellStyle name="Standaard 8 2" xfId="919" xr:uid="{00000000-0005-0000-0000-000098030000}"/>
    <cellStyle name="Standaard 8 3" xfId="920" xr:uid="{00000000-0005-0000-0000-000099030000}"/>
    <cellStyle name="Standaard 8 4" xfId="921" xr:uid="{00000000-0005-0000-0000-00009A030000}"/>
    <cellStyle name="Standaard 9" xfId="922" xr:uid="{00000000-0005-0000-0000-00009B030000}"/>
    <cellStyle name="Standaard 9 2" xfId="923" xr:uid="{00000000-0005-0000-0000-00009C030000}"/>
    <cellStyle name="Standaard 9 3" xfId="924" xr:uid="{00000000-0005-0000-0000-00009D030000}"/>
    <cellStyle name="Standaard 9 4" xfId="925" xr:uid="{00000000-0005-0000-0000-00009E030000}"/>
    <cellStyle name="Titel 10" xfId="926" xr:uid="{00000000-0005-0000-0000-00009F030000}"/>
    <cellStyle name="Titel 11" xfId="927" xr:uid="{00000000-0005-0000-0000-0000A0030000}"/>
    <cellStyle name="Titel 12" xfId="928" xr:uid="{00000000-0005-0000-0000-0000A1030000}"/>
    <cellStyle name="Titel 13" xfId="929" xr:uid="{00000000-0005-0000-0000-0000A2030000}"/>
    <cellStyle name="Titel 14" xfId="930" xr:uid="{00000000-0005-0000-0000-0000A3030000}"/>
    <cellStyle name="Titel 15" xfId="931" xr:uid="{00000000-0005-0000-0000-0000A4030000}"/>
    <cellStyle name="Titel 16" xfId="932" xr:uid="{00000000-0005-0000-0000-0000A5030000}"/>
    <cellStyle name="Titel 2" xfId="933" xr:uid="{00000000-0005-0000-0000-0000A6030000}"/>
    <cellStyle name="Titel 3" xfId="934" xr:uid="{00000000-0005-0000-0000-0000A7030000}"/>
    <cellStyle name="Titel 4" xfId="935" xr:uid="{00000000-0005-0000-0000-0000A8030000}"/>
    <cellStyle name="Titel 5" xfId="936" xr:uid="{00000000-0005-0000-0000-0000A9030000}"/>
    <cellStyle name="Titel 6" xfId="937" xr:uid="{00000000-0005-0000-0000-0000AA030000}"/>
    <cellStyle name="Titel 7" xfId="938" xr:uid="{00000000-0005-0000-0000-0000AB030000}"/>
    <cellStyle name="Titel 8" xfId="939" xr:uid="{00000000-0005-0000-0000-0000AC030000}"/>
    <cellStyle name="Titel 9" xfId="940" xr:uid="{00000000-0005-0000-0000-0000AD030000}"/>
    <cellStyle name="Totaal 10" xfId="941" xr:uid="{00000000-0005-0000-0000-0000AE030000}"/>
    <cellStyle name="Totaal 11" xfId="942" xr:uid="{00000000-0005-0000-0000-0000AF030000}"/>
    <cellStyle name="Totaal 12" xfId="943" xr:uid="{00000000-0005-0000-0000-0000B0030000}"/>
    <cellStyle name="Totaal 13" xfId="944" xr:uid="{00000000-0005-0000-0000-0000B1030000}"/>
    <cellStyle name="Totaal 14" xfId="945" xr:uid="{00000000-0005-0000-0000-0000B2030000}"/>
    <cellStyle name="Totaal 15" xfId="946" xr:uid="{00000000-0005-0000-0000-0000B3030000}"/>
    <cellStyle name="Totaal 16" xfId="947" xr:uid="{00000000-0005-0000-0000-0000B4030000}"/>
    <cellStyle name="Totaal 2" xfId="948" xr:uid="{00000000-0005-0000-0000-0000B5030000}"/>
    <cellStyle name="Totaal 3" xfId="949" xr:uid="{00000000-0005-0000-0000-0000B6030000}"/>
    <cellStyle name="Totaal 4" xfId="950" xr:uid="{00000000-0005-0000-0000-0000B7030000}"/>
    <cellStyle name="Totaal 5" xfId="951" xr:uid="{00000000-0005-0000-0000-0000B8030000}"/>
    <cellStyle name="Totaal 6" xfId="952" xr:uid="{00000000-0005-0000-0000-0000B9030000}"/>
    <cellStyle name="Totaal 7" xfId="953" xr:uid="{00000000-0005-0000-0000-0000BA030000}"/>
    <cellStyle name="Totaal 8" xfId="954" xr:uid="{00000000-0005-0000-0000-0000BB030000}"/>
    <cellStyle name="Totaal 9" xfId="955" xr:uid="{00000000-0005-0000-0000-0000BC030000}"/>
    <cellStyle name="Uitvoer 10" xfId="956" xr:uid="{00000000-0005-0000-0000-0000BD030000}"/>
    <cellStyle name="Uitvoer 11" xfId="957" xr:uid="{00000000-0005-0000-0000-0000BE030000}"/>
    <cellStyle name="Uitvoer 12" xfId="958" xr:uid="{00000000-0005-0000-0000-0000BF030000}"/>
    <cellStyle name="Uitvoer 13" xfId="959" xr:uid="{00000000-0005-0000-0000-0000C0030000}"/>
    <cellStyle name="Uitvoer 14" xfId="960" xr:uid="{00000000-0005-0000-0000-0000C1030000}"/>
    <cellStyle name="Uitvoer 15" xfId="961" xr:uid="{00000000-0005-0000-0000-0000C2030000}"/>
    <cellStyle name="Uitvoer 16" xfId="962" xr:uid="{00000000-0005-0000-0000-0000C3030000}"/>
    <cellStyle name="Uitvoer 2" xfId="963" xr:uid="{00000000-0005-0000-0000-0000C4030000}"/>
    <cellStyle name="Uitvoer 3" xfId="964" xr:uid="{00000000-0005-0000-0000-0000C5030000}"/>
    <cellStyle name="Uitvoer 4" xfId="965" xr:uid="{00000000-0005-0000-0000-0000C6030000}"/>
    <cellStyle name="Uitvoer 5" xfId="966" xr:uid="{00000000-0005-0000-0000-0000C7030000}"/>
    <cellStyle name="Uitvoer 6" xfId="967" xr:uid="{00000000-0005-0000-0000-0000C8030000}"/>
    <cellStyle name="Uitvoer 7" xfId="968" xr:uid="{00000000-0005-0000-0000-0000C9030000}"/>
    <cellStyle name="Uitvoer 8" xfId="969" xr:uid="{00000000-0005-0000-0000-0000CA030000}"/>
    <cellStyle name="Uitvoer 9" xfId="970" xr:uid="{00000000-0005-0000-0000-0000CB030000}"/>
    <cellStyle name="Valuta" xfId="1046" builtinId="4"/>
    <cellStyle name="Valuta 10" xfId="971" xr:uid="{00000000-0005-0000-0000-0000CD030000}"/>
    <cellStyle name="Valuta 10 2" xfId="1151" xr:uid="{837137CB-0B9F-436B-8B31-435834A99E71}"/>
    <cellStyle name="Valuta 11" xfId="972" xr:uid="{00000000-0005-0000-0000-0000CE030000}"/>
    <cellStyle name="Valuta 12" xfId="1176" xr:uid="{59700544-DC7E-4E38-A2F0-BA7618B9C2A3}"/>
    <cellStyle name="Valuta 2" xfId="973" xr:uid="{00000000-0005-0000-0000-0000CF030000}"/>
    <cellStyle name="Valuta 2 2" xfId="974" xr:uid="{00000000-0005-0000-0000-0000D0030000}"/>
    <cellStyle name="Valuta 2 2 2" xfId="975" xr:uid="{00000000-0005-0000-0000-0000D1030000}"/>
    <cellStyle name="Valuta 2 2 2 2" xfId="976" xr:uid="{00000000-0005-0000-0000-0000D2030000}"/>
    <cellStyle name="Valuta 2 2 2 2 2" xfId="977" xr:uid="{00000000-0005-0000-0000-0000D3030000}"/>
    <cellStyle name="Valuta 2 2 2 2 2 2" xfId="1155" xr:uid="{F3AF8F76-8C92-4F2E-94E9-D29A184BD6F5}"/>
    <cellStyle name="Valuta 2 2 2 3" xfId="1154" xr:uid="{87BFD17D-D7FD-45B2-A813-DF2128D53131}"/>
    <cellStyle name="Valuta 2 2 3" xfId="978" xr:uid="{00000000-0005-0000-0000-0000D4030000}"/>
    <cellStyle name="Valuta 2 2 3 2" xfId="1156" xr:uid="{1F371EB2-6EBE-4216-A69F-97CD72D9370F}"/>
    <cellStyle name="Valuta 2 2 4" xfId="979" xr:uid="{00000000-0005-0000-0000-0000D5030000}"/>
    <cellStyle name="Valuta 2 2 4 2" xfId="1157" xr:uid="{A8C68EF9-3CA0-455E-AFA5-CEE3DF2C9F1E}"/>
    <cellStyle name="Valuta 2 2 5" xfId="980" xr:uid="{00000000-0005-0000-0000-0000D6030000}"/>
    <cellStyle name="Valuta 2 2 6" xfId="981" xr:uid="{00000000-0005-0000-0000-0000D7030000}"/>
    <cellStyle name="Valuta 2 2 7" xfId="982" xr:uid="{00000000-0005-0000-0000-0000D8030000}"/>
    <cellStyle name="Valuta 2 2 8" xfId="1153" xr:uid="{40F581A3-7C80-4115-945E-D833824CDC6A}"/>
    <cellStyle name="Valuta 2 3" xfId="983" xr:uid="{00000000-0005-0000-0000-0000D9030000}"/>
    <cellStyle name="Valuta 2 3 2" xfId="984" xr:uid="{00000000-0005-0000-0000-0000DA030000}"/>
    <cellStyle name="Valuta 2 3 2 2" xfId="985" xr:uid="{00000000-0005-0000-0000-0000DB030000}"/>
    <cellStyle name="Valuta 2 3 2 2 2" xfId="1158" xr:uid="{6D451B94-118A-4362-8391-1B9B7F6EDD9C}"/>
    <cellStyle name="Valuta 2 3 3" xfId="986" xr:uid="{00000000-0005-0000-0000-0000DC030000}"/>
    <cellStyle name="Valuta 2 3 3 2" xfId="1159" xr:uid="{9881DD63-1E57-4537-8113-CE1208049249}"/>
    <cellStyle name="Valuta 2 4" xfId="987" xr:uid="{00000000-0005-0000-0000-0000DD030000}"/>
    <cellStyle name="Valuta 2 4 2" xfId="988" xr:uid="{00000000-0005-0000-0000-0000DE030000}"/>
    <cellStyle name="Valuta 2 4 2 2" xfId="1161" xr:uid="{5EF0307A-EA3C-43F0-92E5-A4DE897F9235}"/>
    <cellStyle name="Valuta 2 4 3" xfId="1160" xr:uid="{0DDC143D-F6F8-4F2B-86DB-43AAE0D37E2F}"/>
    <cellStyle name="Valuta 2 5" xfId="989" xr:uid="{00000000-0005-0000-0000-0000DF030000}"/>
    <cellStyle name="Valuta 2 5 2" xfId="1162" xr:uid="{5E1FDAE2-49B3-4CCC-AB34-115A61855355}"/>
    <cellStyle name="Valuta 2 6" xfId="990" xr:uid="{00000000-0005-0000-0000-0000E0030000}"/>
    <cellStyle name="Valuta 2 6 2" xfId="1163" xr:uid="{AF7E65AE-6D13-4E1F-A6DD-DD70CE469E5D}"/>
    <cellStyle name="Valuta 2 7" xfId="991" xr:uid="{00000000-0005-0000-0000-0000E1030000}"/>
    <cellStyle name="Valuta 2 8" xfId="992" xr:uid="{00000000-0005-0000-0000-0000E2030000}"/>
    <cellStyle name="Valuta 2 9" xfId="1152" xr:uid="{9E1646C6-0343-46DC-9101-7980FD6B5AC0}"/>
    <cellStyle name="Valuta 3" xfId="993" xr:uid="{00000000-0005-0000-0000-0000E3030000}"/>
    <cellStyle name="Valuta 3 2" xfId="994" xr:uid="{00000000-0005-0000-0000-0000E4030000}"/>
    <cellStyle name="Valuta 3 2 2" xfId="995" xr:uid="{00000000-0005-0000-0000-0000E5030000}"/>
    <cellStyle name="Valuta 3 2 2 2" xfId="1164" xr:uid="{47510CBE-AE5C-4DC7-B1B9-95EB2D44753C}"/>
    <cellStyle name="Valuta 3 3" xfId="996" xr:uid="{00000000-0005-0000-0000-0000E6030000}"/>
    <cellStyle name="Valuta 3 4" xfId="997" xr:uid="{00000000-0005-0000-0000-0000E7030000}"/>
    <cellStyle name="Valuta 3 5" xfId="998" xr:uid="{00000000-0005-0000-0000-0000E8030000}"/>
    <cellStyle name="Valuta 3 6" xfId="999" xr:uid="{00000000-0005-0000-0000-0000E9030000}"/>
    <cellStyle name="Valuta 4" xfId="1000" xr:uid="{00000000-0005-0000-0000-0000EA030000}"/>
    <cellStyle name="Valuta 4 2" xfId="1001" xr:uid="{00000000-0005-0000-0000-0000EB030000}"/>
    <cellStyle name="Valuta 4 2 2" xfId="1002" xr:uid="{00000000-0005-0000-0000-0000EC030000}"/>
    <cellStyle name="Valuta 4 2 2 2" xfId="1166" xr:uid="{10CA3E39-E515-4CB4-86BF-01BD67109946}"/>
    <cellStyle name="Valuta 4 2 3" xfId="1003" xr:uid="{00000000-0005-0000-0000-0000ED030000}"/>
    <cellStyle name="Valuta 4 2 3 2" xfId="1167" xr:uid="{661BE7FA-B414-4C1D-9D80-41D7A300A8E3}"/>
    <cellStyle name="Valuta 4 2 4" xfId="1165" xr:uid="{2B0314F0-DDBF-4303-A6EB-66C6E988CE52}"/>
    <cellStyle name="Valuta 4 3" xfId="1004" xr:uid="{00000000-0005-0000-0000-0000EE030000}"/>
    <cellStyle name="Valuta 4 3 2" xfId="1168" xr:uid="{C5DE538D-99AB-434B-B076-34C9A81AD8D5}"/>
    <cellStyle name="Valuta 4 4" xfId="1005" xr:uid="{00000000-0005-0000-0000-0000EF030000}"/>
    <cellStyle name="Valuta 4 5" xfId="1006" xr:uid="{00000000-0005-0000-0000-0000F0030000}"/>
    <cellStyle name="Valuta 4 6" xfId="1007" xr:uid="{00000000-0005-0000-0000-0000F1030000}"/>
    <cellStyle name="Valuta 4 6 2" xfId="1169" xr:uid="{30EF477A-ABB3-4F2F-8841-D45477FC3FE0}"/>
    <cellStyle name="Valuta 5" xfId="1008" xr:uid="{00000000-0005-0000-0000-0000F2030000}"/>
    <cellStyle name="Valuta 6" xfId="1009" xr:uid="{00000000-0005-0000-0000-0000F3030000}"/>
    <cellStyle name="Valuta 6 2" xfId="1010" xr:uid="{00000000-0005-0000-0000-0000F4030000}"/>
    <cellStyle name="Valuta 6 3" xfId="1170" xr:uid="{71474C3C-586C-4787-BE47-E3AF2ACB759F}"/>
    <cellStyle name="Valuta 7" xfId="1011" xr:uid="{00000000-0005-0000-0000-0000F5030000}"/>
    <cellStyle name="Valuta 7 2" xfId="1012" xr:uid="{00000000-0005-0000-0000-0000F6030000}"/>
    <cellStyle name="Valuta 7 2 2" xfId="1172" xr:uid="{A0D2F0D7-482F-4D5B-8C80-8CBD755ECD6A}"/>
    <cellStyle name="Valuta 7 3" xfId="1013" xr:uid="{00000000-0005-0000-0000-0000F7030000}"/>
    <cellStyle name="Valuta 7 3 2" xfId="1173" xr:uid="{C2850332-FD3B-4675-9E22-4562C72D935C}"/>
    <cellStyle name="Valuta 7 4" xfId="1171" xr:uid="{5974A48C-8CA6-45A5-9A8E-E9C5DA6038E4}"/>
    <cellStyle name="Valuta 8" xfId="1014" xr:uid="{00000000-0005-0000-0000-0000F8030000}"/>
    <cellStyle name="Valuta 8 2" xfId="1174" xr:uid="{9A9540C4-5D9A-4EFB-9401-5C70B52CE3E4}"/>
    <cellStyle name="Valuta 9" xfId="1015" xr:uid="{00000000-0005-0000-0000-0000F9030000}"/>
    <cellStyle name="Valuta 9 2" xfId="1175" xr:uid="{587A44A6-CABB-40DB-960E-95EC9F9FE2FB}"/>
    <cellStyle name="Verklarende tekst 10" xfId="1016" xr:uid="{00000000-0005-0000-0000-0000FA030000}"/>
    <cellStyle name="Verklarende tekst 11" xfId="1017" xr:uid="{00000000-0005-0000-0000-0000FB030000}"/>
    <cellStyle name="Verklarende tekst 12" xfId="1018" xr:uid="{00000000-0005-0000-0000-0000FC030000}"/>
    <cellStyle name="Verklarende tekst 13" xfId="1019" xr:uid="{00000000-0005-0000-0000-0000FD030000}"/>
    <cellStyle name="Verklarende tekst 14" xfId="1020" xr:uid="{00000000-0005-0000-0000-0000FE030000}"/>
    <cellStyle name="Verklarende tekst 15" xfId="1021" xr:uid="{00000000-0005-0000-0000-0000FF030000}"/>
    <cellStyle name="Verklarende tekst 16" xfId="1022" xr:uid="{00000000-0005-0000-0000-000000040000}"/>
    <cellStyle name="Verklarende tekst 2" xfId="1023" xr:uid="{00000000-0005-0000-0000-000001040000}"/>
    <cellStyle name="Verklarende tekst 3" xfId="1024" xr:uid="{00000000-0005-0000-0000-000002040000}"/>
    <cellStyle name="Verklarende tekst 4" xfId="1025" xr:uid="{00000000-0005-0000-0000-000003040000}"/>
    <cellStyle name="Verklarende tekst 5" xfId="1026" xr:uid="{00000000-0005-0000-0000-000004040000}"/>
    <cellStyle name="Verklarende tekst 6" xfId="1027" xr:uid="{00000000-0005-0000-0000-000005040000}"/>
    <cellStyle name="Verklarende tekst 7" xfId="1028" xr:uid="{00000000-0005-0000-0000-000006040000}"/>
    <cellStyle name="Verklarende tekst 8" xfId="1029" xr:uid="{00000000-0005-0000-0000-000007040000}"/>
    <cellStyle name="Verklarende tekst 9" xfId="1030" xr:uid="{00000000-0005-0000-0000-000008040000}"/>
    <cellStyle name="Waarschuwingstekst 10" xfId="1031" xr:uid="{00000000-0005-0000-0000-000009040000}"/>
    <cellStyle name="Waarschuwingstekst 11" xfId="1032" xr:uid="{00000000-0005-0000-0000-00000A040000}"/>
    <cellStyle name="Waarschuwingstekst 12" xfId="1033" xr:uid="{00000000-0005-0000-0000-00000B040000}"/>
    <cellStyle name="Waarschuwingstekst 13" xfId="1034" xr:uid="{00000000-0005-0000-0000-00000C040000}"/>
    <cellStyle name="Waarschuwingstekst 14" xfId="1035" xr:uid="{00000000-0005-0000-0000-00000D040000}"/>
    <cellStyle name="Waarschuwingstekst 15" xfId="1036" xr:uid="{00000000-0005-0000-0000-00000E040000}"/>
    <cellStyle name="Waarschuwingstekst 16" xfId="1037" xr:uid="{00000000-0005-0000-0000-00000F040000}"/>
    <cellStyle name="Waarschuwingstekst 2" xfId="1038" xr:uid="{00000000-0005-0000-0000-000010040000}"/>
    <cellStyle name="Waarschuwingstekst 3" xfId="1039" xr:uid="{00000000-0005-0000-0000-000011040000}"/>
    <cellStyle name="Waarschuwingstekst 4" xfId="1040" xr:uid="{00000000-0005-0000-0000-000012040000}"/>
    <cellStyle name="Waarschuwingstekst 5" xfId="1041" xr:uid="{00000000-0005-0000-0000-000013040000}"/>
    <cellStyle name="Waarschuwingstekst 6" xfId="1042" xr:uid="{00000000-0005-0000-0000-000014040000}"/>
    <cellStyle name="Waarschuwingstekst 7" xfId="1043" xr:uid="{00000000-0005-0000-0000-000015040000}"/>
    <cellStyle name="Waarschuwingstekst 8" xfId="1044" xr:uid="{00000000-0005-0000-0000-000016040000}"/>
    <cellStyle name="Waarschuwingstekst 9" xfId="1045" xr:uid="{00000000-0005-0000-0000-00001704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FFFFCC"/>
      <color rgb="FFFF33CC"/>
      <color rgb="FFFF99FF"/>
      <color rgb="FF0000FF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14233</xdr:colOff>
      <xdr:row>0</xdr:row>
      <xdr:rowOff>155377</xdr:rowOff>
    </xdr:from>
    <xdr:to>
      <xdr:col>6</xdr:col>
      <xdr:colOff>545728</xdr:colOff>
      <xdr:row>10</xdr:row>
      <xdr:rowOff>455448</xdr:rowOff>
    </xdr:to>
    <xdr:pic>
      <xdr:nvPicPr>
        <xdr:cNvPr id="3" name="Afbeelding 2" descr="Home - Maassluis - Schiedam in Cijfer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6474" y="155377"/>
          <a:ext cx="2622331" cy="19642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1:L33"/>
  <sheetViews>
    <sheetView showGridLines="0" zoomScale="85" zoomScaleNormal="85" workbookViewId="0">
      <selection activeCell="N10" sqref="N10"/>
    </sheetView>
  </sheetViews>
  <sheetFormatPr defaultRowHeight="13.5" x14ac:dyDescent="0.25"/>
  <cols>
    <col min="1" max="1" width="2.85546875" customWidth="1"/>
    <col min="2" max="2" width="8.28515625" customWidth="1"/>
    <col min="3" max="3" width="12.7109375" customWidth="1"/>
    <col min="4" max="4" width="9.42578125" customWidth="1"/>
    <col min="5" max="5" width="12.140625" customWidth="1"/>
    <col min="12" max="12" width="17.28515625" customWidth="1"/>
  </cols>
  <sheetData>
    <row r="11" spans="1:12" ht="77.25" customHeight="1" x14ac:dyDescent="0.25">
      <c r="A11" s="147" t="s">
        <v>136</v>
      </c>
      <c r="B11" s="147"/>
      <c r="C11" s="147"/>
      <c r="D11" s="147"/>
      <c r="E11" s="147"/>
      <c r="F11" s="147"/>
      <c r="G11" s="147"/>
      <c r="H11" s="147"/>
      <c r="I11" s="147"/>
      <c r="J11" s="147"/>
      <c r="K11" s="3"/>
      <c r="L11" s="3"/>
    </row>
    <row r="12" spans="1:12" ht="14.25" customHeight="1" x14ac:dyDescent="0.25"/>
    <row r="13" spans="1:12" x14ac:dyDescent="0.25">
      <c r="B13" s="2" t="s">
        <v>1</v>
      </c>
    </row>
    <row r="14" spans="1:12" x14ac:dyDescent="0.25">
      <c r="B14" s="1"/>
    </row>
    <row r="15" spans="1:12" x14ac:dyDescent="0.25">
      <c r="B15" s="1" t="s">
        <v>137</v>
      </c>
      <c r="C15" s="1"/>
      <c r="D15" s="1"/>
      <c r="E15" s="1"/>
      <c r="F15" s="1"/>
    </row>
    <row r="16" spans="1:12" x14ac:dyDescent="0.25">
      <c r="B16" s="1"/>
      <c r="C16" s="1"/>
      <c r="D16" s="1"/>
      <c r="E16" s="1"/>
      <c r="F16" s="1"/>
    </row>
    <row r="17" spans="2:6" x14ac:dyDescent="0.25">
      <c r="B17" s="1" t="s">
        <v>138</v>
      </c>
      <c r="C17" s="1"/>
      <c r="D17" s="1"/>
      <c r="E17" s="1"/>
      <c r="F17" s="1"/>
    </row>
    <row r="18" spans="2:6" x14ac:dyDescent="0.25">
      <c r="B18" s="1"/>
      <c r="C18" s="1"/>
      <c r="D18" s="1"/>
      <c r="E18" s="1"/>
      <c r="F18" s="1"/>
    </row>
    <row r="19" spans="2:6" x14ac:dyDescent="0.25">
      <c r="B19" s="1" t="s">
        <v>212</v>
      </c>
      <c r="C19" s="1"/>
      <c r="D19" s="1"/>
      <c r="E19" s="1"/>
      <c r="F19" s="1"/>
    </row>
    <row r="21" spans="2:6" x14ac:dyDescent="0.25">
      <c r="B21" s="2" t="s">
        <v>0</v>
      </c>
      <c r="C21" s="1"/>
    </row>
    <row r="22" spans="2:6" x14ac:dyDescent="0.25">
      <c r="B22" s="1" t="s">
        <v>4</v>
      </c>
      <c r="C22" s="1"/>
    </row>
    <row r="23" spans="2:6" x14ac:dyDescent="0.25">
      <c r="B23" t="s">
        <v>232</v>
      </c>
      <c r="C23" s="1"/>
    </row>
    <row r="24" spans="2:6" x14ac:dyDescent="0.25">
      <c r="B24" t="s">
        <v>233</v>
      </c>
      <c r="C24" s="1"/>
    </row>
    <row r="25" spans="2:6" x14ac:dyDescent="0.25">
      <c r="B25" t="s">
        <v>234</v>
      </c>
      <c r="C25" s="1"/>
    </row>
    <row r="26" spans="2:6" x14ac:dyDescent="0.25">
      <c r="B26" s="1"/>
      <c r="C26" s="1"/>
    </row>
    <row r="27" spans="2:6" x14ac:dyDescent="0.25">
      <c r="B27" s="1"/>
      <c r="C27" s="1"/>
    </row>
    <row r="28" spans="2:6" x14ac:dyDescent="0.25">
      <c r="B28" s="1"/>
      <c r="C28" s="1"/>
    </row>
    <row r="29" spans="2:6" x14ac:dyDescent="0.25">
      <c r="B29" s="1"/>
      <c r="C29" s="1"/>
    </row>
    <row r="30" spans="2:6" x14ac:dyDescent="0.25">
      <c r="B30" s="1"/>
      <c r="C30" s="1"/>
    </row>
    <row r="31" spans="2:6" x14ac:dyDescent="0.25">
      <c r="B31" s="1"/>
      <c r="C31" s="1"/>
    </row>
    <row r="32" spans="2:6" x14ac:dyDescent="0.25">
      <c r="B32" s="1"/>
      <c r="C32" s="1"/>
    </row>
    <row r="33" spans="2:3" x14ac:dyDescent="0.25">
      <c r="B33" s="1"/>
      <c r="C33" s="1"/>
    </row>
  </sheetData>
  <mergeCells count="1">
    <mergeCell ref="A11:J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Header>&amp;L&amp;F&amp;R&amp;A</oddHeader>
    <oddFooter>&amp;L&amp;F
Afdrukdatum: &amp;D
Pagina &amp;P van &amp;N&amp;RUnited Quality
"Advies en Aanbesteding in Afval en Automotive"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6B55-5DE2-40F9-A7A6-5F2F6B4301FB}">
  <sheetPr>
    <pageSetUpPr fitToPage="1"/>
  </sheetPr>
  <dimension ref="A1:J68"/>
  <sheetViews>
    <sheetView showGridLines="0" zoomScale="85" zoomScaleNormal="85" workbookViewId="0">
      <selection activeCell="C1" sqref="C1:F1"/>
    </sheetView>
  </sheetViews>
  <sheetFormatPr defaultColWidth="8.85546875" defaultRowHeight="14.25" x14ac:dyDescent="0.3"/>
  <cols>
    <col min="1" max="1" width="8.42578125" style="73" customWidth="1"/>
    <col min="2" max="2" width="97.85546875" customWidth="1"/>
    <col min="3" max="3" width="23.42578125" customWidth="1"/>
    <col min="4" max="4" width="18.5703125" customWidth="1"/>
    <col min="5" max="5" width="8.5703125" bestFit="1" customWidth="1"/>
    <col min="6" max="6" width="24.5703125" bestFit="1" customWidth="1"/>
    <col min="7" max="7" width="39.85546875" style="44" customWidth="1"/>
    <col min="8" max="8" width="38.7109375" customWidth="1"/>
    <col min="9" max="9" width="9.42578125" bestFit="1" customWidth="1"/>
  </cols>
  <sheetData>
    <row r="1" spans="1:10" ht="28.9" customHeight="1" x14ac:dyDescent="0.3">
      <c r="A1" s="43" t="s">
        <v>235</v>
      </c>
      <c r="C1" s="158" t="s">
        <v>7</v>
      </c>
      <c r="D1" s="158"/>
      <c r="E1" s="158"/>
      <c r="F1" s="158"/>
      <c r="H1" s="45"/>
      <c r="I1" s="45"/>
      <c r="J1" s="45"/>
    </row>
    <row r="2" spans="1:10" ht="24" customHeight="1" x14ac:dyDescent="0.3">
      <c r="A2" s="159" t="s">
        <v>18</v>
      </c>
      <c r="B2" s="160"/>
      <c r="C2" s="46"/>
      <c r="D2" s="47" t="s">
        <v>8</v>
      </c>
      <c r="E2" s="47" t="s">
        <v>9</v>
      </c>
      <c r="F2" s="47" t="s">
        <v>10</v>
      </c>
      <c r="H2" s="45"/>
      <c r="I2" s="45"/>
      <c r="J2" s="45"/>
    </row>
    <row r="3" spans="1:10" x14ac:dyDescent="0.3">
      <c r="A3" s="48"/>
      <c r="B3" s="49" t="s">
        <v>29</v>
      </c>
      <c r="C3" s="50"/>
      <c r="D3" s="51"/>
      <c r="E3" s="52"/>
      <c r="F3" s="13"/>
      <c r="H3" s="45"/>
      <c r="I3" s="45"/>
      <c r="J3" s="45"/>
    </row>
    <row r="4" spans="1:10" ht="30" customHeight="1" x14ac:dyDescent="0.3">
      <c r="A4" s="53" t="s">
        <v>19</v>
      </c>
      <c r="B4" s="152" t="s">
        <v>203</v>
      </c>
      <c r="C4" s="153"/>
      <c r="D4" s="28">
        <v>0</v>
      </c>
      <c r="E4" s="56">
        <v>100</v>
      </c>
      <c r="F4" s="6">
        <f t="shared" ref="F4" si="0">D4*E4</f>
        <v>0</v>
      </c>
      <c r="H4" s="45"/>
      <c r="I4" s="45"/>
      <c r="J4" s="45"/>
    </row>
    <row r="5" spans="1:10" x14ac:dyDescent="0.3">
      <c r="A5" s="53"/>
      <c r="B5" s="57" t="s">
        <v>30</v>
      </c>
      <c r="C5" s="58"/>
      <c r="D5" s="59"/>
      <c r="E5" s="60"/>
      <c r="F5" s="6"/>
      <c r="H5" s="45"/>
      <c r="I5" s="45"/>
      <c r="J5" s="45"/>
    </row>
    <row r="6" spans="1:10" ht="30" customHeight="1" x14ac:dyDescent="0.3">
      <c r="A6" s="53" t="s">
        <v>20</v>
      </c>
      <c r="B6" s="152" t="s">
        <v>204</v>
      </c>
      <c r="C6" s="153"/>
      <c r="D6" s="28">
        <v>0</v>
      </c>
      <c r="E6" s="56">
        <v>64</v>
      </c>
      <c r="F6" s="6">
        <f t="shared" ref="F6" si="1">D6*E6</f>
        <v>0</v>
      </c>
      <c r="H6" s="45"/>
      <c r="I6" s="45"/>
      <c r="J6" s="45"/>
    </row>
    <row r="7" spans="1:10" ht="30" customHeight="1" x14ac:dyDescent="0.3">
      <c r="A7" s="53" t="s">
        <v>21</v>
      </c>
      <c r="B7" s="152" t="s">
        <v>111</v>
      </c>
      <c r="C7" s="153"/>
      <c r="D7" s="28">
        <v>0</v>
      </c>
      <c r="E7" s="56">
        <v>62</v>
      </c>
      <c r="F7" s="6">
        <f t="shared" ref="F7" si="2">D7*E7</f>
        <v>0</v>
      </c>
      <c r="H7" s="45"/>
      <c r="I7" s="45"/>
      <c r="J7" s="45"/>
    </row>
    <row r="8" spans="1:10" ht="27" customHeight="1" x14ac:dyDescent="0.3">
      <c r="A8" s="53" t="s">
        <v>23</v>
      </c>
      <c r="B8" s="152" t="s">
        <v>216</v>
      </c>
      <c r="C8" s="153"/>
      <c r="D8" s="28">
        <v>0</v>
      </c>
      <c r="E8" s="56">
        <v>9</v>
      </c>
      <c r="F8" s="6">
        <f t="shared" ref="F8" si="3">D8*E8</f>
        <v>0</v>
      </c>
      <c r="H8" s="45"/>
      <c r="I8" s="45"/>
      <c r="J8" s="45"/>
    </row>
    <row r="9" spans="1:10" ht="15" customHeight="1" x14ac:dyDescent="0.3">
      <c r="A9" s="53" t="s">
        <v>24</v>
      </c>
      <c r="B9" s="61" t="s">
        <v>22</v>
      </c>
      <c r="C9" s="62"/>
      <c r="D9" s="28">
        <v>0</v>
      </c>
      <c r="E9" s="56">
        <v>50</v>
      </c>
      <c r="F9" s="6">
        <f t="shared" ref="F9" si="4">D9*E9</f>
        <v>0</v>
      </c>
      <c r="H9" s="45"/>
      <c r="I9" s="45"/>
      <c r="J9" s="45"/>
    </row>
    <row r="10" spans="1:10" x14ac:dyDescent="0.3">
      <c r="A10" s="53"/>
      <c r="B10" s="61"/>
      <c r="C10" s="62"/>
      <c r="D10" s="30"/>
      <c r="E10" s="56"/>
      <c r="F10" s="14"/>
      <c r="H10" s="45"/>
      <c r="I10" s="45"/>
      <c r="J10" s="45"/>
    </row>
    <row r="11" spans="1:10" x14ac:dyDescent="0.3">
      <c r="A11" s="53"/>
      <c r="B11" s="57" t="s">
        <v>31</v>
      </c>
      <c r="C11" s="62"/>
      <c r="D11" s="30"/>
      <c r="E11" s="56"/>
      <c r="F11" s="14"/>
      <c r="H11" s="45"/>
      <c r="I11" s="45"/>
      <c r="J11" s="45"/>
    </row>
    <row r="12" spans="1:10" ht="28.5" x14ac:dyDescent="0.3">
      <c r="A12" s="53" t="s">
        <v>25</v>
      </c>
      <c r="B12" s="63" t="s">
        <v>205</v>
      </c>
      <c r="C12" s="64"/>
      <c r="D12" s="31">
        <v>0</v>
      </c>
      <c r="E12" s="56">
        <f>212+69</f>
        <v>281</v>
      </c>
      <c r="F12" s="29">
        <f t="shared" ref="F12" si="5">D12*E12</f>
        <v>0</v>
      </c>
      <c r="H12" s="45"/>
      <c r="I12" s="45"/>
      <c r="J12" s="45"/>
    </row>
    <row r="13" spans="1:10" x14ac:dyDescent="0.3">
      <c r="A13" s="53"/>
      <c r="B13" s="65" t="s">
        <v>190</v>
      </c>
      <c r="C13" s="64"/>
      <c r="D13" s="30"/>
      <c r="E13" s="56"/>
      <c r="F13" s="14"/>
      <c r="H13" s="45"/>
      <c r="I13" s="45"/>
      <c r="J13" s="45"/>
    </row>
    <row r="14" spans="1:10" ht="30" customHeight="1" x14ac:dyDescent="0.3">
      <c r="A14" s="53" t="s">
        <v>32</v>
      </c>
      <c r="B14" s="152" t="s">
        <v>206</v>
      </c>
      <c r="C14" s="153"/>
      <c r="D14" s="28">
        <v>0</v>
      </c>
      <c r="E14" s="56">
        <f>16+16</f>
        <v>32</v>
      </c>
      <c r="F14" s="6">
        <f t="shared" ref="F14:F19" si="6">D14*E14</f>
        <v>0</v>
      </c>
      <c r="H14" s="45"/>
      <c r="I14" s="45"/>
      <c r="J14" s="45"/>
    </row>
    <row r="15" spans="1:10" ht="30" customHeight="1" x14ac:dyDescent="0.3">
      <c r="A15" s="53" t="s">
        <v>33</v>
      </c>
      <c r="B15" s="152" t="s">
        <v>112</v>
      </c>
      <c r="C15" s="153"/>
      <c r="D15" s="28">
        <v>0</v>
      </c>
      <c r="E15" s="56">
        <f>24+7</f>
        <v>31</v>
      </c>
      <c r="F15" s="6">
        <f t="shared" si="6"/>
        <v>0</v>
      </c>
      <c r="H15" s="45"/>
      <c r="I15" s="45"/>
      <c r="J15" s="45"/>
    </row>
    <row r="16" spans="1:10" ht="30" customHeight="1" x14ac:dyDescent="0.3">
      <c r="A16" s="53" t="s">
        <v>34</v>
      </c>
      <c r="B16" s="152" t="s">
        <v>113</v>
      </c>
      <c r="C16" s="153"/>
      <c r="D16" s="28">
        <v>0</v>
      </c>
      <c r="E16" s="56">
        <v>39</v>
      </c>
      <c r="F16" s="6">
        <f t="shared" si="6"/>
        <v>0</v>
      </c>
      <c r="H16" s="45"/>
      <c r="I16" s="45"/>
      <c r="J16" s="45"/>
    </row>
    <row r="17" spans="1:10" ht="30" customHeight="1" x14ac:dyDescent="0.3">
      <c r="A17" s="53" t="s">
        <v>35</v>
      </c>
      <c r="B17" s="66" t="s">
        <v>139</v>
      </c>
      <c r="C17" s="67"/>
      <c r="D17" s="28">
        <v>0</v>
      </c>
      <c r="E17" s="56">
        <f>E16</f>
        <v>39</v>
      </c>
      <c r="F17" s="6">
        <f t="shared" si="6"/>
        <v>0</v>
      </c>
      <c r="H17" s="45"/>
      <c r="I17" s="45"/>
      <c r="J17" s="45"/>
    </row>
    <row r="18" spans="1:10" ht="30" customHeight="1" x14ac:dyDescent="0.3">
      <c r="A18" s="53" t="s">
        <v>36</v>
      </c>
      <c r="B18" s="66" t="s">
        <v>213</v>
      </c>
      <c r="C18" s="67"/>
      <c r="D18" s="28">
        <v>0</v>
      </c>
      <c r="E18" s="56">
        <v>100</v>
      </c>
      <c r="F18" s="6">
        <f t="shared" ref="F18" si="7">D18*E18</f>
        <v>0</v>
      </c>
      <c r="H18" s="45"/>
      <c r="I18" s="45"/>
      <c r="J18" s="45"/>
    </row>
    <row r="19" spans="1:10" ht="30" customHeight="1" x14ac:dyDescent="0.3">
      <c r="A19" s="68" t="s">
        <v>37</v>
      </c>
      <c r="B19" s="69" t="s">
        <v>140</v>
      </c>
      <c r="C19" s="70"/>
      <c r="D19" s="28">
        <v>0</v>
      </c>
      <c r="E19" s="56">
        <v>50</v>
      </c>
      <c r="F19" s="6">
        <f t="shared" si="6"/>
        <v>0</v>
      </c>
      <c r="H19" s="45"/>
      <c r="I19" s="45"/>
      <c r="J19" s="45"/>
    </row>
    <row r="20" spans="1:10" ht="16.5" customHeight="1" x14ac:dyDescent="0.3">
      <c r="A20" s="56"/>
      <c r="B20" s="71" t="s">
        <v>11</v>
      </c>
      <c r="C20" s="71"/>
      <c r="D20" s="161" t="s">
        <v>27</v>
      </c>
      <c r="E20" s="162"/>
      <c r="F20" s="7">
        <f>SUM(F3:F19)</f>
        <v>0</v>
      </c>
      <c r="G20" s="72"/>
      <c r="H20" s="45"/>
      <c r="I20" s="45"/>
      <c r="J20" s="45"/>
    </row>
    <row r="21" spans="1:10" ht="16.5" x14ac:dyDescent="0.3">
      <c r="B21" s="74"/>
      <c r="C21" s="74"/>
      <c r="D21" s="74"/>
      <c r="E21" s="74"/>
      <c r="F21" s="8"/>
      <c r="H21" s="45"/>
      <c r="I21" s="45"/>
      <c r="J21" s="45"/>
    </row>
    <row r="22" spans="1:10" ht="27" x14ac:dyDescent="0.3">
      <c r="A22" s="163" t="s">
        <v>26</v>
      </c>
      <c r="B22" s="154"/>
      <c r="C22" s="46"/>
      <c r="D22" s="47" t="s">
        <v>13</v>
      </c>
      <c r="E22" s="47" t="s">
        <v>9</v>
      </c>
      <c r="F22" s="47" t="s">
        <v>10</v>
      </c>
      <c r="H22" s="75"/>
      <c r="I22" s="45"/>
      <c r="J22" s="45"/>
    </row>
    <row r="23" spans="1:10" ht="15" customHeight="1" x14ac:dyDescent="0.3">
      <c r="A23" s="48" t="s">
        <v>38</v>
      </c>
      <c r="B23" s="156" t="s">
        <v>110</v>
      </c>
      <c r="C23" s="156"/>
      <c r="D23" s="26">
        <v>0</v>
      </c>
      <c r="E23" s="77">
        <v>235</v>
      </c>
      <c r="F23" s="27">
        <f t="shared" ref="F23" si="8">D23*E23</f>
        <v>0</v>
      </c>
      <c r="G23" s="72"/>
      <c r="H23" s="45"/>
      <c r="I23" s="45"/>
      <c r="J23" s="45"/>
    </row>
    <row r="24" spans="1:10" ht="30" customHeight="1" x14ac:dyDescent="0.3">
      <c r="A24" s="53" t="s">
        <v>39</v>
      </c>
      <c r="B24" s="156" t="s">
        <v>117</v>
      </c>
      <c r="C24" s="156"/>
      <c r="D24" s="24">
        <v>0</v>
      </c>
      <c r="E24" s="78">
        <v>130</v>
      </c>
      <c r="F24" s="19">
        <f t="shared" ref="F24:F25" si="9">D24*E24</f>
        <v>0</v>
      </c>
      <c r="H24" s="45"/>
      <c r="I24" s="45"/>
      <c r="J24" s="45"/>
    </row>
    <row r="25" spans="1:10" ht="24.75" customHeight="1" x14ac:dyDescent="0.3">
      <c r="A25" s="53" t="s">
        <v>40</v>
      </c>
      <c r="B25" s="156" t="s">
        <v>118</v>
      </c>
      <c r="C25" s="156"/>
      <c r="D25" s="24">
        <v>0</v>
      </c>
      <c r="E25" s="53">
        <f>(253-130)+126</f>
        <v>249</v>
      </c>
      <c r="F25" s="19">
        <f t="shared" si="9"/>
        <v>0</v>
      </c>
      <c r="G25" s="79"/>
      <c r="H25" s="45"/>
      <c r="I25" s="45"/>
      <c r="J25" s="45"/>
    </row>
    <row r="26" spans="1:10" ht="24.75" customHeight="1" x14ac:dyDescent="0.3">
      <c r="A26" s="53" t="s">
        <v>41</v>
      </c>
      <c r="B26" s="76" t="s">
        <v>119</v>
      </c>
      <c r="C26" s="76"/>
      <c r="D26" s="24">
        <v>0</v>
      </c>
      <c r="E26" s="80">
        <v>50</v>
      </c>
      <c r="F26" s="19">
        <f>D26*E26</f>
        <v>0</v>
      </c>
      <c r="G26" s="79"/>
      <c r="H26" s="45"/>
      <c r="I26" s="45"/>
      <c r="J26" s="45"/>
    </row>
    <row r="27" spans="1:10" x14ac:dyDescent="0.3">
      <c r="A27" s="68" t="s">
        <v>42</v>
      </c>
      <c r="B27" s="157" t="s">
        <v>155</v>
      </c>
      <c r="C27" s="157"/>
      <c r="D27" s="25">
        <v>0</v>
      </c>
      <c r="E27" s="82">
        <v>10</v>
      </c>
      <c r="F27" s="21">
        <f>D27*E27</f>
        <v>0</v>
      </c>
      <c r="G27" s="79"/>
      <c r="H27" s="45"/>
      <c r="I27" s="45"/>
      <c r="J27" s="45"/>
    </row>
    <row r="28" spans="1:10" x14ac:dyDescent="0.3">
      <c r="A28" s="83"/>
      <c r="B28" t="s">
        <v>55</v>
      </c>
      <c r="D28" s="164" t="s">
        <v>28</v>
      </c>
      <c r="E28" s="165"/>
      <c r="F28" s="20">
        <f>SUM(F23:F27)</f>
        <v>0</v>
      </c>
    </row>
    <row r="29" spans="1:10" x14ac:dyDescent="0.3">
      <c r="A29" s="56"/>
      <c r="B29" s="45"/>
      <c r="C29" s="45"/>
      <c r="G29" s="72"/>
      <c r="H29" s="45"/>
      <c r="I29" s="45"/>
      <c r="J29" s="45"/>
    </row>
    <row r="30" spans="1:10" ht="27" x14ac:dyDescent="0.3">
      <c r="A30" s="154" t="s">
        <v>56</v>
      </c>
      <c r="B30" s="155"/>
      <c r="C30" s="155"/>
      <c r="D30" s="84" t="s">
        <v>13</v>
      </c>
      <c r="E30" s="85" t="s">
        <v>9</v>
      </c>
      <c r="F30" s="84" t="s">
        <v>10</v>
      </c>
      <c r="G30" s="72"/>
      <c r="H30" s="45"/>
      <c r="I30" s="45"/>
      <c r="J30" s="45"/>
    </row>
    <row r="31" spans="1:10" ht="15" x14ac:dyDescent="0.3">
      <c r="A31" s="150" t="s">
        <v>141</v>
      </c>
      <c r="B31" s="151"/>
      <c r="C31" s="86"/>
      <c r="D31" s="87"/>
      <c r="E31" s="88"/>
      <c r="F31" s="87"/>
      <c r="G31" s="72"/>
      <c r="H31" s="45"/>
      <c r="I31" s="45"/>
      <c r="J31" s="45"/>
    </row>
    <row r="32" spans="1:10" x14ac:dyDescent="0.3">
      <c r="A32" s="48" t="s">
        <v>43</v>
      </c>
      <c r="B32" s="89" t="s">
        <v>144</v>
      </c>
      <c r="C32" s="90"/>
      <c r="D32" s="26">
        <v>0</v>
      </c>
      <c r="E32" s="48">
        <f>235</f>
        <v>235</v>
      </c>
      <c r="F32" s="27">
        <f>D32*E32</f>
        <v>0</v>
      </c>
      <c r="G32" s="72"/>
      <c r="H32" s="45"/>
      <c r="I32" s="45"/>
      <c r="J32" s="45"/>
    </row>
    <row r="33" spans="1:10" ht="28.5" x14ac:dyDescent="0.3">
      <c r="A33" s="53" t="s">
        <v>44</v>
      </c>
      <c r="B33" s="89" t="s">
        <v>145</v>
      </c>
      <c r="C33" s="45"/>
      <c r="D33" s="24">
        <v>0</v>
      </c>
      <c r="E33" s="53">
        <v>449</v>
      </c>
      <c r="F33" s="19">
        <f>D33*E33</f>
        <v>0</v>
      </c>
      <c r="G33" s="72"/>
      <c r="H33" s="45"/>
      <c r="I33" s="45"/>
      <c r="J33" s="45"/>
    </row>
    <row r="34" spans="1:10" ht="28.5" x14ac:dyDescent="0.3">
      <c r="A34" s="53" t="s">
        <v>45</v>
      </c>
      <c r="B34" s="89" t="s">
        <v>218</v>
      </c>
      <c r="C34" s="45"/>
      <c r="D34" s="24">
        <v>0</v>
      </c>
      <c r="E34" s="53">
        <v>40</v>
      </c>
      <c r="F34" s="19">
        <f t="shared" ref="F34:F35" si="10">D34*E34</f>
        <v>0</v>
      </c>
      <c r="G34" s="72"/>
      <c r="H34" s="45"/>
      <c r="I34" s="45"/>
      <c r="J34" s="45"/>
    </row>
    <row r="35" spans="1:10" x14ac:dyDescent="0.3">
      <c r="A35" s="53" t="s">
        <v>187</v>
      </c>
      <c r="B35" s="89" t="s">
        <v>114</v>
      </c>
      <c r="C35" s="45"/>
      <c r="D35" s="24">
        <v>0</v>
      </c>
      <c r="E35" s="53">
        <v>5</v>
      </c>
      <c r="F35" s="19">
        <f t="shared" si="10"/>
        <v>0</v>
      </c>
      <c r="G35" s="72"/>
      <c r="H35" s="45"/>
      <c r="I35" s="45"/>
      <c r="J35" s="45"/>
    </row>
    <row r="36" spans="1:10" x14ac:dyDescent="0.3">
      <c r="A36" s="68" t="s">
        <v>46</v>
      </c>
      <c r="B36" s="89" t="s">
        <v>143</v>
      </c>
      <c r="C36" s="45"/>
      <c r="D36" s="24">
        <v>0</v>
      </c>
      <c r="E36" s="53">
        <v>20</v>
      </c>
      <c r="F36" s="19">
        <f t="shared" ref="F36" si="11">D36*E36</f>
        <v>0</v>
      </c>
      <c r="G36" s="72"/>
      <c r="H36" s="45"/>
      <c r="I36" s="45"/>
      <c r="J36" s="45"/>
    </row>
    <row r="37" spans="1:10" ht="45" customHeight="1" x14ac:dyDescent="0.3">
      <c r="A37" s="148" t="s">
        <v>146</v>
      </c>
      <c r="B37" s="149"/>
      <c r="C37" s="149"/>
      <c r="D37" s="91"/>
      <c r="E37" s="91"/>
      <c r="F37" s="92"/>
      <c r="G37" s="72"/>
      <c r="H37" s="45"/>
      <c r="I37" s="45"/>
      <c r="J37" s="45"/>
    </row>
    <row r="38" spans="1:10" x14ac:dyDescent="0.3">
      <c r="A38" s="48" t="s">
        <v>47</v>
      </c>
      <c r="B38" s="93" t="s">
        <v>156</v>
      </c>
      <c r="C38" s="94"/>
      <c r="D38" s="34">
        <v>0</v>
      </c>
      <c r="E38" s="48">
        <v>20</v>
      </c>
      <c r="F38" s="35">
        <f t="shared" ref="F38:F54" si="12">D38*E38</f>
        <v>0</v>
      </c>
      <c r="G38" s="72"/>
      <c r="H38" s="45"/>
      <c r="I38" s="45"/>
      <c r="J38" s="45"/>
    </row>
    <row r="39" spans="1:10" x14ac:dyDescent="0.3">
      <c r="A39" s="53" t="s">
        <v>48</v>
      </c>
      <c r="B39" s="167" t="s">
        <v>116</v>
      </c>
      <c r="C39" s="153"/>
      <c r="D39" s="33">
        <v>0</v>
      </c>
      <c r="E39" s="53">
        <v>20</v>
      </c>
      <c r="F39" s="30">
        <f t="shared" ref="F39" si="13">D39*E39</f>
        <v>0</v>
      </c>
      <c r="G39" s="72"/>
      <c r="H39" s="45"/>
      <c r="I39" s="45"/>
      <c r="J39" s="45"/>
    </row>
    <row r="40" spans="1:10" x14ac:dyDescent="0.3">
      <c r="A40" s="53" t="s">
        <v>49</v>
      </c>
      <c r="B40" s="95" t="s">
        <v>191</v>
      </c>
      <c r="C40" s="96"/>
      <c r="D40" s="33">
        <v>0</v>
      </c>
      <c r="E40" s="53">
        <v>20</v>
      </c>
      <c r="F40" s="30">
        <f t="shared" si="12"/>
        <v>0</v>
      </c>
      <c r="G40" s="72"/>
      <c r="H40" s="45"/>
      <c r="I40" s="45"/>
      <c r="J40" s="45"/>
    </row>
    <row r="41" spans="1:10" x14ac:dyDescent="0.3">
      <c r="A41" s="53" t="s">
        <v>50</v>
      </c>
      <c r="B41" s="97" t="s">
        <v>157</v>
      </c>
      <c r="C41" s="98"/>
      <c r="D41" s="33">
        <v>0</v>
      </c>
      <c r="E41" s="53">
        <v>20</v>
      </c>
      <c r="F41" s="30">
        <f t="shared" si="12"/>
        <v>0</v>
      </c>
      <c r="G41" s="72"/>
      <c r="H41" s="45"/>
      <c r="I41" s="45"/>
      <c r="J41" s="45"/>
    </row>
    <row r="42" spans="1:10" x14ac:dyDescent="0.3">
      <c r="A42" s="53" t="s">
        <v>51</v>
      </c>
      <c r="B42" s="97" t="s">
        <v>158</v>
      </c>
      <c r="C42" s="98"/>
      <c r="D42" s="33">
        <v>0</v>
      </c>
      <c r="E42" s="53">
        <v>20</v>
      </c>
      <c r="F42" s="30">
        <f t="shared" si="12"/>
        <v>0</v>
      </c>
      <c r="G42" s="72"/>
      <c r="H42" s="45"/>
      <c r="I42" s="45"/>
      <c r="J42" s="45"/>
    </row>
    <row r="43" spans="1:10" x14ac:dyDescent="0.3">
      <c r="A43" s="53" t="s">
        <v>52</v>
      </c>
      <c r="B43" s="167" t="s">
        <v>99</v>
      </c>
      <c r="C43" s="153"/>
      <c r="D43" s="33">
        <v>0</v>
      </c>
      <c r="E43" s="53">
        <v>20</v>
      </c>
      <c r="F43" s="30">
        <f t="shared" ref="F43" si="14">D43*E43</f>
        <v>0</v>
      </c>
      <c r="G43" s="72"/>
      <c r="H43" s="45"/>
      <c r="I43" s="45"/>
      <c r="J43" s="45"/>
    </row>
    <row r="44" spans="1:10" x14ac:dyDescent="0.3">
      <c r="A44" s="53" t="s">
        <v>53</v>
      </c>
      <c r="B44" s="97" t="s">
        <v>159</v>
      </c>
      <c r="C44" s="98"/>
      <c r="D44" s="33">
        <v>0</v>
      </c>
      <c r="E44" s="53">
        <v>20</v>
      </c>
      <c r="F44" s="30">
        <f t="shared" si="12"/>
        <v>0</v>
      </c>
      <c r="G44" s="72"/>
      <c r="H44" s="45"/>
      <c r="I44" s="45"/>
      <c r="J44" s="45"/>
    </row>
    <row r="45" spans="1:10" x14ac:dyDescent="0.3">
      <c r="A45" s="53" t="s">
        <v>54</v>
      </c>
      <c r="B45" s="167" t="s">
        <v>161</v>
      </c>
      <c r="C45" s="153"/>
      <c r="D45" s="33">
        <v>0</v>
      </c>
      <c r="E45" s="53">
        <v>20</v>
      </c>
      <c r="F45" s="30">
        <f t="shared" ref="F45" si="15">D45*E45</f>
        <v>0</v>
      </c>
      <c r="G45" s="72"/>
      <c r="H45" s="45"/>
      <c r="I45" s="45"/>
      <c r="J45" s="45"/>
    </row>
    <row r="46" spans="1:10" x14ac:dyDescent="0.3">
      <c r="A46" s="53" t="s">
        <v>120</v>
      </c>
      <c r="B46" s="97" t="s">
        <v>207</v>
      </c>
      <c r="C46" s="98"/>
      <c r="D46" s="33">
        <v>0</v>
      </c>
      <c r="E46" s="53">
        <v>20</v>
      </c>
      <c r="F46" s="30">
        <f t="shared" si="12"/>
        <v>0</v>
      </c>
      <c r="G46" s="72"/>
      <c r="H46" s="45"/>
      <c r="I46" s="45"/>
      <c r="J46" s="45"/>
    </row>
    <row r="47" spans="1:10" x14ac:dyDescent="0.3">
      <c r="A47" s="53" t="s">
        <v>121</v>
      </c>
      <c r="B47" s="97" t="s">
        <v>192</v>
      </c>
      <c r="C47" s="98"/>
      <c r="D47" s="33">
        <v>0</v>
      </c>
      <c r="E47" s="53">
        <v>20</v>
      </c>
      <c r="F47" s="30">
        <f t="shared" ref="F47" si="16">D47*E47</f>
        <v>0</v>
      </c>
      <c r="G47" s="72"/>
      <c r="H47" s="45"/>
      <c r="I47" s="45"/>
      <c r="J47" s="45"/>
    </row>
    <row r="48" spans="1:10" x14ac:dyDescent="0.3">
      <c r="A48" s="53" t="s">
        <v>122</v>
      </c>
      <c r="B48" s="97" t="s">
        <v>162</v>
      </c>
      <c r="C48" s="98"/>
      <c r="D48" s="33">
        <v>0</v>
      </c>
      <c r="E48" s="53">
        <v>20</v>
      </c>
      <c r="F48" s="30">
        <f t="shared" si="12"/>
        <v>0</v>
      </c>
      <c r="G48" s="72"/>
      <c r="H48" s="45"/>
      <c r="I48" s="45"/>
      <c r="J48" s="45"/>
    </row>
    <row r="49" spans="1:10" x14ac:dyDescent="0.3">
      <c r="A49" s="53" t="s">
        <v>188</v>
      </c>
      <c r="B49" s="97" t="s">
        <v>163</v>
      </c>
      <c r="C49" s="98"/>
      <c r="D49" s="33">
        <v>0</v>
      </c>
      <c r="E49" s="53">
        <v>20</v>
      </c>
      <c r="F49" s="30">
        <f t="shared" si="12"/>
        <v>0</v>
      </c>
      <c r="G49" s="72"/>
      <c r="H49" s="45"/>
      <c r="I49" s="45"/>
      <c r="J49" s="45"/>
    </row>
    <row r="50" spans="1:10" x14ac:dyDescent="0.3">
      <c r="A50" s="53" t="s">
        <v>101</v>
      </c>
      <c r="B50" s="97" t="s">
        <v>164</v>
      </c>
      <c r="C50" s="98"/>
      <c r="D50" s="33">
        <v>0</v>
      </c>
      <c r="E50" s="53">
        <v>20</v>
      </c>
      <c r="F50" s="30">
        <f t="shared" si="12"/>
        <v>0</v>
      </c>
      <c r="G50" s="72"/>
      <c r="H50" s="45"/>
      <c r="I50" s="45"/>
      <c r="J50" s="45"/>
    </row>
    <row r="51" spans="1:10" x14ac:dyDescent="0.3">
      <c r="A51" s="53" t="s">
        <v>102</v>
      </c>
      <c r="B51" s="97" t="s">
        <v>160</v>
      </c>
      <c r="C51" s="98"/>
      <c r="D51" s="33">
        <v>0</v>
      </c>
      <c r="E51" s="53">
        <v>20</v>
      </c>
      <c r="F51" s="30">
        <f t="shared" si="12"/>
        <v>0</v>
      </c>
      <c r="G51" s="72"/>
      <c r="H51" s="45"/>
      <c r="I51" s="45"/>
      <c r="J51" s="45"/>
    </row>
    <row r="52" spans="1:10" x14ac:dyDescent="0.3">
      <c r="A52" s="53" t="s">
        <v>103</v>
      </c>
      <c r="B52" s="97" t="s">
        <v>166</v>
      </c>
      <c r="C52" s="98"/>
      <c r="D52" s="33">
        <v>0</v>
      </c>
      <c r="E52" s="53">
        <v>20</v>
      </c>
      <c r="F52" s="30">
        <f t="shared" si="12"/>
        <v>0</v>
      </c>
      <c r="G52" s="72"/>
      <c r="H52" s="45"/>
      <c r="I52" s="45"/>
      <c r="J52" s="45"/>
    </row>
    <row r="53" spans="1:10" x14ac:dyDescent="0.3">
      <c r="A53" s="53" t="s">
        <v>104</v>
      </c>
      <c r="B53" s="97" t="s">
        <v>165</v>
      </c>
      <c r="C53" s="98"/>
      <c r="D53" s="33">
        <v>0</v>
      </c>
      <c r="E53" s="53">
        <v>20</v>
      </c>
      <c r="F53" s="30">
        <f t="shared" si="12"/>
        <v>0</v>
      </c>
      <c r="G53" s="72"/>
      <c r="H53" s="45"/>
      <c r="I53" s="45"/>
      <c r="J53" s="45"/>
    </row>
    <row r="54" spans="1:10" x14ac:dyDescent="0.3">
      <c r="A54" s="53" t="s">
        <v>105</v>
      </c>
      <c r="B54" s="97" t="s">
        <v>167</v>
      </c>
      <c r="C54" s="98"/>
      <c r="D54" s="33">
        <v>0</v>
      </c>
      <c r="E54" s="53">
        <v>20</v>
      </c>
      <c r="F54" s="30">
        <f t="shared" si="12"/>
        <v>0</v>
      </c>
      <c r="G54" s="72"/>
      <c r="H54" s="45"/>
      <c r="I54" s="45"/>
      <c r="J54" s="45"/>
    </row>
    <row r="55" spans="1:10" x14ac:dyDescent="0.3">
      <c r="A55" s="53" t="s">
        <v>106</v>
      </c>
      <c r="B55" s="167" t="s">
        <v>168</v>
      </c>
      <c r="C55" s="153"/>
      <c r="D55" s="18">
        <v>0</v>
      </c>
      <c r="E55" s="53">
        <v>20</v>
      </c>
      <c r="F55" s="19">
        <f t="shared" ref="F55:F57" si="17">D55*E55</f>
        <v>0</v>
      </c>
      <c r="G55" s="72"/>
      <c r="H55" s="45"/>
      <c r="I55" s="45"/>
      <c r="J55" s="45"/>
    </row>
    <row r="56" spans="1:10" x14ac:dyDescent="0.3">
      <c r="A56" s="53" t="s">
        <v>107</v>
      </c>
      <c r="B56" s="167" t="s">
        <v>100</v>
      </c>
      <c r="C56" s="153"/>
      <c r="D56" s="33">
        <v>0</v>
      </c>
      <c r="E56" s="53">
        <v>20</v>
      </c>
      <c r="F56" s="30">
        <f t="shared" ref="F56" si="18">D56*E56</f>
        <v>0</v>
      </c>
      <c r="G56" s="72"/>
      <c r="H56" s="45"/>
      <c r="I56" s="45"/>
      <c r="J56" s="45"/>
    </row>
    <row r="57" spans="1:10" x14ac:dyDescent="0.3">
      <c r="A57" s="68" t="s">
        <v>217</v>
      </c>
      <c r="B57" s="157" t="s">
        <v>193</v>
      </c>
      <c r="C57" s="168"/>
      <c r="D57" s="36">
        <v>0</v>
      </c>
      <c r="E57" s="68">
        <v>20</v>
      </c>
      <c r="F57" s="37">
        <f t="shared" si="17"/>
        <v>0</v>
      </c>
      <c r="G57" s="72"/>
      <c r="H57" s="45"/>
      <c r="I57" s="45"/>
      <c r="J57" s="45"/>
    </row>
    <row r="58" spans="1:10" x14ac:dyDescent="0.3">
      <c r="A58" s="56"/>
      <c r="B58" s="100"/>
      <c r="C58" s="45"/>
      <c r="D58" s="164" t="s">
        <v>57</v>
      </c>
      <c r="E58" s="165"/>
      <c r="F58" s="20">
        <f>SUM(F32:F57)</f>
        <v>0</v>
      </c>
      <c r="G58" s="72"/>
      <c r="H58" s="45"/>
      <c r="I58" s="45"/>
      <c r="J58" s="45"/>
    </row>
    <row r="59" spans="1:10" x14ac:dyDescent="0.3">
      <c r="A59" s="56"/>
      <c r="B59" s="45"/>
      <c r="C59" s="45"/>
      <c r="G59" s="72"/>
      <c r="H59" s="45"/>
      <c r="I59" s="45"/>
      <c r="J59" s="45"/>
    </row>
    <row r="60" spans="1:10" ht="24" customHeight="1" x14ac:dyDescent="0.3">
      <c r="A60" s="169" t="s">
        <v>14</v>
      </c>
      <c r="B60" s="170"/>
      <c r="C60" s="170"/>
      <c r="D60" s="170"/>
      <c r="E60" s="170"/>
      <c r="F60" s="101"/>
    </row>
    <row r="61" spans="1:10" x14ac:dyDescent="0.3">
      <c r="A61" s="176" t="str">
        <f>D20</f>
        <v>Totaal perceel 1A</v>
      </c>
      <c r="B61" s="177"/>
      <c r="C61" s="177"/>
      <c r="D61" s="177"/>
      <c r="E61" s="178"/>
      <c r="F61" s="102">
        <f>F20</f>
        <v>0</v>
      </c>
    </row>
    <row r="62" spans="1:10" x14ac:dyDescent="0.3">
      <c r="A62" s="179" t="str">
        <f>D28</f>
        <v>Totaal perceel 1B</v>
      </c>
      <c r="B62" s="180"/>
      <c r="C62" s="180"/>
      <c r="D62" s="180"/>
      <c r="E62" s="181"/>
      <c r="F62" s="103">
        <f>F28</f>
        <v>0</v>
      </c>
    </row>
    <row r="63" spans="1:10" x14ac:dyDescent="0.3">
      <c r="A63" s="173" t="str">
        <f>D58</f>
        <v>Totaal R.O.R.</v>
      </c>
      <c r="B63" s="174"/>
      <c r="C63" s="174"/>
      <c r="D63" s="174"/>
      <c r="E63" s="175"/>
      <c r="F63" s="104">
        <f>F58</f>
        <v>0</v>
      </c>
    </row>
    <row r="64" spans="1:10" ht="18.75" x14ac:dyDescent="0.3">
      <c r="A64" s="171" t="s">
        <v>15</v>
      </c>
      <c r="B64" s="171"/>
      <c r="C64" s="171"/>
      <c r="D64" s="171"/>
      <c r="E64" s="172"/>
      <c r="F64" s="106">
        <f>SUM(F61:F63)</f>
        <v>0</v>
      </c>
    </row>
    <row r="66" spans="1:8" x14ac:dyDescent="0.3">
      <c r="A66" s="182" t="s">
        <v>6</v>
      </c>
      <c r="B66" s="182"/>
      <c r="C66" s="182"/>
      <c r="D66" s="182"/>
      <c r="E66" s="182"/>
      <c r="F66" s="182"/>
    </row>
    <row r="68" spans="1:8" ht="71.25" customHeight="1" x14ac:dyDescent="0.3">
      <c r="A68" s="166" t="s">
        <v>194</v>
      </c>
      <c r="B68" s="166"/>
      <c r="C68" s="166"/>
      <c r="D68" s="166"/>
      <c r="E68" s="166"/>
      <c r="F68" s="166"/>
      <c r="H68" s="107"/>
    </row>
  </sheetData>
  <sheetProtection algorithmName="SHA-512" hashValue="DdAVOHGRFA+YOxqgO/3EDSgRPgTaKn9PIzKlEmh1NUELaqLCUZ4ts+UVpRrbkP/r37ZpdrLo0yCgLGkbvDZfZg==" saltValue="gzMNUYL7phhgMW0HF4JN6Q==" spinCount="100000" sheet="1" objects="1" scenarios="1"/>
  <mergeCells count="33">
    <mergeCell ref="A68:F68"/>
    <mergeCell ref="B39:C39"/>
    <mergeCell ref="B43:C43"/>
    <mergeCell ref="B57:C57"/>
    <mergeCell ref="B45:C45"/>
    <mergeCell ref="B55:C55"/>
    <mergeCell ref="A60:E60"/>
    <mergeCell ref="A64:E64"/>
    <mergeCell ref="A63:E63"/>
    <mergeCell ref="A61:E61"/>
    <mergeCell ref="A62:E62"/>
    <mergeCell ref="D58:E58"/>
    <mergeCell ref="B56:C56"/>
    <mergeCell ref="A66:F66"/>
    <mergeCell ref="C1:F1"/>
    <mergeCell ref="A2:B2"/>
    <mergeCell ref="D20:E20"/>
    <mergeCell ref="A22:B22"/>
    <mergeCell ref="D28:E28"/>
    <mergeCell ref="B4:C4"/>
    <mergeCell ref="B6:C6"/>
    <mergeCell ref="B7:C7"/>
    <mergeCell ref="B8:C8"/>
    <mergeCell ref="B14:C14"/>
    <mergeCell ref="A37:C37"/>
    <mergeCell ref="A31:B31"/>
    <mergeCell ref="B15:C15"/>
    <mergeCell ref="B16:C16"/>
    <mergeCell ref="A30:C30"/>
    <mergeCell ref="B25:C25"/>
    <mergeCell ref="B24:C24"/>
    <mergeCell ref="B23:C23"/>
    <mergeCell ref="B27:C27"/>
  </mergeCells>
  <phoneticPr fontId="28" type="noConversion"/>
  <pageMargins left="0.70866141732283472" right="0.70866141732283472" top="0.74803149606299213" bottom="0.62992125984251968" header="0.31496062992125984" footer="0.23622047244094491"/>
  <pageSetup paperSize="9" scale="63" fitToHeight="12" orientation="landscape" r:id="rId1"/>
  <headerFooter>
    <oddHeader>&amp;L&amp;"Century Gothic,Vet"&amp;14&amp;F&amp;R&amp;"Century Gothic,Vet"&amp;14&amp;A</oddHeader>
    <oddFooter>&amp;L&amp;8&amp;F
Afdrukdatum: &amp;D
Pagina &amp;P van &amp;N&amp;R&amp;"Century Gothic,Vet"United Quality&amp;"Century Gothic,Standaard"
&amp;"Century Gothic,Cursief"&amp;8"Advies en Aanbesteding in Afval en Automotive"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EDA1C-EEB6-4959-B426-C9DA1804DF58}">
  <sheetPr>
    <pageSetUpPr fitToPage="1"/>
  </sheetPr>
  <dimension ref="A1:H48"/>
  <sheetViews>
    <sheetView showGridLines="0" topLeftCell="A8" zoomScale="85" zoomScaleNormal="85" zoomScaleSheetLayoutView="90" workbookViewId="0">
      <selection activeCell="E30" sqref="E30"/>
    </sheetView>
  </sheetViews>
  <sheetFormatPr defaultColWidth="9.140625" defaultRowHeight="14.25" x14ac:dyDescent="0.3"/>
  <cols>
    <col min="1" max="1" width="6.42578125" style="73" customWidth="1"/>
    <col min="2" max="2" width="109.85546875" customWidth="1"/>
    <col min="3" max="3" width="53.42578125" customWidth="1"/>
    <col min="4" max="4" width="16.7109375" customWidth="1"/>
    <col min="5" max="5" width="12.5703125" customWidth="1"/>
    <col min="6" max="6" width="24.5703125" bestFit="1" customWidth="1"/>
    <col min="7" max="7" width="38.85546875" style="45" bestFit="1" customWidth="1"/>
    <col min="8" max="8" width="38.7109375" customWidth="1"/>
    <col min="9" max="9" width="9.42578125" bestFit="1" customWidth="1"/>
  </cols>
  <sheetData>
    <row r="1" spans="1:8" ht="24" customHeight="1" x14ac:dyDescent="0.3">
      <c r="A1" s="43" t="s">
        <v>235</v>
      </c>
      <c r="C1" s="158" t="s">
        <v>5</v>
      </c>
      <c r="D1" s="158"/>
      <c r="E1" s="158"/>
      <c r="F1" s="158"/>
    </row>
    <row r="2" spans="1:8" ht="27" x14ac:dyDescent="0.3">
      <c r="A2" s="163" t="s">
        <v>76</v>
      </c>
      <c r="B2" s="154"/>
      <c r="C2" s="108"/>
      <c r="D2" s="84" t="s">
        <v>16</v>
      </c>
      <c r="E2" s="85" t="s">
        <v>17</v>
      </c>
      <c r="F2" s="84" t="s">
        <v>10</v>
      </c>
      <c r="H2" s="109"/>
    </row>
    <row r="3" spans="1:8" x14ac:dyDescent="0.3">
      <c r="A3" s="48" t="s">
        <v>58</v>
      </c>
      <c r="B3" s="110" t="s">
        <v>59</v>
      </c>
      <c r="C3" s="111"/>
      <c r="D3" s="4">
        <v>0</v>
      </c>
      <c r="E3" s="52">
        <v>90</v>
      </c>
      <c r="F3" s="13">
        <f>D3*E3</f>
        <v>0</v>
      </c>
    </row>
    <row r="4" spans="1:8" x14ac:dyDescent="0.3">
      <c r="A4" s="53" t="s">
        <v>60</v>
      </c>
      <c r="B4" s="95" t="s">
        <v>230</v>
      </c>
      <c r="C4" s="112"/>
      <c r="D4" s="5">
        <v>0</v>
      </c>
      <c r="E4" s="60">
        <v>40</v>
      </c>
      <c r="F4" s="6">
        <f>D4*E4</f>
        <v>0</v>
      </c>
      <c r="G4" s="113"/>
    </row>
    <row r="5" spans="1:8" x14ac:dyDescent="0.3">
      <c r="A5" s="68" t="s">
        <v>61</v>
      </c>
      <c r="B5" s="114" t="s">
        <v>229</v>
      </c>
      <c r="C5" s="115"/>
      <c r="D5" s="11">
        <v>0</v>
      </c>
      <c r="E5" s="116">
        <v>60</v>
      </c>
      <c r="F5" s="15">
        <f>D5*E5</f>
        <v>0</v>
      </c>
    </row>
    <row r="6" spans="1:8" ht="16.5" customHeight="1" x14ac:dyDescent="0.3">
      <c r="A6" s="56"/>
      <c r="B6" s="71" t="s">
        <v>11</v>
      </c>
      <c r="C6" s="71"/>
      <c r="D6" s="184" t="s">
        <v>77</v>
      </c>
      <c r="E6" s="185"/>
      <c r="F6" s="16">
        <f>SUM(F3:F5)</f>
        <v>0</v>
      </c>
    </row>
    <row r="7" spans="1:8" ht="16.5" customHeight="1" x14ac:dyDescent="0.3">
      <c r="A7" s="56"/>
      <c r="B7" s="71"/>
      <c r="C7" s="71"/>
      <c r="D7" s="12"/>
      <c r="E7" s="12"/>
      <c r="F7" s="12"/>
    </row>
    <row r="8" spans="1:8" ht="27" x14ac:dyDescent="0.3">
      <c r="A8" s="154" t="s">
        <v>75</v>
      </c>
      <c r="B8" s="155"/>
      <c r="C8" s="186"/>
      <c r="D8" s="84" t="s">
        <v>13</v>
      </c>
      <c r="E8" s="84" t="s">
        <v>9</v>
      </c>
      <c r="F8" s="84" t="s">
        <v>10</v>
      </c>
    </row>
    <row r="9" spans="1:8" ht="15" customHeight="1" x14ac:dyDescent="0.3">
      <c r="A9" s="150" t="s">
        <v>142</v>
      </c>
      <c r="B9" s="151"/>
      <c r="C9" s="86"/>
      <c r="D9" s="87"/>
      <c r="E9" s="88"/>
      <c r="F9" s="87"/>
    </row>
    <row r="10" spans="1:8" x14ac:dyDescent="0.3">
      <c r="A10" s="117" t="s">
        <v>62</v>
      </c>
      <c r="B10" s="118" t="s">
        <v>219</v>
      </c>
      <c r="C10" s="90"/>
      <c r="D10" s="38">
        <v>0</v>
      </c>
      <c r="E10" s="52">
        <v>90</v>
      </c>
      <c r="F10" s="10">
        <f t="shared" ref="F10:F14" si="0">D10*E10</f>
        <v>0</v>
      </c>
      <c r="G10" s="72"/>
    </row>
    <row r="11" spans="1:8" x14ac:dyDescent="0.3">
      <c r="A11" s="119" t="s">
        <v>63</v>
      </c>
      <c r="B11" s="66" t="s">
        <v>220</v>
      </c>
      <c r="C11" s="45"/>
      <c r="D11" s="39">
        <v>0</v>
      </c>
      <c r="E11" s="60">
        <v>40</v>
      </c>
      <c r="F11" s="41">
        <f t="shared" si="0"/>
        <v>0</v>
      </c>
      <c r="G11" s="72"/>
    </row>
    <row r="12" spans="1:8" x14ac:dyDescent="0.3">
      <c r="A12" s="119" t="s">
        <v>64</v>
      </c>
      <c r="B12" s="66" t="s">
        <v>221</v>
      </c>
      <c r="C12" s="45"/>
      <c r="D12" s="39">
        <v>0</v>
      </c>
      <c r="E12" s="56">
        <v>10</v>
      </c>
      <c r="F12" s="41">
        <f t="shared" si="0"/>
        <v>0</v>
      </c>
    </row>
    <row r="13" spans="1:8" x14ac:dyDescent="0.3">
      <c r="A13" s="119" t="s">
        <v>65</v>
      </c>
      <c r="B13" s="66" t="s">
        <v>222</v>
      </c>
      <c r="C13" s="45"/>
      <c r="D13" s="39">
        <v>0</v>
      </c>
      <c r="E13" s="56">
        <v>10</v>
      </c>
      <c r="F13" s="41">
        <f t="shared" si="0"/>
        <v>0</v>
      </c>
    </row>
    <row r="14" spans="1:8" x14ac:dyDescent="0.3">
      <c r="A14" s="120" t="s">
        <v>66</v>
      </c>
      <c r="B14" s="121" t="s">
        <v>143</v>
      </c>
      <c r="C14" s="115"/>
      <c r="D14" s="40">
        <v>0</v>
      </c>
      <c r="E14" s="122">
        <v>20</v>
      </c>
      <c r="F14" s="42">
        <f t="shared" si="0"/>
        <v>0</v>
      </c>
    </row>
    <row r="15" spans="1:8" ht="55.15" customHeight="1" x14ac:dyDescent="0.3">
      <c r="A15" s="148" t="s">
        <v>146</v>
      </c>
      <c r="B15" s="183"/>
      <c r="C15" s="183"/>
      <c r="D15" s="123"/>
      <c r="E15" s="124"/>
      <c r="F15" s="125"/>
    </row>
    <row r="16" spans="1:8" x14ac:dyDescent="0.3">
      <c r="A16" s="48"/>
      <c r="B16" s="190" t="s">
        <v>129</v>
      </c>
      <c r="C16" s="191"/>
      <c r="D16" s="127"/>
      <c r="E16" s="48"/>
      <c r="F16" s="128"/>
    </row>
    <row r="17" spans="1:7" x14ac:dyDescent="0.3">
      <c r="A17" s="53" t="s">
        <v>67</v>
      </c>
      <c r="B17" s="97" t="s">
        <v>169</v>
      </c>
      <c r="C17" s="129"/>
      <c r="D17" s="18">
        <v>0</v>
      </c>
      <c r="E17" s="53">
        <v>15</v>
      </c>
      <c r="F17" s="19">
        <f t="shared" ref="F17:F18" si="1">D17*E17</f>
        <v>0</v>
      </c>
    </row>
    <row r="18" spans="1:7" x14ac:dyDescent="0.3">
      <c r="A18" s="53" t="s">
        <v>68</v>
      </c>
      <c r="B18" s="97" t="s">
        <v>170</v>
      </c>
      <c r="C18" s="129"/>
      <c r="D18" s="18">
        <v>0</v>
      </c>
      <c r="E18" s="53">
        <v>15</v>
      </c>
      <c r="F18" s="19">
        <f t="shared" si="1"/>
        <v>0</v>
      </c>
    </row>
    <row r="19" spans="1:7" x14ac:dyDescent="0.25">
      <c r="A19" s="53" t="s">
        <v>69</v>
      </c>
      <c r="B19" s="167" t="s">
        <v>214</v>
      </c>
      <c r="C19" s="153"/>
      <c r="D19" s="18">
        <v>0</v>
      </c>
      <c r="E19" s="53">
        <v>15</v>
      </c>
      <c r="F19" s="19">
        <f t="shared" ref="F19" si="2">D19*E19</f>
        <v>0</v>
      </c>
      <c r="G19" s="113"/>
    </row>
    <row r="20" spans="1:7" x14ac:dyDescent="0.3">
      <c r="A20" s="53" t="s">
        <v>70</v>
      </c>
      <c r="B20" s="167" t="s">
        <v>208</v>
      </c>
      <c r="C20" s="153"/>
      <c r="D20" s="18">
        <v>0</v>
      </c>
      <c r="E20" s="53">
        <v>15</v>
      </c>
      <c r="F20" s="19">
        <f t="shared" ref="F20:F29" si="3">D20*E20</f>
        <v>0</v>
      </c>
    </row>
    <row r="21" spans="1:7" x14ac:dyDescent="0.3">
      <c r="A21" s="53" t="s">
        <v>71</v>
      </c>
      <c r="B21" s="167" t="s">
        <v>131</v>
      </c>
      <c r="C21" s="153"/>
      <c r="D21" s="18">
        <v>0</v>
      </c>
      <c r="E21" s="53">
        <v>15</v>
      </c>
      <c r="F21" s="19">
        <f t="shared" si="3"/>
        <v>0</v>
      </c>
    </row>
    <row r="22" spans="1:7" x14ac:dyDescent="0.3">
      <c r="A22" s="53" t="s">
        <v>72</v>
      </c>
      <c r="B22" s="89" t="s">
        <v>127</v>
      </c>
      <c r="C22" s="55"/>
      <c r="D22" s="18">
        <v>0</v>
      </c>
      <c r="E22" s="53">
        <v>15</v>
      </c>
      <c r="F22" s="19">
        <f t="shared" si="3"/>
        <v>0</v>
      </c>
    </row>
    <row r="23" spans="1:7" x14ac:dyDescent="0.3">
      <c r="A23" s="53" t="s">
        <v>73</v>
      </c>
      <c r="B23" s="89" t="s">
        <v>171</v>
      </c>
      <c r="C23" s="55"/>
      <c r="D23" s="18">
        <v>0</v>
      </c>
      <c r="E23" s="53">
        <v>15</v>
      </c>
      <c r="F23" s="19">
        <f t="shared" si="3"/>
        <v>0</v>
      </c>
    </row>
    <row r="24" spans="1:7" x14ac:dyDescent="0.3">
      <c r="A24" s="53" t="s">
        <v>74</v>
      </c>
      <c r="B24" s="167" t="s">
        <v>128</v>
      </c>
      <c r="C24" s="153"/>
      <c r="D24" s="18">
        <v>0</v>
      </c>
      <c r="E24" s="53">
        <v>15</v>
      </c>
      <c r="F24" s="19">
        <f t="shared" si="3"/>
        <v>0</v>
      </c>
    </row>
    <row r="25" spans="1:7" x14ac:dyDescent="0.3">
      <c r="A25" s="53" t="s">
        <v>78</v>
      </c>
      <c r="B25" s="89" t="s">
        <v>172</v>
      </c>
      <c r="C25" s="55"/>
      <c r="D25" s="18">
        <v>0</v>
      </c>
      <c r="E25" s="53">
        <v>15</v>
      </c>
      <c r="F25" s="19">
        <f t="shared" ref="F25" si="4">D25*E25</f>
        <v>0</v>
      </c>
    </row>
    <row r="26" spans="1:7" x14ac:dyDescent="0.3">
      <c r="A26" s="53"/>
      <c r="B26" s="188" t="s">
        <v>130</v>
      </c>
      <c r="C26" s="189"/>
      <c r="D26" s="56"/>
      <c r="E26" s="53"/>
      <c r="F26" s="130"/>
    </row>
    <row r="27" spans="1:7" x14ac:dyDescent="0.3">
      <c r="A27" s="53" t="s">
        <v>79</v>
      </c>
      <c r="B27" s="97" t="s">
        <v>169</v>
      </c>
      <c r="C27" s="129"/>
      <c r="D27" s="18">
        <v>0</v>
      </c>
      <c r="E27" s="53">
        <v>15</v>
      </c>
      <c r="F27" s="19">
        <f t="shared" ref="F27:F28" si="5">D27*E27</f>
        <v>0</v>
      </c>
    </row>
    <row r="28" spans="1:7" x14ac:dyDescent="0.3">
      <c r="A28" s="53" t="s">
        <v>80</v>
      </c>
      <c r="B28" s="97" t="s">
        <v>170</v>
      </c>
      <c r="C28" s="129"/>
      <c r="D28" s="18">
        <v>0</v>
      </c>
      <c r="E28" s="53">
        <v>15</v>
      </c>
      <c r="F28" s="19">
        <f t="shared" si="5"/>
        <v>0</v>
      </c>
    </row>
    <row r="29" spans="1:7" x14ac:dyDescent="0.3">
      <c r="A29" s="53" t="s">
        <v>108</v>
      </c>
      <c r="B29" s="167" t="s">
        <v>215</v>
      </c>
      <c r="C29" s="153"/>
      <c r="D29" s="18">
        <v>0</v>
      </c>
      <c r="E29" s="53">
        <v>15</v>
      </c>
      <c r="F29" s="19">
        <f t="shared" si="3"/>
        <v>0</v>
      </c>
    </row>
    <row r="30" spans="1:7" x14ac:dyDescent="0.3">
      <c r="A30" s="53" t="s">
        <v>109</v>
      </c>
      <c r="B30" s="167" t="s">
        <v>208</v>
      </c>
      <c r="C30" s="153"/>
      <c r="D30" s="18">
        <v>0</v>
      </c>
      <c r="E30" s="53">
        <v>15</v>
      </c>
      <c r="F30" s="19">
        <f t="shared" ref="F30:F36" si="6">D30*E30</f>
        <v>0</v>
      </c>
    </row>
    <row r="31" spans="1:7" x14ac:dyDescent="0.3">
      <c r="A31" s="53" t="s">
        <v>123</v>
      </c>
      <c r="B31" s="167" t="s">
        <v>132</v>
      </c>
      <c r="C31" s="153"/>
      <c r="D31" s="18">
        <v>0</v>
      </c>
      <c r="E31" s="53">
        <v>15</v>
      </c>
      <c r="F31" s="19">
        <f t="shared" si="6"/>
        <v>0</v>
      </c>
    </row>
    <row r="32" spans="1:7" x14ac:dyDescent="0.3">
      <c r="A32" s="53" t="s">
        <v>124</v>
      </c>
      <c r="B32" s="89" t="s">
        <v>127</v>
      </c>
      <c r="C32" s="55"/>
      <c r="D32" s="18">
        <v>0</v>
      </c>
      <c r="E32" s="53">
        <v>15</v>
      </c>
      <c r="F32" s="19">
        <f t="shared" si="6"/>
        <v>0</v>
      </c>
    </row>
    <row r="33" spans="1:8" x14ac:dyDescent="0.3">
      <c r="A33" s="53" t="s">
        <v>125</v>
      </c>
      <c r="B33" s="89" t="s">
        <v>173</v>
      </c>
      <c r="C33" s="55"/>
      <c r="D33" s="18">
        <v>0</v>
      </c>
      <c r="E33" s="53">
        <v>15</v>
      </c>
      <c r="F33" s="19">
        <f t="shared" si="6"/>
        <v>0</v>
      </c>
    </row>
    <row r="34" spans="1:8" x14ac:dyDescent="0.3">
      <c r="A34" s="53" t="s">
        <v>177</v>
      </c>
      <c r="B34" s="89" t="s">
        <v>174</v>
      </c>
      <c r="C34" s="55"/>
      <c r="D34" s="18">
        <v>0</v>
      </c>
      <c r="E34" s="53">
        <v>15</v>
      </c>
      <c r="F34" s="19">
        <f t="shared" si="6"/>
        <v>0</v>
      </c>
    </row>
    <row r="35" spans="1:8" x14ac:dyDescent="0.3">
      <c r="A35" s="53" t="s">
        <v>178</v>
      </c>
      <c r="B35" s="167" t="s">
        <v>128</v>
      </c>
      <c r="C35" s="153"/>
      <c r="D35" s="18">
        <v>0</v>
      </c>
      <c r="E35" s="53">
        <v>15</v>
      </c>
      <c r="F35" s="19">
        <f t="shared" si="6"/>
        <v>0</v>
      </c>
    </row>
    <row r="36" spans="1:8" x14ac:dyDescent="0.3">
      <c r="A36" s="53" t="s">
        <v>179</v>
      </c>
      <c r="B36" s="89" t="s">
        <v>175</v>
      </c>
      <c r="C36" s="55"/>
      <c r="D36" s="18">
        <v>0</v>
      </c>
      <c r="E36" s="53">
        <v>15</v>
      </c>
      <c r="F36" s="19">
        <f t="shared" si="6"/>
        <v>0</v>
      </c>
    </row>
    <row r="37" spans="1:8" x14ac:dyDescent="0.3">
      <c r="A37" s="53" t="s">
        <v>126</v>
      </c>
      <c r="B37" s="89" t="s">
        <v>176</v>
      </c>
      <c r="C37" s="55"/>
      <c r="D37" s="18">
        <v>0</v>
      </c>
      <c r="E37" s="53">
        <v>15</v>
      </c>
      <c r="F37" s="19">
        <f t="shared" ref="F37:F38" si="7">D37*E37</f>
        <v>0</v>
      </c>
    </row>
    <row r="38" spans="1:8" x14ac:dyDescent="0.3">
      <c r="A38" s="68" t="s">
        <v>189</v>
      </c>
      <c r="B38" s="114" t="s">
        <v>195</v>
      </c>
      <c r="C38" s="99"/>
      <c r="D38" s="18">
        <v>0</v>
      </c>
      <c r="E38" s="53">
        <v>15</v>
      </c>
      <c r="F38" s="19">
        <f t="shared" si="7"/>
        <v>0</v>
      </c>
    </row>
    <row r="39" spans="1:8" x14ac:dyDescent="0.3">
      <c r="A39" s="56"/>
      <c r="B39" s="45"/>
      <c r="C39" s="45"/>
      <c r="D39" s="161" t="s">
        <v>57</v>
      </c>
      <c r="E39" s="187"/>
      <c r="F39" s="32">
        <f>SUM(F10:F38)</f>
        <v>0</v>
      </c>
    </row>
    <row r="40" spans="1:8" x14ac:dyDescent="0.3">
      <c r="A40" s="56"/>
      <c r="B40" s="45"/>
      <c r="C40" s="45"/>
      <c r="D40" s="17"/>
      <c r="E40" s="17"/>
      <c r="F40" s="12"/>
    </row>
    <row r="41" spans="1:8" ht="20.25" x14ac:dyDescent="0.3">
      <c r="A41" s="169" t="s">
        <v>14</v>
      </c>
      <c r="B41" s="170"/>
      <c r="C41" s="170"/>
      <c r="D41" s="170"/>
      <c r="E41" s="170"/>
      <c r="F41" s="101"/>
    </row>
    <row r="42" spans="1:8" x14ac:dyDescent="0.3">
      <c r="A42" s="179" t="str">
        <f>D6</f>
        <v>Totaal Perceel 2</v>
      </c>
      <c r="B42" s="180"/>
      <c r="C42" s="180"/>
      <c r="D42" s="180"/>
      <c r="E42" s="181"/>
      <c r="F42" s="103">
        <f>F6</f>
        <v>0</v>
      </c>
    </row>
    <row r="43" spans="1:8" x14ac:dyDescent="0.3">
      <c r="A43" s="173" t="str">
        <f>D39</f>
        <v>Totaal R.O.R.</v>
      </c>
      <c r="B43" s="174"/>
      <c r="C43" s="174"/>
      <c r="D43" s="174"/>
      <c r="E43" s="175"/>
      <c r="F43" s="104">
        <f>F39</f>
        <v>0</v>
      </c>
    </row>
    <row r="44" spans="1:8" ht="18.75" x14ac:dyDescent="0.3">
      <c r="A44" s="171" t="s">
        <v>15</v>
      </c>
      <c r="B44" s="171"/>
      <c r="C44" s="171"/>
      <c r="D44" s="171"/>
      <c r="E44" s="172"/>
      <c r="F44" s="106">
        <f>SUM(F42:F43)</f>
        <v>0</v>
      </c>
    </row>
    <row r="45" spans="1:8" ht="18.75" x14ac:dyDescent="0.3">
      <c r="A45" s="105"/>
      <c r="B45" s="105"/>
      <c r="C45" s="105"/>
      <c r="D45" s="105"/>
      <c r="E45" s="105"/>
      <c r="F45" s="131"/>
    </row>
    <row r="46" spans="1:8" x14ac:dyDescent="0.3">
      <c r="A46" s="182" t="s">
        <v>6</v>
      </c>
      <c r="B46" s="182"/>
      <c r="C46" s="182"/>
      <c r="D46" s="182"/>
      <c r="E46" s="182"/>
      <c r="F46" s="182"/>
    </row>
    <row r="47" spans="1:8" x14ac:dyDescent="0.3">
      <c r="B47" s="132"/>
    </row>
    <row r="48" spans="1:8" ht="65.849999999999994" customHeight="1" x14ac:dyDescent="0.3">
      <c r="A48" s="166" t="s">
        <v>196</v>
      </c>
      <c r="B48" s="166"/>
      <c r="C48" s="166"/>
      <c r="D48" s="166"/>
      <c r="E48" s="166"/>
      <c r="F48" s="166"/>
      <c r="H48" s="107"/>
    </row>
  </sheetData>
  <sheetProtection algorithmName="SHA-512" hashValue="1YZ2WRiTq5LyiUG8TTY6qONInSewnRq5PUam2bMSXEUdhjqJDErm8C24uWhiO4HHHzkwspkl05IMdSl/w+vEMw==" saltValue="zQkW7/YNN/MluhPz6pcHag==" spinCount="100000" sheet="1" objects="1" scenarios="1"/>
  <mergeCells count="23">
    <mergeCell ref="A46:F46"/>
    <mergeCell ref="A48:F48"/>
    <mergeCell ref="C1:F1"/>
    <mergeCell ref="A2:B2"/>
    <mergeCell ref="D6:E6"/>
    <mergeCell ref="A8:C8"/>
    <mergeCell ref="D39:E39"/>
    <mergeCell ref="A41:E41"/>
    <mergeCell ref="A42:E42"/>
    <mergeCell ref="A43:E43"/>
    <mergeCell ref="A44:E44"/>
    <mergeCell ref="B26:C26"/>
    <mergeCell ref="B16:C16"/>
    <mergeCell ref="A9:B9"/>
    <mergeCell ref="B19:C19"/>
    <mergeCell ref="B30:C30"/>
    <mergeCell ref="A15:C15"/>
    <mergeCell ref="B31:C31"/>
    <mergeCell ref="B35:C35"/>
    <mergeCell ref="B20:C20"/>
    <mergeCell ref="B21:C21"/>
    <mergeCell ref="B24:C24"/>
    <mergeCell ref="B29:C29"/>
  </mergeCells>
  <phoneticPr fontId="28" type="noConversion"/>
  <pageMargins left="0.70866141732283472" right="0.70866141732283472" top="0.74803149606299213" bottom="0.62992125984251968" header="0.31496062992125984" footer="0.23622047244094491"/>
  <pageSetup paperSize="9" scale="52" fitToHeight="0" orientation="landscape" r:id="rId1"/>
  <headerFooter>
    <oddHeader>&amp;L&amp;"Century Gothic,Vet"&amp;14&amp;F&amp;R&amp;"Century Gothic,Vet"&amp;14&amp;A</oddHeader>
    <oddFooter>&amp;L&amp;8&amp;F
Afdrukdatum: &amp;D
&amp;P van &amp;N&amp;R&amp;"Century Gothic,Vet"United Quality&amp;"Century Gothic,Standaard"
&amp;"Century Gothic,Cursief"&amp;8"Advies en Aanbesteding in Afval en Automotive"</oddFooter>
  </headerFooter>
  <rowBreaks count="1" manualBreakCount="1">
    <brk id="7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47045-3221-4FE9-9614-3D1CEFA39BD3}">
  <sheetPr>
    <pageSetUpPr fitToPage="1"/>
  </sheetPr>
  <dimension ref="A1:J44"/>
  <sheetViews>
    <sheetView showGridLines="0" tabSelected="1" zoomScale="85" zoomScaleNormal="85" workbookViewId="0">
      <selection activeCell="F15" sqref="F15"/>
    </sheetView>
  </sheetViews>
  <sheetFormatPr defaultColWidth="8.85546875" defaultRowHeight="14.25" x14ac:dyDescent="0.3"/>
  <cols>
    <col min="1" max="1" width="8.5703125" style="73" customWidth="1"/>
    <col min="2" max="2" width="149.28515625" customWidth="1"/>
    <col min="3" max="3" width="31" customWidth="1"/>
    <col min="4" max="4" width="14.5703125" customWidth="1"/>
    <col min="5" max="5" width="8.5703125" bestFit="1" customWidth="1"/>
    <col min="6" max="6" width="24.5703125" bestFit="1" customWidth="1"/>
    <col min="7" max="7" width="28.7109375" style="44" customWidth="1"/>
    <col min="8" max="8" width="38.7109375" customWidth="1"/>
    <col min="9" max="9" width="9.42578125" bestFit="1" customWidth="1"/>
  </cols>
  <sheetData>
    <row r="1" spans="1:10" ht="24" customHeight="1" x14ac:dyDescent="0.3">
      <c r="A1" s="43" t="s">
        <v>235</v>
      </c>
      <c r="C1" s="192" t="s">
        <v>7</v>
      </c>
      <c r="D1" s="192"/>
      <c r="E1" s="192"/>
      <c r="F1" s="192"/>
      <c r="H1" s="45"/>
      <c r="I1" s="45"/>
      <c r="J1" s="45"/>
    </row>
    <row r="2" spans="1:10" ht="37.15" customHeight="1" x14ac:dyDescent="0.3">
      <c r="A2" s="196" t="s">
        <v>202</v>
      </c>
      <c r="B2" s="197"/>
      <c r="C2" s="133"/>
      <c r="D2" s="84" t="s">
        <v>8</v>
      </c>
      <c r="E2" s="84" t="s">
        <v>9</v>
      </c>
      <c r="F2" s="84" t="s">
        <v>10</v>
      </c>
      <c r="G2" s="72"/>
      <c r="H2" s="134"/>
      <c r="I2" s="45"/>
      <c r="J2" s="45"/>
    </row>
    <row r="3" spans="1:10" x14ac:dyDescent="0.3">
      <c r="A3" s="195" t="s">
        <v>186</v>
      </c>
      <c r="B3" s="149"/>
      <c r="C3" s="149"/>
      <c r="D3" s="135"/>
      <c r="E3" s="136"/>
      <c r="F3" s="137"/>
      <c r="G3" s="72"/>
      <c r="H3" s="134"/>
      <c r="I3" s="45"/>
      <c r="J3" s="45"/>
    </row>
    <row r="4" spans="1:10" x14ac:dyDescent="0.3">
      <c r="A4" s="48" t="s">
        <v>81</v>
      </c>
      <c r="B4" s="93" t="s">
        <v>224</v>
      </c>
      <c r="C4" s="111"/>
      <c r="D4" s="4">
        <v>0</v>
      </c>
      <c r="E4" s="51">
        <f>235+130+123</f>
        <v>488</v>
      </c>
      <c r="F4" s="13">
        <f t="shared" ref="F4" si="0">D4*E4</f>
        <v>0</v>
      </c>
      <c r="H4" s="45"/>
      <c r="I4" s="45"/>
      <c r="J4" s="45"/>
    </row>
    <row r="5" spans="1:10" x14ac:dyDescent="0.3">
      <c r="A5" s="53" t="s">
        <v>82</v>
      </c>
      <c r="B5" s="95" t="s">
        <v>226</v>
      </c>
      <c r="C5" s="112"/>
      <c r="D5" s="5">
        <v>0</v>
      </c>
      <c r="E5" s="59">
        <v>40</v>
      </c>
      <c r="F5" s="6">
        <f t="shared" ref="F5:F6" si="1">D5*E5</f>
        <v>0</v>
      </c>
      <c r="G5" s="72"/>
      <c r="H5" s="45"/>
      <c r="I5" s="45"/>
      <c r="J5" s="45"/>
    </row>
    <row r="6" spans="1:10" x14ac:dyDescent="0.3">
      <c r="A6" s="53" t="s">
        <v>83</v>
      </c>
      <c r="B6" s="95" t="s">
        <v>148</v>
      </c>
      <c r="C6" s="112"/>
      <c r="D6" s="5">
        <v>0</v>
      </c>
      <c r="E6" s="59">
        <f>E4-E7</f>
        <v>479</v>
      </c>
      <c r="F6" s="6">
        <f t="shared" si="1"/>
        <v>0</v>
      </c>
      <c r="H6" s="45"/>
      <c r="I6" s="45"/>
      <c r="J6" s="45"/>
    </row>
    <row r="7" spans="1:10" x14ac:dyDescent="0.3">
      <c r="A7" s="53" t="s">
        <v>84</v>
      </c>
      <c r="B7" s="95" t="s">
        <v>149</v>
      </c>
      <c r="C7" s="112"/>
      <c r="D7" s="5">
        <v>0</v>
      </c>
      <c r="E7" s="59">
        <v>9</v>
      </c>
      <c r="F7" s="6">
        <f t="shared" ref="F7:F17" si="2">D7*E7</f>
        <v>0</v>
      </c>
      <c r="H7" s="45"/>
      <c r="I7" s="45"/>
      <c r="J7" s="45"/>
    </row>
    <row r="8" spans="1:10" x14ac:dyDescent="0.3">
      <c r="A8" s="198" t="s">
        <v>147</v>
      </c>
      <c r="B8" s="149"/>
      <c r="C8" s="149"/>
      <c r="D8" s="135"/>
      <c r="E8" s="136"/>
      <c r="F8" s="137"/>
      <c r="H8" s="45"/>
      <c r="I8" s="45"/>
      <c r="J8" s="45"/>
    </row>
    <row r="9" spans="1:10" x14ac:dyDescent="0.3">
      <c r="A9" s="48" t="s">
        <v>180</v>
      </c>
      <c r="B9" s="93" t="s">
        <v>223</v>
      </c>
      <c r="C9" s="126"/>
      <c r="D9" s="28">
        <v>0</v>
      </c>
      <c r="E9" s="59">
        <f>449-123-75</f>
        <v>251</v>
      </c>
      <c r="F9" s="6">
        <f t="shared" ref="F9" si="3">D9*E9</f>
        <v>0</v>
      </c>
      <c r="H9" s="45"/>
      <c r="I9" s="45"/>
      <c r="J9" s="45"/>
    </row>
    <row r="10" spans="1:10" x14ac:dyDescent="0.3">
      <c r="A10" s="53" t="s">
        <v>85</v>
      </c>
      <c r="B10" s="95" t="s">
        <v>198</v>
      </c>
      <c r="C10" s="129"/>
      <c r="D10" s="28">
        <v>0</v>
      </c>
      <c r="E10" s="59">
        <f>E9</f>
        <v>251</v>
      </c>
      <c r="F10" s="6">
        <f t="shared" ref="F10:F11" si="4">D10*E10</f>
        <v>0</v>
      </c>
      <c r="H10" s="45"/>
      <c r="I10" s="45"/>
      <c r="J10" s="45"/>
    </row>
    <row r="11" spans="1:10" x14ac:dyDescent="0.3">
      <c r="A11" s="53" t="s">
        <v>86</v>
      </c>
      <c r="B11" s="95" t="s">
        <v>197</v>
      </c>
      <c r="C11" s="129"/>
      <c r="D11" s="28">
        <v>0</v>
      </c>
      <c r="E11" s="59">
        <f>39</f>
        <v>39</v>
      </c>
      <c r="F11" s="6">
        <f t="shared" si="4"/>
        <v>0</v>
      </c>
      <c r="H11" s="45"/>
      <c r="I11" s="45"/>
      <c r="J11" s="45"/>
    </row>
    <row r="12" spans="1:10" x14ac:dyDescent="0.3">
      <c r="A12" s="53" t="s">
        <v>87</v>
      </c>
      <c r="B12" s="95" t="s">
        <v>134</v>
      </c>
      <c r="C12" s="58"/>
      <c r="D12" s="28">
        <v>0</v>
      </c>
      <c r="E12" s="59">
        <v>1</v>
      </c>
      <c r="F12" s="6">
        <f t="shared" si="2"/>
        <v>0</v>
      </c>
      <c r="H12" s="45"/>
      <c r="I12" s="45"/>
      <c r="J12" s="45"/>
    </row>
    <row r="13" spans="1:10" x14ac:dyDescent="0.3">
      <c r="A13" s="53" t="s">
        <v>88</v>
      </c>
      <c r="B13" s="95" t="s">
        <v>135</v>
      </c>
      <c r="C13" s="58"/>
      <c r="D13" s="28">
        <v>0</v>
      </c>
      <c r="E13" s="59">
        <v>10</v>
      </c>
      <c r="F13" s="6">
        <f t="shared" si="2"/>
        <v>0</v>
      </c>
      <c r="H13" s="138"/>
      <c r="I13" s="138"/>
      <c r="J13" s="138"/>
    </row>
    <row r="14" spans="1:10" x14ac:dyDescent="0.3">
      <c r="A14" s="53" t="s">
        <v>89</v>
      </c>
      <c r="B14" s="95" t="s">
        <v>12</v>
      </c>
      <c r="C14" s="139"/>
      <c r="D14" s="28">
        <v>0</v>
      </c>
      <c r="E14" s="59">
        <f>(E4+E9)*12*10</f>
        <v>88680</v>
      </c>
      <c r="F14" s="6">
        <f t="shared" si="2"/>
        <v>0</v>
      </c>
      <c r="G14" s="89"/>
      <c r="H14" s="89"/>
      <c r="I14" s="89"/>
      <c r="J14" s="89"/>
    </row>
    <row r="15" spans="1:10" x14ac:dyDescent="0.3">
      <c r="A15" s="53" t="s">
        <v>90</v>
      </c>
      <c r="B15" s="95" t="s">
        <v>115</v>
      </c>
      <c r="C15" s="139"/>
      <c r="D15" s="28">
        <v>0</v>
      </c>
      <c r="E15" s="59">
        <f>(E7+E11)*12*10</f>
        <v>5760</v>
      </c>
      <c r="F15" s="6">
        <f t="shared" ref="F15" si="5">D15*E15</f>
        <v>0</v>
      </c>
      <c r="G15" s="89"/>
      <c r="H15" s="89"/>
      <c r="I15" s="89"/>
      <c r="J15" s="89"/>
    </row>
    <row r="16" spans="1:10" x14ac:dyDescent="0.3">
      <c r="A16" s="53" t="s">
        <v>91</v>
      </c>
      <c r="B16" s="140" t="s">
        <v>209</v>
      </c>
      <c r="C16" s="139"/>
      <c r="D16" s="28">
        <v>0</v>
      </c>
      <c r="E16" s="59">
        <v>16000</v>
      </c>
      <c r="F16" s="6">
        <f t="shared" si="2"/>
        <v>0</v>
      </c>
      <c r="G16" s="89"/>
      <c r="H16" s="89"/>
      <c r="I16" s="89"/>
      <c r="J16" s="89"/>
    </row>
    <row r="17" spans="1:10" x14ac:dyDescent="0.3">
      <c r="A17" s="53" t="s">
        <v>92</v>
      </c>
      <c r="B17" s="141" t="s">
        <v>94</v>
      </c>
      <c r="C17" s="139"/>
      <c r="D17" s="28">
        <v>0</v>
      </c>
      <c r="E17" s="59">
        <v>10</v>
      </c>
      <c r="F17" s="6">
        <f t="shared" si="2"/>
        <v>0</v>
      </c>
      <c r="G17" s="89"/>
      <c r="H17" s="89"/>
      <c r="I17" s="89"/>
      <c r="J17" s="89"/>
    </row>
    <row r="18" spans="1:10" x14ac:dyDescent="0.3">
      <c r="A18" s="53" t="s">
        <v>95</v>
      </c>
      <c r="B18" s="141" t="s">
        <v>231</v>
      </c>
      <c r="C18" s="139"/>
      <c r="D18" s="28">
        <v>0</v>
      </c>
      <c r="E18" s="59">
        <v>16000</v>
      </c>
      <c r="F18" s="6">
        <f t="shared" ref="F18" si="6">D18*E18</f>
        <v>0</v>
      </c>
      <c r="G18" s="89"/>
      <c r="H18" s="89"/>
      <c r="I18" s="89"/>
      <c r="J18" s="89"/>
    </row>
    <row r="19" spans="1:10" x14ac:dyDescent="0.3">
      <c r="A19" s="68" t="s">
        <v>96</v>
      </c>
      <c r="B19" s="142" t="s">
        <v>227</v>
      </c>
      <c r="C19" s="143"/>
      <c r="D19" s="28">
        <v>0</v>
      </c>
      <c r="E19" s="60">
        <v>20</v>
      </c>
      <c r="F19" s="6">
        <f t="shared" ref="F19" si="7">D19*E19</f>
        <v>0</v>
      </c>
      <c r="G19" s="89"/>
      <c r="H19" s="89"/>
      <c r="I19" s="89"/>
      <c r="J19" s="89"/>
    </row>
    <row r="20" spans="1:10" ht="18" x14ac:dyDescent="0.3">
      <c r="A20" s="171"/>
      <c r="B20" s="171"/>
      <c r="C20" s="171"/>
      <c r="D20" s="193" t="s">
        <v>93</v>
      </c>
      <c r="E20" s="194"/>
      <c r="F20" s="7">
        <f>SUM(F4:F19)</f>
        <v>0</v>
      </c>
      <c r="G20" s="72"/>
      <c r="H20" s="45"/>
      <c r="I20" s="45"/>
      <c r="J20" s="45"/>
    </row>
    <row r="21" spans="1:10" ht="15" customHeight="1" x14ac:dyDescent="0.3">
      <c r="A21" s="56"/>
      <c r="B21" s="188"/>
      <c r="C21" s="188"/>
      <c r="D21" s="188"/>
      <c r="E21" s="188"/>
      <c r="F21" s="9"/>
      <c r="G21" s="72"/>
      <c r="H21" s="45"/>
      <c r="I21" s="45"/>
      <c r="J21" s="45"/>
    </row>
    <row r="22" spans="1:10" ht="40.5" x14ac:dyDescent="0.3">
      <c r="A22" s="154" t="s">
        <v>153</v>
      </c>
      <c r="B22" s="155"/>
      <c r="C22" s="186"/>
      <c r="D22" s="84" t="s">
        <v>13</v>
      </c>
      <c r="E22" s="84" t="s">
        <v>9</v>
      </c>
      <c r="F22" s="84" t="s">
        <v>10</v>
      </c>
      <c r="G22" s="72"/>
    </row>
    <row r="23" spans="1:10" ht="15" x14ac:dyDescent="0.3">
      <c r="A23" s="150" t="s">
        <v>211</v>
      </c>
      <c r="B23" s="151"/>
      <c r="C23" s="86"/>
      <c r="D23" s="87"/>
      <c r="E23" s="88"/>
      <c r="F23" s="87"/>
    </row>
    <row r="24" spans="1:10" x14ac:dyDescent="0.3">
      <c r="A24" s="48" t="s">
        <v>97</v>
      </c>
      <c r="B24" s="90" t="s">
        <v>210</v>
      </c>
      <c r="C24" s="144"/>
      <c r="D24" s="22">
        <v>0</v>
      </c>
      <c r="E24" s="52">
        <f>E4+E9</f>
        <v>739</v>
      </c>
      <c r="F24" s="10">
        <f t="shared" ref="F24:F25" si="8">D24*E24</f>
        <v>0</v>
      </c>
    </row>
    <row r="25" spans="1:10" x14ac:dyDescent="0.3">
      <c r="A25" s="68" t="s">
        <v>98</v>
      </c>
      <c r="B25" s="81" t="s">
        <v>225</v>
      </c>
      <c r="C25" s="70"/>
      <c r="D25" s="18">
        <v>0</v>
      </c>
      <c r="E25" s="53">
        <v>20</v>
      </c>
      <c r="F25" s="19">
        <f t="shared" si="8"/>
        <v>0</v>
      </c>
    </row>
    <row r="26" spans="1:10" ht="43.9" customHeight="1" x14ac:dyDescent="0.3">
      <c r="A26" s="199" t="s">
        <v>150</v>
      </c>
      <c r="B26" s="200"/>
      <c r="C26" s="200"/>
      <c r="D26" s="145"/>
      <c r="E26" s="124"/>
      <c r="F26" s="146"/>
    </row>
    <row r="27" spans="1:10" x14ac:dyDescent="0.3">
      <c r="A27" s="48"/>
      <c r="B27" s="201" t="s">
        <v>3</v>
      </c>
      <c r="C27" s="191"/>
      <c r="D27" s="127"/>
      <c r="E27" s="48"/>
      <c r="F27" s="128"/>
    </row>
    <row r="28" spans="1:10" x14ac:dyDescent="0.3">
      <c r="A28" s="53" t="s">
        <v>133</v>
      </c>
      <c r="B28" s="152" t="s">
        <v>182</v>
      </c>
      <c r="C28" s="153"/>
      <c r="D28" s="18">
        <v>0</v>
      </c>
      <c r="E28" s="53">
        <v>20</v>
      </c>
      <c r="F28" s="19">
        <f t="shared" ref="F28:F34" si="9">D28*E28</f>
        <v>0</v>
      </c>
    </row>
    <row r="29" spans="1:10" x14ac:dyDescent="0.3">
      <c r="A29" s="53" t="s">
        <v>181</v>
      </c>
      <c r="B29" s="152" t="s">
        <v>183</v>
      </c>
      <c r="C29" s="153"/>
      <c r="D29" s="18">
        <v>0</v>
      </c>
      <c r="E29" s="53">
        <v>20</v>
      </c>
      <c r="F29" s="19">
        <f t="shared" si="9"/>
        <v>0</v>
      </c>
    </row>
    <row r="30" spans="1:10" x14ac:dyDescent="0.3">
      <c r="A30" s="53" t="s">
        <v>151</v>
      </c>
      <c r="B30" s="152" t="s">
        <v>184</v>
      </c>
      <c r="C30" s="153"/>
      <c r="D30" s="18">
        <v>0</v>
      </c>
      <c r="E30" s="53">
        <v>20</v>
      </c>
      <c r="F30" s="19">
        <f t="shared" si="9"/>
        <v>0</v>
      </c>
    </row>
    <row r="31" spans="1:10" x14ac:dyDescent="0.3">
      <c r="A31" s="53" t="s">
        <v>152</v>
      </c>
      <c r="B31" s="54" t="s">
        <v>185</v>
      </c>
      <c r="C31" s="55"/>
      <c r="D31" s="18">
        <v>0</v>
      </c>
      <c r="E31" s="53">
        <v>20</v>
      </c>
      <c r="F31" s="19">
        <f t="shared" ref="F31:F32" si="10">D31*E31</f>
        <v>0</v>
      </c>
    </row>
    <row r="32" spans="1:10" x14ac:dyDescent="0.3">
      <c r="A32" s="53" t="s">
        <v>199</v>
      </c>
      <c r="B32" s="54" t="s">
        <v>201</v>
      </c>
      <c r="C32" s="129"/>
      <c r="D32" s="18">
        <v>0</v>
      </c>
      <c r="E32" s="53">
        <v>20</v>
      </c>
      <c r="F32" s="19">
        <f t="shared" si="10"/>
        <v>0</v>
      </c>
    </row>
    <row r="33" spans="1:8" x14ac:dyDescent="0.3">
      <c r="A33" s="53"/>
      <c r="B33" s="202" t="s">
        <v>2</v>
      </c>
      <c r="C33" s="189"/>
      <c r="D33" s="56"/>
      <c r="E33" s="53"/>
      <c r="F33" s="130"/>
    </row>
    <row r="34" spans="1:8" x14ac:dyDescent="0.3">
      <c r="A34" s="68" t="s">
        <v>228</v>
      </c>
      <c r="B34" s="203" t="s">
        <v>200</v>
      </c>
      <c r="C34" s="168"/>
      <c r="D34" s="23">
        <v>0</v>
      </c>
      <c r="E34" s="68">
        <v>20</v>
      </c>
      <c r="F34" s="21">
        <f t="shared" si="9"/>
        <v>0</v>
      </c>
    </row>
    <row r="35" spans="1:8" x14ac:dyDescent="0.3">
      <c r="A35" s="56"/>
      <c r="B35" s="45"/>
      <c r="C35" s="45"/>
      <c r="D35" s="164" t="s">
        <v>154</v>
      </c>
      <c r="E35" s="165"/>
      <c r="F35" s="20">
        <f>SUM(F24:F34)</f>
        <v>0</v>
      </c>
    </row>
    <row r="36" spans="1:8" x14ac:dyDescent="0.3">
      <c r="A36" s="56"/>
      <c r="B36" s="45"/>
      <c r="C36" s="45"/>
      <c r="D36" s="17"/>
      <c r="E36" s="17"/>
      <c r="F36" s="12"/>
    </row>
    <row r="37" spans="1:8" ht="20.25" x14ac:dyDescent="0.3">
      <c r="A37" s="169" t="s">
        <v>14</v>
      </c>
      <c r="B37" s="170"/>
      <c r="C37" s="170"/>
      <c r="D37" s="170"/>
      <c r="E37" s="170"/>
      <c r="F37" s="101"/>
    </row>
    <row r="38" spans="1:8" x14ac:dyDescent="0.3">
      <c r="A38" s="179" t="str">
        <f>D20</f>
        <v>Totaal perceel 3</v>
      </c>
      <c r="B38" s="180"/>
      <c r="C38" s="180"/>
      <c r="D38" s="180"/>
      <c r="E38" s="181"/>
      <c r="F38" s="103">
        <f>F20</f>
        <v>0</v>
      </c>
    </row>
    <row r="39" spans="1:8" x14ac:dyDescent="0.3">
      <c r="A39" s="173" t="str">
        <f>D35</f>
        <v>Totaal O.R.</v>
      </c>
      <c r="B39" s="174"/>
      <c r="C39" s="174"/>
      <c r="D39" s="174"/>
      <c r="E39" s="175"/>
      <c r="F39" s="104">
        <f>F35</f>
        <v>0</v>
      </c>
    </row>
    <row r="40" spans="1:8" ht="18.75" x14ac:dyDescent="0.3">
      <c r="A40" s="171" t="s">
        <v>15</v>
      </c>
      <c r="B40" s="171"/>
      <c r="C40" s="171"/>
      <c r="D40" s="171"/>
      <c r="E40" s="172"/>
      <c r="F40" s="106">
        <f>SUM(F38:F39)</f>
        <v>0</v>
      </c>
    </row>
    <row r="41" spans="1:8" x14ac:dyDescent="0.3">
      <c r="A41" s="56"/>
      <c r="B41" s="45"/>
      <c r="C41" s="45"/>
      <c r="D41" s="17"/>
      <c r="E41" s="17"/>
      <c r="F41" s="12"/>
    </row>
    <row r="42" spans="1:8" x14ac:dyDescent="0.3">
      <c r="A42" s="182" t="s">
        <v>6</v>
      </c>
      <c r="B42" s="182"/>
      <c r="C42" s="182"/>
      <c r="D42" s="182"/>
      <c r="E42" s="182"/>
      <c r="F42" s="182"/>
    </row>
    <row r="44" spans="1:8" ht="71.25" customHeight="1" x14ac:dyDescent="0.3">
      <c r="A44" s="166" t="s">
        <v>194</v>
      </c>
      <c r="B44" s="166"/>
      <c r="C44" s="166"/>
      <c r="D44" s="166"/>
      <c r="E44" s="166"/>
      <c r="F44" s="166"/>
      <c r="H44" s="107"/>
    </row>
  </sheetData>
  <sheetProtection algorithmName="SHA-512" hashValue="vLu2muVPeus27shGxoe1f0eGpWYXY6tG0jriDwNBRaBTc+K2DOBWAPcDVrWr4t3MDhkXa5DODaukN5RGqdppeQ==" saltValue="iAOhG6GTZV+0mnQBZQDZdw==" spinCount="100000" sheet="1" objects="1" scenarios="1"/>
  <mergeCells count="23">
    <mergeCell ref="A44:F44"/>
    <mergeCell ref="A2:B2"/>
    <mergeCell ref="A20:C20"/>
    <mergeCell ref="A8:C8"/>
    <mergeCell ref="A22:C22"/>
    <mergeCell ref="A23:B23"/>
    <mergeCell ref="A26:C26"/>
    <mergeCell ref="B27:C27"/>
    <mergeCell ref="B28:C28"/>
    <mergeCell ref="B29:C29"/>
    <mergeCell ref="B30:C30"/>
    <mergeCell ref="D35:E35"/>
    <mergeCell ref="B33:C33"/>
    <mergeCell ref="B34:C34"/>
    <mergeCell ref="A37:E37"/>
    <mergeCell ref="A38:E38"/>
    <mergeCell ref="A42:F42"/>
    <mergeCell ref="A40:E40"/>
    <mergeCell ref="C1:F1"/>
    <mergeCell ref="D20:E20"/>
    <mergeCell ref="B21:E21"/>
    <mergeCell ref="A39:E39"/>
    <mergeCell ref="A3:C3"/>
  </mergeCells>
  <phoneticPr fontId="28" type="noConversion"/>
  <pageMargins left="0.70866141732283472" right="0.70866141732283472" top="0.74803149606299213" bottom="0.62992125984251968" header="0.31496062992125984" footer="0.23622047244094491"/>
  <pageSetup paperSize="9" scale="52" fitToHeight="12" orientation="landscape" r:id="rId1"/>
  <headerFooter>
    <oddHeader>&amp;L&amp;"Century Gothic,Vet"&amp;14&amp;F&amp;R&amp;"Century Gothic,Vet"&amp;14&amp;A</oddHeader>
    <oddFooter>&amp;L&amp;8&amp;F
Afdrukdatum: &amp;D
Pagina &amp;P van &amp;N&amp;R&amp;"Century Gothic,Vet"United Quality&amp;"Century Gothic,Standaard"
&amp;"Century Gothic,Cursief"&amp;8"Advies en Aanbesteding in Afval en Automotive"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8542ED73-B4AA-4DAE-B170-A4A5724855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FD6F7A-45DE-4460-A7BB-FE77EF441D2B}">
  <ds:schemaRefs>
    <ds:schemaRef ds:uri="b77e2b43-37d4-4532-953b-53983e0992e2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962d65e8-ec2e-4f08-b510-02888a857b6e"/>
    <ds:schemaRef ds:uri="http://www.w3.org/XML/1998/namespace"/>
    <ds:schemaRef ds:uri="http://purl.org/dc/elements/1.1/"/>
    <ds:schemaRef ds:uri="http://schemas.openxmlformats.org/package/2006/metadata/core-properties"/>
    <ds:schemaRef ds:uri="40faa72d-7604-4f4d-a488-93cffb7df14f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0B799A2-29D5-4F66-9E51-BF408676E1A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66D47AC-372E-4947-B3B4-95392656F63A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7</vt:i4>
      </vt:variant>
    </vt:vector>
  </HeadingPairs>
  <TitlesOfParts>
    <vt:vector size="11" baseType="lpstr">
      <vt:lpstr>Voorblad</vt:lpstr>
      <vt:lpstr>Prijsinvulformulier P1</vt:lpstr>
      <vt:lpstr>Prijsinvulformulier P2</vt:lpstr>
      <vt:lpstr>Prijsinvulformulier P3</vt:lpstr>
      <vt:lpstr>'Prijsinvulformulier P1'!Afdrukbereik</vt:lpstr>
      <vt:lpstr>'Prijsinvulformulier P2'!Afdrukbereik</vt:lpstr>
      <vt:lpstr>'Prijsinvulformulier P3'!Afdrukbereik</vt:lpstr>
      <vt:lpstr>Voorblad!Afdrukbereik</vt:lpstr>
      <vt:lpstr>'Prijsinvulformulier P1'!Afdruktitels</vt:lpstr>
      <vt:lpstr>'Prijsinvulformulier P2'!Afdruktitels</vt:lpstr>
      <vt:lpstr>'Prijsinvulformulier P3'!Afdruktitels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2024-03-07T15:35:20Z</cp:lastPrinted>
  <dcterms:created xsi:type="dcterms:W3CDTF">2010-09-06T08:43:15Z</dcterms:created>
  <dcterms:modified xsi:type="dcterms:W3CDTF">2024-04-11T07:45:23Z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Admin Tredion</vt:lpwstr>
  </property>
  <property fmtid="{D5CDD505-2E9C-101B-9397-08002B2CF9AE}" pid="3" name="display_urn:schemas-microsoft-com:office:office#Author">
    <vt:lpwstr>Admin Tredion</vt:lpwstr>
  </property>
  <property fmtid="{D5CDD505-2E9C-101B-9397-08002B2CF9AE}" pid="4" name="Order">
    <vt:lpwstr>1009600.00000000</vt:lpwstr>
  </property>
  <property fmtid="{D5CDD505-2E9C-101B-9397-08002B2CF9AE}" pid="5" name="MediaServiceImageTags">
    <vt:lpwstr/>
  </property>
  <property fmtid="{D5CDD505-2E9C-101B-9397-08002B2CF9AE}" pid="6" name="ContentTypeId">
    <vt:lpwstr>0x0101003796E756E514DD45B57AAEA793444655</vt:lpwstr>
  </property>
</Properties>
</file>