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38500\"/>
    </mc:Choice>
  </mc:AlternateContent>
  <xr:revisionPtr revIDLastSave="0" documentId="13_ncr:1_{4EC0E8DC-AD5D-424E-BC16-FB22BC254315}" xr6:coauthVersionLast="47" xr6:coauthVersionMax="47" xr10:uidLastSave="{00000000-0000-0000-0000-000000000000}"/>
  <bookViews>
    <workbookView xWindow="-28920" yWindow="-120" windowWidth="29040" windowHeight="15720" tabRatio="844" activeTab="1" xr2:uid="{00000000-000D-0000-FFFF-FFFF00000000}"/>
  </bookViews>
  <sheets>
    <sheet name="Basisgegevens" sheetId="1" r:id="rId1"/>
    <sheet name="Totaalblad " sheetId="14" r:id="rId2"/>
    <sheet name="1. Prijzen beheer" sheetId="8" r:id="rId3"/>
    <sheet name="2. Prijzen uurtarieven" sheetId="11" r:id="rId4"/>
    <sheet name="3. Prijzen Chromebooks" sheetId="15" r:id="rId5"/>
    <sheet name="4. Prijzen Windows" sheetId="16" r:id="rId6"/>
    <sheet name="5. Prijzen Apple" sheetId="17" r:id="rId7"/>
    <sheet name="6. Prijzen Accessoires" sheetId="18" r:id="rId8"/>
    <sheet name="7. Reparatietarieven" sheetId="19" r:id="rId9"/>
    <sheet name="8. Overige diensten" sheetId="20" r:id="rId10"/>
  </sheets>
  <definedNames>
    <definedName name="Print_Area" localSheetId="0">Basisgegevens!$A$1:$B$21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4" l="1"/>
  <c r="C3" i="14"/>
  <c r="C42" i="8" l="1"/>
  <c r="C10" i="14"/>
  <c r="C9" i="14"/>
  <c r="C8" i="14"/>
  <c r="C7" i="14"/>
  <c r="C6" i="14"/>
  <c r="C5" i="14"/>
  <c r="B37" i="17"/>
  <c r="B21" i="17"/>
  <c r="B22" i="17" s="1"/>
  <c r="B11" i="17"/>
  <c r="B12" i="17" s="1"/>
  <c r="B37" i="16"/>
  <c r="B26" i="15"/>
  <c r="B7" i="18"/>
  <c r="D6" i="20"/>
  <c r="D5" i="20"/>
  <c r="D4" i="20"/>
  <c r="D7" i="20" s="1"/>
  <c r="D7" i="19"/>
  <c r="D5" i="19"/>
  <c r="D4" i="19"/>
  <c r="D8" i="19" l="1"/>
  <c r="J5" i="11"/>
  <c r="J7" i="11"/>
  <c r="J8" i="11"/>
  <c r="J6" i="11"/>
  <c r="B35" i="17"/>
  <c r="B35" i="16"/>
  <c r="B22" i="16"/>
  <c r="B10" i="16"/>
  <c r="B24" i="15"/>
  <c r="B11" i="15"/>
  <c r="J9" i="11" l="1"/>
  <c r="C4" i="14" s="1"/>
  <c r="E12" i="8"/>
  <c r="E13" i="8"/>
  <c r="E14" i="8"/>
  <c r="E15" i="8" l="1"/>
  <c r="C47" i="8" s="1"/>
  <c r="D42" i="8" l="1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E25" i="8"/>
  <c r="G25" i="8" s="1"/>
  <c r="E26" i="8"/>
  <c r="E27" i="8"/>
  <c r="E28" i="8"/>
  <c r="E29" i="8"/>
  <c r="E30" i="8"/>
  <c r="G30" i="8" s="1"/>
  <c r="E31" i="8"/>
  <c r="E32" i="8"/>
  <c r="G32" i="8" s="1"/>
  <c r="E33" i="8"/>
  <c r="G33" i="8" s="1"/>
  <c r="E34" i="8"/>
  <c r="G34" i="8" s="1"/>
  <c r="E35" i="8"/>
  <c r="E36" i="8"/>
  <c r="G36" i="8" s="1"/>
  <c r="E37" i="8"/>
  <c r="G37" i="8" s="1"/>
  <c r="E38" i="8"/>
  <c r="E39" i="8"/>
  <c r="E40" i="8"/>
  <c r="G40" i="8" s="1"/>
  <c r="E41" i="8"/>
  <c r="G41" i="8" s="1"/>
  <c r="G26" i="8" l="1"/>
  <c r="G35" i="8"/>
  <c r="G31" i="8"/>
  <c r="G27" i="8"/>
  <c r="F42" i="8"/>
  <c r="G28" i="8"/>
  <c r="G38" i="8"/>
  <c r="G29" i="8"/>
  <c r="G39" i="8"/>
  <c r="E42" i="8"/>
  <c r="G42" i="8" l="1"/>
  <c r="C48" i="8" l="1"/>
  <c r="C49" i="8" s="1"/>
</calcChain>
</file>

<file path=xl/sharedStrings.xml><?xml version="1.0" encoding="utf-8"?>
<sst xmlns="http://schemas.openxmlformats.org/spreadsheetml/2006/main" count="282" uniqueCount="192">
  <si>
    <t>E-mail adres contactpersoon offerte</t>
  </si>
  <si>
    <t>Mobiel nummer contactpersoon offerte</t>
  </si>
  <si>
    <t>PC + woonplaats kantoor</t>
  </si>
  <si>
    <t>Postadres kantoor</t>
  </si>
  <si>
    <t>Telefoonnummer kantoor</t>
  </si>
  <si>
    <t>Contactpersoon offerte</t>
  </si>
  <si>
    <t>Functie</t>
  </si>
  <si>
    <t>Kvk-nummer</t>
  </si>
  <si>
    <t>Vestigingsplaats opdrachtgever</t>
  </si>
  <si>
    <t>Naam opdrachtgever</t>
  </si>
  <si>
    <t>Volledige naam leverancier (Handelsnaam Kvk)</t>
  </si>
  <si>
    <t>Vestigingsplaats leverancier (Kvk)</t>
  </si>
  <si>
    <t>Tekenbevoegde m.b.t. contract</t>
  </si>
  <si>
    <t>Uurtarief</t>
  </si>
  <si>
    <t>Technisch specialist 1</t>
  </si>
  <si>
    <t>"Handjes" bij de dagelijkse ICT werkzaamheden o.a. het plaatsen, verplaatsen van aan ICT gerelateerde apparatuur en eerstelijns gebruikersondersteuning op locatie.</t>
  </si>
  <si>
    <t>Middelbaar beroepsonderwijs</t>
  </si>
  <si>
    <t>Technisch specialist 2</t>
  </si>
  <si>
    <t>Technisch specialist 3</t>
  </si>
  <si>
    <t>Projectleiding bij grootschalige ICT projecten</t>
  </si>
  <si>
    <t xml:space="preserve"> </t>
  </si>
  <si>
    <t>1.</t>
  </si>
  <si>
    <t>2.</t>
  </si>
  <si>
    <t>Onderdeel</t>
  </si>
  <si>
    <t>3.</t>
  </si>
  <si>
    <t>Uurtarieven</t>
  </si>
  <si>
    <t>Werkzaamheden</t>
  </si>
  <si>
    <t>Functieprofiel basis</t>
  </si>
  <si>
    <t>Functieprofiel specialist</t>
  </si>
  <si>
    <t>• Gedegen kennis van de install base van opdrachtgever
• Het kunnen troubleshooten van ICT problematiek van opdrachtgever 
• Kennis op  specialistisch niveau  van het gebruik van ICT in het onderwijs
• Kennis op specialistisch niveau van het gebruik van Audio Visuele middelen in het onderwijs
• Kennis op specialistisch niveau van het gebruik van software t.b.v. bedrijfsvoering in het onderwijs  
• Ervaring met projectmatig werken</t>
  </si>
  <si>
    <t>• Gedegen kennis van de install base van opdrachtgever
• Gedegen kennis van projectmanagement
• Kennis op  specialistisch niveau  van het gebruik van ICT in het onderwijs
• Actuele kennis van de ICT ontwikkelingen in het onderwijs</t>
  </si>
  <si>
    <t xml:space="preserve">Eenmalige projectkosten </t>
  </si>
  <si>
    <t>Inschrijfprijs</t>
  </si>
  <si>
    <t>Aantal</t>
  </si>
  <si>
    <t>Totaal jaarkosten</t>
  </si>
  <si>
    <t>Totaal eenmalige projectkosten</t>
  </si>
  <si>
    <t xml:space="preserve">Basisgegevens </t>
  </si>
  <si>
    <t>Gegevens aanbestedende dienst</t>
  </si>
  <si>
    <t>Gegevens inschrijver</t>
  </si>
  <si>
    <t>Gegevens contactpersoon</t>
  </si>
  <si>
    <t>• Dagelijks controleren beschikbaarheid van de gehele onderwijsomgeving 
• Maandelijks de install base voorzien van updates 
• Toepassen van kritische updates
• Herstellen en adequaat aanpassen geconstateerde problemen
• Advisering gevraagd en ongevraagd bij het verder professionaliseren 
• Actief monitoren van de (ICT)ontwikkelingen in het onderwijs en opdrachtgever adviseren bij gewenste/noodzakelijke aanpassingen 
• Maandelijkse rapportage opstellen en duiden</t>
  </si>
  <si>
    <t>Miniaal HBO ICT aangevuld met kennis van aantoonbare ervaring in het beheren van complexe ICT onderwijsomgevingen. Bekend met projectmanagement.</t>
  </si>
  <si>
    <t>• Kennis van de install base van opdrachtgever
• Het kunnen troubleshooten van basis ICT problematiek 
• Kennis op gebruikersniveau  van het gebruik van ICT in het onderwijs
• Kennis op gebruikersniveau van het gebruik van Audio Visuele middelen in het onderwijs
• Gedegen en actuele kennis software t.b.v. bedrijfsvoering o.a. MS Office  
• Kennis op gebruikersniveau  van het gebruik van printers en multi-functionals</t>
  </si>
  <si>
    <t>HBO(+) aangevuld met aantoonbare ervaring in projectleiding van grootschalige ICT projecten</t>
  </si>
  <si>
    <t>Migratiekosten per school</t>
  </si>
  <si>
    <t xml:space="preserve">School </t>
  </si>
  <si>
    <t xml:space="preserve">Aantal medewerkers </t>
  </si>
  <si>
    <t xml:space="preserve">Aantal leerlingen </t>
  </si>
  <si>
    <t xml:space="preserve">Jaarlijkse kosten beheer </t>
  </si>
  <si>
    <t xml:space="preserve">Prijs per school </t>
  </si>
  <si>
    <t>Totaal prijs per school</t>
  </si>
  <si>
    <t>Kosten medewerker</t>
  </si>
  <si>
    <t xml:space="preserve">Kosten leerling </t>
  </si>
  <si>
    <t xml:space="preserve">Totaal </t>
  </si>
  <si>
    <t>Prijzenblad beheer</t>
  </si>
  <si>
    <t xml:space="preserve">Totaalblad prijzen </t>
  </si>
  <si>
    <t xml:space="preserve">Inschrijfprijs </t>
  </si>
  <si>
    <t xml:space="preserve">Totaal inschrijfprijs </t>
  </si>
  <si>
    <t>Prijs per school</t>
  </si>
  <si>
    <t>Totaal prijs</t>
  </si>
  <si>
    <t>(u mag hier zelf een kostenpost invullen indien van toepassing)</t>
  </si>
  <si>
    <t>Prijs per medewerker, per jaar</t>
  </si>
  <si>
    <t>Prijs per leerling, per jaar</t>
  </si>
  <si>
    <t>Corantijn</t>
  </si>
  <si>
    <t>Bos en Lommerschool</t>
  </si>
  <si>
    <t>Tijl Uilenspiegel</t>
  </si>
  <si>
    <t xml:space="preserve">Chromebooks </t>
  </si>
  <si>
    <t>Technische Specificatie</t>
  </si>
  <si>
    <t xml:space="preserve">Omschrijving </t>
  </si>
  <si>
    <t>Geschikt voor</t>
  </si>
  <si>
    <t>Ruggedized (is geschikt voor kinderen); kwalitatief stevig toetsenbord</t>
  </si>
  <si>
    <t>Licentie</t>
  </si>
  <si>
    <t>Google-licentie meegeleverd</t>
  </si>
  <si>
    <t>Batterij</t>
  </si>
  <si>
    <t>Minimaal 12 uur batterijlading</t>
  </si>
  <si>
    <t>Merk</t>
  </si>
  <si>
    <t>A merk (zie het Programma van Eisen)</t>
  </si>
  <si>
    <t xml:space="preserve">Stroom </t>
  </si>
  <si>
    <t>Kabel voor stroomvoorziening is mee geleverd</t>
  </si>
  <si>
    <t>Prijzen Chromebooks</t>
  </si>
  <si>
    <t>Opslagpercentage</t>
  </si>
  <si>
    <t>Oplaadkarren Chromebooks</t>
  </si>
  <si>
    <t>Omvang/grote</t>
  </si>
  <si>
    <t xml:space="preserve">Leverbaar in 2 verschillende oplaadkasten: 24 en 32 Chromebooks </t>
  </si>
  <si>
    <t xml:space="preserve">Materiaal </t>
  </si>
  <si>
    <t>Metaal. De oplaadkar is stoot- en krasbestendig</t>
  </si>
  <si>
    <t>Afsluitbaar</t>
  </si>
  <si>
    <t>De oplaadkar is afsluitbaar met een slot</t>
  </si>
  <si>
    <t>De oplaadkar is voorzien van een 220V stopcontact (geaard en gezekerd)</t>
  </si>
  <si>
    <t>Aansluitingen</t>
  </si>
  <si>
    <t>Er dient een mogelijkheid te zijn om een verwisselbare aansluitkoppelstuk op de aansluiting te plaatsen, minimaal USB C</t>
  </si>
  <si>
    <t>Kabels</t>
  </si>
  <si>
    <t>De kabels zijn volledig weggewerkt in de oplaadkar</t>
  </si>
  <si>
    <t>Prijzen Oplaadkast</t>
  </si>
  <si>
    <t>Opslagpercentage oplaadkar</t>
  </si>
  <si>
    <t>Laptops</t>
  </si>
  <si>
    <t>Model</t>
  </si>
  <si>
    <t xml:space="preserve">De mogelijkheid om een leerkrachten model en leerlingen model te leveren </t>
  </si>
  <si>
    <t>Windows 10 PRO (mogelijkheid tot Windows 11 PRO)</t>
  </si>
  <si>
    <t>Prijzen Laptop</t>
  </si>
  <si>
    <t>Desktops</t>
  </si>
  <si>
    <t>Klein model (mogelijkheid om aan de wand/scherm te bevestigen)</t>
  </si>
  <si>
    <t>Materiaal</t>
  </si>
  <si>
    <t>Metaal of soortgelijk</t>
  </si>
  <si>
    <t>Prijzen Desktop</t>
  </si>
  <si>
    <t>Monitoren Desktop</t>
  </si>
  <si>
    <t>Formaat</t>
  </si>
  <si>
    <t>Keuze uit 22, 23 of 24'' inch</t>
  </si>
  <si>
    <t>Scherm</t>
  </si>
  <si>
    <t>Full HD en Anti reflectielaag</t>
  </si>
  <si>
    <t>2 HDMI-aansluitingen en/of 2 displaypoort</t>
  </si>
  <si>
    <t>Kijkhoek</t>
  </si>
  <si>
    <t>178 graden</t>
  </si>
  <si>
    <t>Verstelbaarheid</t>
  </si>
  <si>
    <t>In hoogte verstelbaar</t>
  </si>
  <si>
    <t>Prijzen Monitor</t>
  </si>
  <si>
    <t>Apple</t>
  </si>
  <si>
    <t>iPads</t>
  </si>
  <si>
    <t xml:space="preserve">Model </t>
  </si>
  <si>
    <t xml:space="preserve">Leverancier kan de meest actuele iPad leveren. De opdrachtgever maakt bij de aanschaf een keuze voor het model binnen deze overeenkomst. </t>
  </si>
  <si>
    <t xml:space="preserve">Opslag </t>
  </si>
  <si>
    <t>Minimaal 128 Gb</t>
  </si>
  <si>
    <t>Kleuren</t>
  </si>
  <si>
    <t>Alle beschikbare kleuren</t>
  </si>
  <si>
    <t xml:space="preserve">Prijzen iPads </t>
  </si>
  <si>
    <t>Let op: kortingspercentage</t>
  </si>
  <si>
    <t>Macbooks</t>
  </si>
  <si>
    <t xml:space="preserve">Leverancier kan de meest actuele Macbooks leveren. De opdrachtgever maakt bij de aanschaf een keuze voor het model binnen deze overeenkomst. </t>
  </si>
  <si>
    <t>Oplaadkasten iPads</t>
  </si>
  <si>
    <t>Leverbaar in verschillende oplaadkasten: minimaal 10 en 20 iPads.</t>
  </si>
  <si>
    <t>De oplaadkast is afsluitbaar met een slot.</t>
  </si>
  <si>
    <t>Inclusief hoes</t>
  </si>
  <si>
    <t>De iPads passen inclusief hoes in de oplaadkast.</t>
  </si>
  <si>
    <t>Oplaadkast is voorzien van een 220V stopcontact (geaard en gezekerd).</t>
  </si>
  <si>
    <t>Lightning aansluiting. Er dient een mogelijkheid te zijn om een verwisselbare aansluitkoppelstuk op de aansluiting te plaatsen, minimaal USB C.</t>
  </si>
  <si>
    <t>De kabels zijn volledig weggewerkt in de oplaadkast.</t>
  </si>
  <si>
    <t>Accessoires</t>
  </si>
  <si>
    <t>De opdrachtgever heeft de mogelijkheid om accessoires voor de alle Devices bij te bestellen tegen een vast opslagpercentage. Onder accessoires wordt verstaan maar niet beperkt tot: toetsenborden, muizen, beschermhoesen, dockingstations etc.</t>
  </si>
  <si>
    <t xml:space="preserve">De accessoires kunnen besteld worden in de webshop van de leverancier, met de opgegeven opslagpercentage. </t>
  </si>
  <si>
    <t>Prijzen beheer</t>
  </si>
  <si>
    <t>4.</t>
  </si>
  <si>
    <t>5.</t>
  </si>
  <si>
    <t>6.</t>
  </si>
  <si>
    <t>Prijzen Windows</t>
  </si>
  <si>
    <t>Prijzen Apple</t>
  </si>
  <si>
    <t>Prijzen Accessoires</t>
  </si>
  <si>
    <t>Fictieve uitgaven</t>
  </si>
  <si>
    <t>Totaal</t>
  </si>
  <si>
    <t>Prijzen uurtarieven</t>
  </si>
  <si>
    <t>Fictief aantal</t>
  </si>
  <si>
    <t>Voorrijdkosten</t>
  </si>
  <si>
    <t>Uurtarief/tarief</t>
  </si>
  <si>
    <t>Reparatietarieven</t>
  </si>
  <si>
    <t>Fictieve aantallen / eenheden</t>
  </si>
  <si>
    <t>Uurtarief reparatiewerkzaamheden</t>
  </si>
  <si>
    <t xml:space="preserve">Onderzoekskosten </t>
  </si>
  <si>
    <t>Fictieve inkoopwaarde</t>
  </si>
  <si>
    <t xml:space="preserve">Opslagpercentage onderdelen </t>
  </si>
  <si>
    <t>Overige diensten (optioneel)</t>
  </si>
  <si>
    <t>Overige diensten</t>
  </si>
  <si>
    <t>Prijs per stuk</t>
  </si>
  <si>
    <t>Uitpakken en afvoeren verpakkingsmateriaal</t>
  </si>
  <si>
    <t xml:space="preserve">Volledig werkend opleveren </t>
  </si>
  <si>
    <t>Labelen gekoppeld aan CMDB;</t>
  </si>
  <si>
    <t>7.</t>
  </si>
  <si>
    <t>8.</t>
  </si>
  <si>
    <t>AWBR</t>
  </si>
  <si>
    <t>Amsterdam</t>
  </si>
  <si>
    <t>Prijzen accessoires</t>
  </si>
  <si>
    <t>Totaal Prijzen Chromebooks</t>
  </si>
  <si>
    <t>Totaal Prijzen Windows</t>
  </si>
  <si>
    <t>Totaal Prijzen Apple</t>
  </si>
  <si>
    <t>Totaal Accesoires</t>
  </si>
  <si>
    <t>Totaal Reparatietarieven</t>
  </si>
  <si>
    <t>Totaal Overige Diensten</t>
  </si>
  <si>
    <t>Kortingsbedag</t>
  </si>
  <si>
    <t>Kortingsbedrag</t>
  </si>
  <si>
    <t>Bestuurskantoor</t>
  </si>
  <si>
    <t>Westerparkschool</t>
  </si>
  <si>
    <t>J. Westerweel</t>
  </si>
  <si>
    <t>Kinkerbuurtschool</t>
  </si>
  <si>
    <t>Rosa Boekdrukker</t>
  </si>
  <si>
    <t>Winterkoninkje</t>
  </si>
  <si>
    <t>Meidoorn</t>
  </si>
  <si>
    <t>Vindplaats</t>
  </si>
  <si>
    <t>Annie MG Schmidt</t>
  </si>
  <si>
    <t>Leonardo da V.</t>
  </si>
  <si>
    <t>Waterkant</t>
  </si>
  <si>
    <t>Multatulischool</t>
  </si>
  <si>
    <t>Zeeheld</t>
  </si>
  <si>
    <t>Spaarndammerhout</t>
  </si>
  <si>
    <t>Totaal ICT Beheer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</si>
</sst>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2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0"/>
      <name val="Calibri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lightUp">
        <bgColor theme="0"/>
      </patternFill>
    </fill>
  </fills>
  <borders count="21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4" fontId="3" fillId="0" borderId="0" applyFont="0" applyFill="0" applyBorder="0" applyAlignment="0" applyProtection="0"/>
  </cellStyleXfs>
  <cellXfs count="147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2" borderId="0" xfId="0" applyFill="1"/>
    <xf numFmtId="0" fontId="0" fillId="2" borderId="9" xfId="0" applyFill="1" applyBorder="1" applyAlignment="1">
      <alignment horizontal="left" vertical="top" wrapText="1"/>
    </xf>
    <xf numFmtId="0" fontId="0" fillId="2" borderId="17" xfId="0" applyFill="1" applyBorder="1" applyAlignment="1">
      <alignment horizontal="left" vertical="top"/>
    </xf>
    <xf numFmtId="0" fontId="0" fillId="2" borderId="17" xfId="0" applyFill="1" applyBorder="1" applyAlignment="1">
      <alignment horizontal="left" vertical="top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0" xfId="0" applyFont="1" applyFill="1"/>
    <xf numFmtId="0" fontId="9" fillId="2" borderId="9" xfId="0" applyFont="1" applyFill="1" applyBorder="1" applyAlignment="1">
      <alignment horizontal="left"/>
    </xf>
    <xf numFmtId="0" fontId="9" fillId="2" borderId="16" xfId="0" applyFont="1" applyFill="1" applyBorder="1" applyAlignment="1">
      <alignment horizontal="left"/>
    </xf>
    <xf numFmtId="0" fontId="9" fillId="2" borderId="17" xfId="0" applyFont="1" applyFill="1" applyBorder="1" applyAlignment="1">
      <alignment horizontal="left"/>
    </xf>
    <xf numFmtId="0" fontId="9" fillId="2" borderId="13" xfId="0" applyFont="1" applyFill="1" applyBorder="1" applyAlignment="1">
      <alignment horizontal="center"/>
    </xf>
    <xf numFmtId="0" fontId="0" fillId="2" borderId="9" xfId="0" applyFill="1" applyBorder="1"/>
    <xf numFmtId="0" fontId="13" fillId="0" borderId="9" xfId="0" applyFont="1" applyBorder="1" applyAlignment="1">
      <alignment vertical="center"/>
    </xf>
    <xf numFmtId="44" fontId="0" fillId="2" borderId="9" xfId="0" applyNumberFormat="1" applyFill="1" applyBorder="1"/>
    <xf numFmtId="0" fontId="5" fillId="2" borderId="0" xfId="0" applyFont="1" applyFill="1"/>
    <xf numFmtId="44" fontId="15" fillId="2" borderId="9" xfId="0" applyNumberFormat="1" applyFont="1" applyFill="1" applyBorder="1" applyAlignment="1">
      <alignment horizontal="center"/>
    </xf>
    <xf numFmtId="0" fontId="12" fillId="3" borderId="8" xfId="0" applyFont="1" applyFill="1" applyBorder="1"/>
    <xf numFmtId="0" fontId="0" fillId="3" borderId="7" xfId="0" applyFill="1" applyBorder="1"/>
    <xf numFmtId="0" fontId="5" fillId="3" borderId="0" xfId="0" applyFont="1" applyFill="1"/>
    <xf numFmtId="0" fontId="10" fillId="3" borderId="0" xfId="0" applyFont="1" applyFill="1"/>
    <xf numFmtId="0" fontId="1" fillId="3" borderId="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left"/>
      <protection locked="0"/>
    </xf>
    <xf numFmtId="0" fontId="11" fillId="3" borderId="0" xfId="0" applyFont="1" applyFill="1"/>
    <xf numFmtId="0" fontId="0" fillId="4" borderId="5" xfId="0" applyFill="1" applyBorder="1" applyAlignment="1" applyProtection="1">
      <alignment horizontal="left"/>
      <protection locked="0"/>
    </xf>
    <xf numFmtId="0" fontId="0" fillId="4" borderId="3" xfId="0" applyFill="1" applyBorder="1" applyAlignment="1" applyProtection="1">
      <alignment horizontal="left"/>
      <protection locked="0"/>
    </xf>
    <xf numFmtId="164" fontId="0" fillId="4" borderId="3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4" fillId="3" borderId="13" xfId="0" applyFont="1" applyFill="1" applyBorder="1"/>
    <xf numFmtId="0" fontId="4" fillId="3" borderId="14" xfId="0" applyFont="1" applyFill="1" applyBorder="1"/>
    <xf numFmtId="0" fontId="4" fillId="3" borderId="15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0" fillId="3" borderId="12" xfId="0" applyFill="1" applyBorder="1"/>
    <xf numFmtId="0" fontId="0" fillId="3" borderId="10" xfId="0" applyFill="1" applyBorder="1"/>
    <xf numFmtId="0" fontId="5" fillId="3" borderId="13" xfId="0" applyFont="1" applyFill="1" applyBorder="1"/>
    <xf numFmtId="0" fontId="5" fillId="3" borderId="14" xfId="0" applyFont="1" applyFill="1" applyBorder="1"/>
    <xf numFmtId="0" fontId="5" fillId="3" borderId="15" xfId="0" applyFont="1" applyFill="1" applyBorder="1"/>
    <xf numFmtId="0" fontId="8" fillId="3" borderId="8" xfId="0" applyFont="1" applyFill="1" applyBorder="1" applyAlignment="1">
      <alignment horizontal="center"/>
    </xf>
    <xf numFmtId="44" fontId="5" fillId="3" borderId="7" xfId="0" applyNumberFormat="1" applyFont="1" applyFill="1" applyBorder="1" applyAlignment="1">
      <alignment horizontal="center"/>
    </xf>
    <xf numFmtId="0" fontId="5" fillId="3" borderId="8" xfId="0" applyFont="1" applyFill="1" applyBorder="1"/>
    <xf numFmtId="0" fontId="5" fillId="3" borderId="18" xfId="0" applyFont="1" applyFill="1" applyBorder="1"/>
    <xf numFmtId="0" fontId="5" fillId="3" borderId="7" xfId="0" applyFont="1" applyFill="1" applyBorder="1"/>
    <xf numFmtId="0" fontId="1" fillId="3" borderId="0" xfId="0" applyFont="1" applyFill="1"/>
    <xf numFmtId="0" fontId="14" fillId="3" borderId="0" xfId="0" applyFont="1" applyFill="1" applyAlignment="1">
      <alignment horizontal="right" vertical="center"/>
    </xf>
    <xf numFmtId="44" fontId="5" fillId="3" borderId="0" xfId="2" applyFont="1" applyFill="1" applyBorder="1"/>
    <xf numFmtId="0" fontId="5" fillId="3" borderId="9" xfId="0" applyFont="1" applyFill="1" applyBorder="1"/>
    <xf numFmtId="44" fontId="5" fillId="3" borderId="7" xfId="0" applyNumberFormat="1" applyFont="1" applyFill="1" applyBorder="1"/>
    <xf numFmtId="44" fontId="5" fillId="3" borderId="9" xfId="2" applyFont="1" applyFill="1" applyBorder="1" applyAlignment="1">
      <alignment horizontal="center"/>
    </xf>
    <xf numFmtId="0" fontId="0" fillId="3" borderId="9" xfId="0" applyFill="1" applyBorder="1"/>
    <xf numFmtId="0" fontId="6" fillId="3" borderId="18" xfId="0" applyFont="1" applyFill="1" applyBorder="1"/>
    <xf numFmtId="0" fontId="4" fillId="3" borderId="19" xfId="0" applyFont="1" applyFill="1" applyBorder="1" applyAlignment="1">
      <alignment vertical="top"/>
    </xf>
    <xf numFmtId="0" fontId="5" fillId="3" borderId="15" xfId="0" applyFont="1" applyFill="1" applyBorder="1" applyAlignment="1">
      <alignment vertical="top"/>
    </xf>
    <xf numFmtId="0" fontId="5" fillId="3" borderId="7" xfId="0" applyFont="1" applyFill="1" applyBorder="1" applyAlignment="1">
      <alignment vertical="top"/>
    </xf>
    <xf numFmtId="0" fontId="4" fillId="3" borderId="17" xfId="0" applyFont="1" applyFill="1" applyBorder="1" applyAlignment="1">
      <alignment vertical="top"/>
    </xf>
    <xf numFmtId="0" fontId="6" fillId="3" borderId="12" xfId="0" applyFont="1" applyFill="1" applyBorder="1" applyAlignment="1">
      <alignment horizontal="center"/>
    </xf>
    <xf numFmtId="0" fontId="6" fillId="3" borderId="0" xfId="0" applyFont="1" applyFill="1"/>
    <xf numFmtId="0" fontId="0" fillId="3" borderId="20" xfId="0" applyFill="1" applyBorder="1"/>
    <xf numFmtId="0" fontId="4" fillId="3" borderId="0" xfId="0" applyFont="1" applyFill="1"/>
    <xf numFmtId="0" fontId="4" fillId="3" borderId="20" xfId="0" applyFont="1" applyFill="1" applyBorder="1"/>
    <xf numFmtId="0" fontId="0" fillId="0" borderId="9" xfId="0" applyBorder="1"/>
    <xf numFmtId="0" fontId="0" fillId="0" borderId="9" xfId="0" applyBorder="1" applyAlignment="1">
      <alignment horizontal="left" wrapText="1"/>
    </xf>
    <xf numFmtId="0" fontId="16" fillId="0" borderId="9" xfId="0" applyFont="1" applyBorder="1" applyAlignment="1">
      <alignment horizontal="left" wrapText="1"/>
    </xf>
    <xf numFmtId="0" fontId="0" fillId="3" borderId="17" xfId="0" applyFill="1" applyBorder="1"/>
    <xf numFmtId="0" fontId="6" fillId="3" borderId="12" xfId="0" applyFont="1" applyFill="1" applyBorder="1"/>
    <xf numFmtId="0" fontId="4" fillId="3" borderId="10" xfId="0" applyFont="1" applyFill="1" applyBorder="1"/>
    <xf numFmtId="0" fontId="0" fillId="0" borderId="7" xfId="0" applyBorder="1"/>
    <xf numFmtId="0" fontId="16" fillId="0" borderId="9" xfId="0" applyFont="1" applyBorder="1"/>
    <xf numFmtId="0" fontId="16" fillId="0" borderId="7" xfId="0" applyFont="1" applyBorder="1"/>
    <xf numFmtId="0" fontId="16" fillId="0" borderId="9" xfId="0" applyFont="1" applyBorder="1" applyAlignment="1">
      <alignment wrapText="1"/>
    </xf>
    <xf numFmtId="0" fontId="6" fillId="2" borderId="20" xfId="0" applyFont="1" applyFill="1" applyBorder="1" applyAlignment="1">
      <alignment horizontal="center"/>
    </xf>
    <xf numFmtId="0" fontId="0" fillId="0" borderId="19" xfId="0" applyBorder="1"/>
    <xf numFmtId="0" fontId="0" fillId="0" borderId="20" xfId="0" applyBorder="1" applyAlignment="1">
      <alignment horizontal="left" wrapText="1"/>
    </xf>
    <xf numFmtId="0" fontId="0" fillId="3" borderId="15" xfId="0" applyFill="1" applyBorder="1"/>
    <xf numFmtId="0" fontId="0" fillId="0" borderId="17" xfId="0" applyBorder="1"/>
    <xf numFmtId="0" fontId="0" fillId="0" borderId="20" xfId="0" applyBorder="1"/>
    <xf numFmtId="0" fontId="0" fillId="0" borderId="9" xfId="0" applyBorder="1" applyAlignment="1">
      <alignment horizontal="left"/>
    </xf>
    <xf numFmtId="0" fontId="17" fillId="0" borderId="7" xfId="0" applyFont="1" applyBorder="1"/>
    <xf numFmtId="0" fontId="16" fillId="0" borderId="17" xfId="0" applyFont="1" applyBorder="1"/>
    <xf numFmtId="0" fontId="0" fillId="0" borderId="17" xfId="0" applyBorder="1" applyAlignment="1">
      <alignment horizontal="left" wrapText="1"/>
    </xf>
    <xf numFmtId="44" fontId="0" fillId="2" borderId="9" xfId="2" applyFont="1" applyFill="1" applyBorder="1"/>
    <xf numFmtId="10" fontId="8" fillId="4" borderId="9" xfId="0" applyNumberFormat="1" applyFont="1" applyFill="1" applyBorder="1" applyProtection="1">
      <protection locked="0"/>
    </xf>
    <xf numFmtId="0" fontId="5" fillId="3" borderId="18" xfId="0" applyFont="1" applyFill="1" applyBorder="1" applyAlignment="1">
      <alignment horizontal="right"/>
    </xf>
    <xf numFmtId="44" fontId="16" fillId="2" borderId="9" xfId="2" applyFont="1" applyFill="1" applyBorder="1"/>
    <xf numFmtId="0" fontId="8" fillId="0" borderId="17" xfId="2" applyNumberFormat="1" applyFont="1" applyFill="1" applyBorder="1"/>
    <xf numFmtId="0" fontId="8" fillId="0" borderId="9" xfId="2" applyNumberFormat="1" applyFont="1" applyFill="1" applyBorder="1"/>
    <xf numFmtId="0" fontId="0" fillId="5" borderId="17" xfId="0" applyFill="1" applyBorder="1" applyAlignment="1">
      <alignment horizontal="left" vertical="top"/>
    </xf>
    <xf numFmtId="0" fontId="0" fillId="5" borderId="17" xfId="0" applyFill="1" applyBorder="1" applyAlignment="1">
      <alignment horizontal="left" vertical="top" wrapText="1"/>
    </xf>
    <xf numFmtId="44" fontId="5" fillId="3" borderId="9" xfId="0" applyNumberFormat="1" applyFont="1" applyFill="1" applyBorder="1"/>
    <xf numFmtId="44" fontId="0" fillId="2" borderId="0" xfId="2" applyFont="1" applyFill="1" applyBorder="1" applyProtection="1"/>
    <xf numFmtId="0" fontId="18" fillId="3" borderId="18" xfId="0" applyFont="1" applyFill="1" applyBorder="1"/>
    <xf numFmtId="0" fontId="18" fillId="3" borderId="9" xfId="0" applyFont="1" applyFill="1" applyBorder="1"/>
    <xf numFmtId="0" fontId="19" fillId="2" borderId="0" xfId="0" applyFont="1" applyFill="1"/>
    <xf numFmtId="0" fontId="19" fillId="0" borderId="0" xfId="0" applyFont="1"/>
    <xf numFmtId="0" fontId="8" fillId="0" borderId="9" xfId="0" applyFont="1" applyBorder="1"/>
    <xf numFmtId="44" fontId="16" fillId="4" borderId="9" xfId="2" applyFont="1" applyFill="1" applyBorder="1" applyProtection="1">
      <protection locked="0"/>
    </xf>
    <xf numFmtId="44" fontId="16" fillId="2" borderId="9" xfId="0" applyNumberFormat="1" applyFont="1" applyFill="1" applyBorder="1"/>
    <xf numFmtId="0" fontId="4" fillId="3" borderId="9" xfId="0" applyFont="1" applyFill="1" applyBorder="1"/>
    <xf numFmtId="44" fontId="1" fillId="3" borderId="9" xfId="0" applyNumberFormat="1" applyFont="1" applyFill="1" applyBorder="1"/>
    <xf numFmtId="44" fontId="8" fillId="0" borderId="9" xfId="2" applyFont="1" applyFill="1" applyBorder="1" applyProtection="1"/>
    <xf numFmtId="10" fontId="16" fillId="4" borderId="9" xfId="0" applyNumberFormat="1" applyFont="1" applyFill="1" applyBorder="1" applyProtection="1">
      <protection locked="0"/>
    </xf>
    <xf numFmtId="44" fontId="8" fillId="2" borderId="9" xfId="0" applyNumberFormat="1" applyFont="1" applyFill="1" applyBorder="1"/>
    <xf numFmtId="44" fontId="4" fillId="3" borderId="9" xfId="0" applyNumberFormat="1" applyFont="1" applyFill="1" applyBorder="1"/>
    <xf numFmtId="0" fontId="0" fillId="0" borderId="19" xfId="0" applyBorder="1" applyAlignment="1">
      <alignment horizontal="left" wrapText="1"/>
    </xf>
    <xf numFmtId="0" fontId="16" fillId="0" borderId="16" xfId="0" applyFont="1" applyBorder="1" applyAlignment="1">
      <alignment horizontal="center"/>
    </xf>
    <xf numFmtId="44" fontId="16" fillId="4" borderId="16" xfId="2" applyFont="1" applyFill="1" applyBorder="1" applyProtection="1">
      <protection locked="0"/>
    </xf>
    <xf numFmtId="44" fontId="16" fillId="2" borderId="16" xfId="0" applyNumberFormat="1" applyFont="1" applyFill="1" applyBorder="1"/>
    <xf numFmtId="0" fontId="16" fillId="0" borderId="9" xfId="0" applyFont="1" applyBorder="1" applyAlignment="1">
      <alignment horizontal="center"/>
    </xf>
    <xf numFmtId="0" fontId="4" fillId="3" borderId="17" xfId="0" applyFont="1" applyFill="1" applyBorder="1"/>
    <xf numFmtId="44" fontId="4" fillId="3" borderId="17" xfId="0" applyNumberFormat="1" applyFont="1" applyFill="1" applyBorder="1"/>
    <xf numFmtId="44" fontId="0" fillId="0" borderId="9" xfId="2" applyFont="1" applyBorder="1"/>
    <xf numFmtId="0" fontId="10" fillId="3" borderId="8" xfId="0" applyFont="1" applyFill="1" applyBorder="1"/>
    <xf numFmtId="44" fontId="5" fillId="3" borderId="7" xfId="2" applyFont="1" applyFill="1" applyBorder="1"/>
    <xf numFmtId="0" fontId="16" fillId="3" borderId="0" xfId="0" applyFont="1" applyFill="1"/>
    <xf numFmtId="44" fontId="5" fillId="3" borderId="9" xfId="2" applyFont="1" applyFill="1" applyBorder="1"/>
    <xf numFmtId="44" fontId="0" fillId="0" borderId="9" xfId="0" applyNumberFormat="1" applyBorder="1"/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5" fillId="3" borderId="11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/>
    </xf>
    <xf numFmtId="0" fontId="5" fillId="3" borderId="18" xfId="0" applyFont="1" applyFill="1" applyBorder="1" applyAlignment="1">
      <alignment horizontal="right"/>
    </xf>
    <xf numFmtId="0" fontId="5" fillId="3" borderId="8" xfId="0" applyFont="1" applyFill="1" applyBorder="1" applyAlignment="1">
      <alignment horizontal="right"/>
    </xf>
    <xf numFmtId="0" fontId="0" fillId="2" borderId="8" xfId="0" applyFill="1" applyBorder="1" applyAlignment="1">
      <alignment horizontal="left" vertical="top" wrapText="1"/>
    </xf>
    <xf numFmtId="0" fontId="0" fillId="2" borderId="18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18" xfId="0" applyFill="1" applyBorder="1" applyAlignment="1">
      <alignment horizontal="left" vertical="top"/>
    </xf>
    <xf numFmtId="0" fontId="0" fillId="2" borderId="13" xfId="0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5" fillId="3" borderId="8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44" fontId="8" fillId="4" borderId="17" xfId="2" applyFont="1" applyFill="1" applyBorder="1" applyProtection="1">
      <protection locked="0"/>
    </xf>
    <xf numFmtId="44" fontId="8" fillId="4" borderId="9" xfId="2" applyFont="1" applyFill="1" applyBorder="1" applyProtection="1">
      <protection locked="0"/>
    </xf>
    <xf numFmtId="44" fontId="5" fillId="4" borderId="17" xfId="2" applyFont="1" applyFill="1" applyBorder="1" applyAlignment="1" applyProtection="1">
      <alignment horizontal="center"/>
      <protection locked="0"/>
    </xf>
    <xf numFmtId="44" fontId="5" fillId="4" borderId="9" xfId="2" applyFont="1" applyFill="1" applyBorder="1" applyAlignment="1" applyProtection="1">
      <alignment horizontal="center"/>
      <protection locked="0"/>
    </xf>
    <xf numFmtId="44" fontId="5" fillId="4" borderId="16" xfId="2" applyFont="1" applyFill="1" applyBorder="1" applyAlignment="1" applyProtection="1">
      <alignment horizontal="center"/>
      <protection locked="0"/>
    </xf>
    <xf numFmtId="0" fontId="9" fillId="4" borderId="9" xfId="0" applyFont="1" applyFill="1" applyBorder="1" applyAlignment="1" applyProtection="1">
      <alignment horizontal="left"/>
      <protection locked="0"/>
    </xf>
    <xf numFmtId="0" fontId="9" fillId="4" borderId="8" xfId="0" applyFont="1" applyFill="1" applyBorder="1" applyAlignment="1" applyProtection="1">
      <alignment horizontal="center"/>
      <protection locked="0"/>
    </xf>
    <xf numFmtId="0" fontId="9" fillId="4" borderId="11" xfId="0" applyFont="1" applyFill="1" applyBorder="1" applyAlignment="1" applyProtection="1">
      <alignment horizontal="center"/>
      <protection locked="0"/>
    </xf>
  </cellXfs>
  <cellStyles count="3">
    <cellStyle name="Standaard" xfId="0" builtinId="0"/>
    <cellStyle name="Standaard 2" xfId="1" xr:uid="{00000000-0005-0000-0000-000001000000}"/>
    <cellStyle name="Valuta" xfId="2" builtinId="4"/>
  </cellStyles>
  <dxfs count="0"/>
  <tableStyles count="0" defaultTableStyle="TableStyleMedium2" defaultPivotStyle="PivotStyleLight16"/>
  <colors>
    <mruColors>
      <color rgb="FFC2E76B"/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132261</xdr:colOff>
      <xdr:row>2</xdr:row>
      <xdr:rowOff>132261</xdr:rowOff>
    </xdr:from>
    <xdr:to>
      <xdr:col>5</xdr:col>
      <xdr:colOff>1630952</xdr:colOff>
      <xdr:row>8</xdr:row>
      <xdr:rowOff>15875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32261" y="513261"/>
          <a:ext cx="11801566" cy="10266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Instructie:</a:t>
          </a:r>
        </a:p>
        <a:p>
          <a:r>
            <a:rPr lang="nl-NL" sz="1100"/>
            <a:t>- U vult de groene cellen in. </a:t>
          </a:r>
        </a:p>
        <a:p>
          <a:r>
            <a:rPr lang="nl-NL" sz="1100"/>
            <a:t>- De opgegeven</a:t>
          </a:r>
          <a:r>
            <a:rPr lang="nl-NL" sz="1100" baseline="0"/>
            <a:t> prijzen zijn exclusief BTW. </a:t>
          </a:r>
        </a:p>
        <a:p>
          <a:r>
            <a:rPr lang="nl-NL" sz="1100" baseline="0"/>
            <a:t>- U heeft bij eenmalige kosten de mogelijkheid om een optioneel onderdeel in te vullen met bijhorende prijs.</a:t>
          </a:r>
        </a:p>
        <a:p>
          <a:r>
            <a:rPr lang="nl-NL" sz="1100" baseline="0"/>
            <a:t>- U geeft een prijs per leerling en per medewerker voor de gehele dienstverlening conform Programma van Eisen.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C2E76B"/>
  </sheetPr>
  <dimension ref="A1:XFC33"/>
  <sheetViews>
    <sheetView showGridLines="0" showZeros="0" zoomScaleNormal="100" workbookViewId="0">
      <selection activeCell="B16" activeCellId="1" sqref="B10:B14 B16:B21"/>
    </sheetView>
  </sheetViews>
  <sheetFormatPr defaultColWidth="0" defaultRowHeight="14.4" zeroHeight="1" x14ac:dyDescent="0.3"/>
  <cols>
    <col min="1" max="1" width="59" customWidth="1"/>
    <col min="2" max="2" width="49" customWidth="1"/>
    <col min="3" max="6" width="9.109375" hidden="1" customWidth="1"/>
    <col min="7" max="11" width="0" hidden="1" customWidth="1"/>
    <col min="12" max="16383" width="9.109375" hidden="1"/>
    <col min="16384" max="16384" width="0.109375" customWidth="1"/>
  </cols>
  <sheetData>
    <row r="1" spans="1:2" x14ac:dyDescent="0.3"/>
    <row r="2" spans="1:2" ht="25.8" x14ac:dyDescent="0.5">
      <c r="A2" s="20" t="s">
        <v>36</v>
      </c>
      <c r="B2" s="21"/>
    </row>
    <row r="3" spans="1:2" x14ac:dyDescent="0.3"/>
    <row r="4" spans="1:2" ht="18" x14ac:dyDescent="0.35">
      <c r="A4" s="22" t="s">
        <v>37</v>
      </c>
      <c r="B4" s="23"/>
    </row>
    <row r="5" spans="1:2" x14ac:dyDescent="0.3">
      <c r="A5" s="3" t="s">
        <v>9</v>
      </c>
      <c r="B5" s="24" t="s">
        <v>166</v>
      </c>
    </row>
    <row r="6" spans="1:2" x14ac:dyDescent="0.3">
      <c r="A6" s="2" t="s">
        <v>8</v>
      </c>
      <c r="B6" s="25" t="s">
        <v>167</v>
      </c>
    </row>
    <row r="7" spans="1:2" x14ac:dyDescent="0.3">
      <c r="A7" s="2" t="s">
        <v>7</v>
      </c>
      <c r="B7" s="26">
        <v>34294177</v>
      </c>
    </row>
    <row r="8" spans="1:2" x14ac:dyDescent="0.3"/>
    <row r="9" spans="1:2" ht="18" x14ac:dyDescent="0.35">
      <c r="A9" s="22" t="s">
        <v>38</v>
      </c>
      <c r="B9" s="27"/>
    </row>
    <row r="10" spans="1:2" x14ac:dyDescent="0.3">
      <c r="A10" s="3" t="s">
        <v>10</v>
      </c>
      <c r="B10" s="28"/>
    </row>
    <row r="11" spans="1:2" x14ac:dyDescent="0.3">
      <c r="A11" s="2" t="s">
        <v>11</v>
      </c>
      <c r="B11" s="29"/>
    </row>
    <row r="12" spans="1:2" x14ac:dyDescent="0.3">
      <c r="A12" s="2" t="s">
        <v>7</v>
      </c>
      <c r="B12" s="29"/>
    </row>
    <row r="13" spans="1:2" x14ac:dyDescent="0.3">
      <c r="A13" s="2" t="s">
        <v>12</v>
      </c>
      <c r="B13" s="29"/>
    </row>
    <row r="14" spans="1:2" x14ac:dyDescent="0.3">
      <c r="A14" s="2" t="s">
        <v>6</v>
      </c>
      <c r="B14" s="29"/>
    </row>
    <row r="15" spans="1:2" ht="18" x14ac:dyDescent="0.35">
      <c r="A15" s="22" t="s">
        <v>39</v>
      </c>
      <c r="B15" s="27"/>
    </row>
    <row r="16" spans="1:2" x14ac:dyDescent="0.3">
      <c r="A16" s="3" t="s">
        <v>5</v>
      </c>
      <c r="B16" s="28"/>
    </row>
    <row r="17" spans="1:2" x14ac:dyDescent="0.3">
      <c r="A17" s="2" t="s">
        <v>4</v>
      </c>
      <c r="B17" s="30"/>
    </row>
    <row r="18" spans="1:2" x14ac:dyDescent="0.3">
      <c r="A18" s="2" t="s">
        <v>3</v>
      </c>
      <c r="B18" s="29"/>
    </row>
    <row r="19" spans="1:2" x14ac:dyDescent="0.3">
      <c r="A19" s="2" t="s">
        <v>2</v>
      </c>
      <c r="B19" s="29"/>
    </row>
    <row r="20" spans="1:2" x14ac:dyDescent="0.3">
      <c r="A20" s="2" t="s">
        <v>1</v>
      </c>
      <c r="B20" s="30"/>
    </row>
    <row r="21" spans="1:2" x14ac:dyDescent="0.3">
      <c r="A21" s="1" t="s">
        <v>0</v>
      </c>
      <c r="B21" s="31"/>
    </row>
    <row r="22" spans="1:2" x14ac:dyDescent="0.3"/>
    <row r="23" spans="1:2" x14ac:dyDescent="0.3"/>
    <row r="24" spans="1:2" x14ac:dyDescent="0.3"/>
    <row r="25" spans="1:2" x14ac:dyDescent="0.3"/>
    <row r="26" spans="1:2" x14ac:dyDescent="0.3"/>
    <row r="27" spans="1:2" x14ac:dyDescent="0.3"/>
    <row r="28" spans="1:2" x14ac:dyDescent="0.3"/>
    <row r="29" spans="1:2" x14ac:dyDescent="0.3"/>
    <row r="30" spans="1:2" x14ac:dyDescent="0.3"/>
    <row r="31" spans="1:2" x14ac:dyDescent="0.3"/>
    <row r="32" spans="1:2" x14ac:dyDescent="0.3"/>
    <row r="33" x14ac:dyDescent="0.3"/>
  </sheetData>
  <sheetProtection algorithmName="SHA-512" hashValue="BGh4J+JVqIspZn30PB9cXscXGFXSfE1e4GUlXHg+gPaQeTagB9L8eWViPlHYxH0y4KHJeE294JZa9lN+A+snkA==" saltValue="d261+wvyVFdnWJz711/TGQ==" spinCount="100000" sheet="1" objects="1" scenarios="1"/>
  <pageMargins left="0.70866141732283472" right="0.70866141732283472" top="0.94488188976377963" bottom="0.74803149606299213" header="0.31496062992125984" footer="0.31496062992125984"/>
  <pageSetup paperSize="9" scale="83" orientation="portrait" r:id="rId1"/>
  <headerFooter>
    <oddHeader>&amp;L&amp;G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EBFCF-1A26-4162-A983-A554E9A9A873}">
  <sheetPr>
    <tabColor rgb="FFC2E76B"/>
  </sheetPr>
  <dimension ref="A1:AN109"/>
  <sheetViews>
    <sheetView zoomScale="90" zoomScaleNormal="90" workbookViewId="0">
      <pane ySplit="2" topLeftCell="A3" activePane="bottomLeft" state="frozen"/>
      <selection activeCell="A39" sqref="A39"/>
      <selection pane="bottomLeft" activeCell="G24" sqref="G24"/>
    </sheetView>
  </sheetViews>
  <sheetFormatPr defaultColWidth="9.109375" defaultRowHeight="14.4" x14ac:dyDescent="0.3"/>
  <cols>
    <col min="1" max="1" width="76.109375" customWidth="1"/>
    <col min="2" max="2" width="19.88671875" customWidth="1"/>
    <col min="3" max="3" width="28" customWidth="1"/>
    <col min="4" max="4" width="30.44140625" customWidth="1"/>
    <col min="16" max="40" width="9.109375" style="4"/>
  </cols>
  <sheetData>
    <row r="1" spans="1:40" ht="23.4" x14ac:dyDescent="0.45">
      <c r="A1" s="123" t="s">
        <v>158</v>
      </c>
      <c r="B1" s="123"/>
      <c r="C1" s="123"/>
      <c r="D1" s="123"/>
      <c r="E1" s="4"/>
      <c r="F1" s="4"/>
      <c r="G1" s="4"/>
      <c r="H1" s="4"/>
      <c r="I1" s="4"/>
      <c r="J1" s="4"/>
      <c r="K1" s="4"/>
      <c r="L1" s="4"/>
      <c r="M1" s="4"/>
      <c r="N1" s="4"/>
    </row>
    <row r="2" spans="1:40" ht="11.25" customHeight="1" x14ac:dyDescent="0.3">
      <c r="A2" s="4"/>
      <c r="B2" s="9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40" s="97" customFormat="1" ht="15.6" x14ac:dyDescent="0.3">
      <c r="A3" s="94" t="s">
        <v>159</v>
      </c>
      <c r="B3" s="95" t="s">
        <v>149</v>
      </c>
      <c r="C3" s="95" t="s">
        <v>160</v>
      </c>
      <c r="D3" s="95" t="s">
        <v>147</v>
      </c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</row>
    <row r="4" spans="1:40" x14ac:dyDescent="0.3">
      <c r="A4" s="107" t="s">
        <v>161</v>
      </c>
      <c r="B4" s="108">
        <v>50</v>
      </c>
      <c r="C4" s="109"/>
      <c r="D4" s="110">
        <f>SUM(B4*C4)</f>
        <v>0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40" x14ac:dyDescent="0.3">
      <c r="A5" s="65" t="s">
        <v>163</v>
      </c>
      <c r="B5" s="111">
        <v>50</v>
      </c>
      <c r="C5" s="99"/>
      <c r="D5" s="110">
        <f t="shared" ref="D5:D6" si="0">SUM(B5*C5)</f>
        <v>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40" x14ac:dyDescent="0.3">
      <c r="A6" s="65" t="s">
        <v>162</v>
      </c>
      <c r="B6" s="111">
        <v>50</v>
      </c>
      <c r="C6" s="99"/>
      <c r="D6" s="110">
        <f t="shared" si="0"/>
        <v>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40" s="4" customFormat="1" x14ac:dyDescent="0.3">
      <c r="C7" s="112" t="s">
        <v>174</v>
      </c>
      <c r="D7" s="113">
        <f>SUM(D4:D6)</f>
        <v>0</v>
      </c>
    </row>
    <row r="8" spans="1:40" s="4" customFormat="1" x14ac:dyDescent="0.3"/>
    <row r="9" spans="1:40" s="4" customFormat="1" x14ac:dyDescent="0.3"/>
    <row r="10" spans="1:40" s="4" customFormat="1" x14ac:dyDescent="0.3"/>
    <row r="11" spans="1:40" s="4" customFormat="1" x14ac:dyDescent="0.3"/>
    <row r="12" spans="1:40" s="4" customFormat="1" x14ac:dyDescent="0.3"/>
    <row r="13" spans="1:40" s="4" customFormat="1" x14ac:dyDescent="0.3"/>
    <row r="14" spans="1:40" s="4" customFormat="1" x14ac:dyDescent="0.3"/>
    <row r="15" spans="1:40" s="4" customFormat="1" x14ac:dyDescent="0.3"/>
    <row r="16" spans="1:40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  <row r="24" s="4" customFormat="1" x14ac:dyDescent="0.3"/>
    <row r="25" s="4" customFormat="1" x14ac:dyDescent="0.3"/>
    <row r="26" s="4" customFormat="1" x14ac:dyDescent="0.3"/>
    <row r="27" s="4" customFormat="1" x14ac:dyDescent="0.3"/>
    <row r="28" s="4" customFormat="1" x14ac:dyDescent="0.3"/>
    <row r="29" s="4" customFormat="1" x14ac:dyDescent="0.3"/>
    <row r="30" s="4" customFormat="1" x14ac:dyDescent="0.3"/>
    <row r="31" s="4" customFormat="1" x14ac:dyDescent="0.3"/>
    <row r="32" s="4" customFormat="1" x14ac:dyDescent="0.3"/>
    <row r="33" s="4" customFormat="1" x14ac:dyDescent="0.3"/>
    <row r="34" s="4" customFormat="1" x14ac:dyDescent="0.3"/>
    <row r="35" s="4" customFormat="1" x14ac:dyDescent="0.3"/>
    <row r="36" s="4" customFormat="1" x14ac:dyDescent="0.3"/>
    <row r="37" s="4" customFormat="1" x14ac:dyDescent="0.3"/>
    <row r="38" s="4" customFormat="1" x14ac:dyDescent="0.3"/>
    <row r="39" s="4" customFormat="1" x14ac:dyDescent="0.3"/>
    <row r="40" s="4" customFormat="1" x14ac:dyDescent="0.3"/>
    <row r="41" s="4" customFormat="1" x14ac:dyDescent="0.3"/>
    <row r="42" s="4" customFormat="1" x14ac:dyDescent="0.3"/>
    <row r="43" s="4" customFormat="1" x14ac:dyDescent="0.3"/>
    <row r="44" s="4" customFormat="1" x14ac:dyDescent="0.3"/>
    <row r="45" s="4" customFormat="1" x14ac:dyDescent="0.3"/>
    <row r="46" s="4" customFormat="1" x14ac:dyDescent="0.3"/>
    <row r="47" s="4" customFormat="1" x14ac:dyDescent="0.3"/>
    <row r="48" s="4" customFormat="1" x14ac:dyDescent="0.3"/>
    <row r="49" s="4" customFormat="1" x14ac:dyDescent="0.3"/>
    <row r="50" s="4" customFormat="1" x14ac:dyDescent="0.3"/>
    <row r="51" s="4" customFormat="1" x14ac:dyDescent="0.3"/>
    <row r="52" s="4" customFormat="1" x14ac:dyDescent="0.3"/>
    <row r="53" s="4" customFormat="1" x14ac:dyDescent="0.3"/>
    <row r="54" s="4" customFormat="1" x14ac:dyDescent="0.3"/>
    <row r="55" s="4" customFormat="1" x14ac:dyDescent="0.3"/>
    <row r="56" s="4" customFormat="1" x14ac:dyDescent="0.3"/>
    <row r="57" s="4" customFormat="1" x14ac:dyDescent="0.3"/>
    <row r="58" s="4" customFormat="1" x14ac:dyDescent="0.3"/>
    <row r="59" s="4" customFormat="1" x14ac:dyDescent="0.3"/>
    <row r="60" s="4" customFormat="1" x14ac:dyDescent="0.3"/>
    <row r="61" s="4" customFormat="1" x14ac:dyDescent="0.3"/>
    <row r="62" s="4" customFormat="1" x14ac:dyDescent="0.3"/>
    <row r="63" s="4" customFormat="1" x14ac:dyDescent="0.3"/>
    <row r="64" s="4" customFormat="1" x14ac:dyDescent="0.3"/>
    <row r="65" s="4" customFormat="1" x14ac:dyDescent="0.3"/>
    <row r="66" s="4" customFormat="1" x14ac:dyDescent="0.3"/>
    <row r="67" s="4" customFormat="1" x14ac:dyDescent="0.3"/>
    <row r="68" s="4" customFormat="1" x14ac:dyDescent="0.3"/>
    <row r="69" s="4" customFormat="1" x14ac:dyDescent="0.3"/>
    <row r="70" s="4" customFormat="1" x14ac:dyDescent="0.3"/>
    <row r="71" s="4" customFormat="1" x14ac:dyDescent="0.3"/>
    <row r="72" s="4" customFormat="1" x14ac:dyDescent="0.3"/>
    <row r="73" s="4" customFormat="1" x14ac:dyDescent="0.3"/>
    <row r="74" s="4" customFormat="1" x14ac:dyDescent="0.3"/>
    <row r="75" s="4" customFormat="1" x14ac:dyDescent="0.3"/>
    <row r="76" s="4" customFormat="1" x14ac:dyDescent="0.3"/>
    <row r="77" s="4" customFormat="1" x14ac:dyDescent="0.3"/>
    <row r="78" s="4" customFormat="1" x14ac:dyDescent="0.3"/>
    <row r="79" s="4" customFormat="1" x14ac:dyDescent="0.3"/>
    <row r="80" s="4" customFormat="1" x14ac:dyDescent="0.3"/>
    <row r="81" s="4" customFormat="1" x14ac:dyDescent="0.3"/>
    <row r="82" s="4" customFormat="1" x14ac:dyDescent="0.3"/>
    <row r="83" s="4" customFormat="1" x14ac:dyDescent="0.3"/>
    <row r="84" s="4" customFormat="1" x14ac:dyDescent="0.3"/>
    <row r="85" s="4" customFormat="1" x14ac:dyDescent="0.3"/>
    <row r="86" s="4" customFormat="1" x14ac:dyDescent="0.3"/>
    <row r="87" s="4" customFormat="1" x14ac:dyDescent="0.3"/>
    <row r="88" s="4" customFormat="1" x14ac:dyDescent="0.3"/>
    <row r="89" s="4" customFormat="1" x14ac:dyDescent="0.3"/>
    <row r="90" s="4" customFormat="1" x14ac:dyDescent="0.3"/>
    <row r="91" s="4" customFormat="1" x14ac:dyDescent="0.3"/>
    <row r="92" s="4" customFormat="1" x14ac:dyDescent="0.3"/>
    <row r="93" s="4" customFormat="1" x14ac:dyDescent="0.3"/>
    <row r="94" s="4" customFormat="1" x14ac:dyDescent="0.3"/>
    <row r="95" s="4" customFormat="1" x14ac:dyDescent="0.3"/>
    <row r="96" s="4" customFormat="1" x14ac:dyDescent="0.3"/>
    <row r="97" s="4" customFormat="1" x14ac:dyDescent="0.3"/>
    <row r="98" s="4" customFormat="1" x14ac:dyDescent="0.3"/>
    <row r="99" s="4" customFormat="1" x14ac:dyDescent="0.3"/>
    <row r="100" s="4" customFormat="1" x14ac:dyDescent="0.3"/>
    <row r="101" s="4" customFormat="1" x14ac:dyDescent="0.3"/>
    <row r="102" s="4" customFormat="1" x14ac:dyDescent="0.3"/>
    <row r="103" s="4" customFormat="1" x14ac:dyDescent="0.3"/>
    <row r="104" s="4" customFormat="1" x14ac:dyDescent="0.3"/>
    <row r="105" s="4" customFormat="1" x14ac:dyDescent="0.3"/>
    <row r="106" s="4" customFormat="1" x14ac:dyDescent="0.3"/>
    <row r="107" s="4" customFormat="1" x14ac:dyDescent="0.3"/>
    <row r="108" s="4" customFormat="1" x14ac:dyDescent="0.3"/>
    <row r="109" s="4" customFormat="1" x14ac:dyDescent="0.3"/>
  </sheetData>
  <sheetProtection algorithmName="SHA-512" hashValue="/YMGHyZVPNbz880DyhqpicCaUjyR+zt7+uSg/Y+jn5azGtSkig61c+jryU5teoM0VVPvdgFvqTd0EQuNIOEZnA==" saltValue="zqztE6tJnD6b1oDWC18FYA==" spinCount="100000" sheet="1" objects="1" scenarios="1"/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173583"/>
  </sheetPr>
  <dimension ref="A1:CG130"/>
  <sheetViews>
    <sheetView tabSelected="1" workbookViewId="0">
      <selection activeCell="F23" sqref="F23"/>
    </sheetView>
  </sheetViews>
  <sheetFormatPr defaultRowHeight="14.4" x14ac:dyDescent="0.3"/>
  <cols>
    <col min="1" max="1" width="5.88671875" customWidth="1"/>
    <col min="2" max="2" width="36.88671875" customWidth="1"/>
    <col min="3" max="3" width="47.109375" customWidth="1"/>
  </cols>
  <sheetData>
    <row r="1" spans="1:85" ht="23.4" x14ac:dyDescent="0.45">
      <c r="A1" s="120" t="s">
        <v>55</v>
      </c>
      <c r="B1" s="121"/>
      <c r="C1" s="12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</row>
    <row r="2" spans="1:85" x14ac:dyDescent="0.3">
      <c r="A2" s="32"/>
      <c r="B2" s="33" t="s">
        <v>23</v>
      </c>
      <c r="C2" s="34" t="s">
        <v>56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</row>
    <row r="3" spans="1:85" x14ac:dyDescent="0.3">
      <c r="A3" s="64" t="s">
        <v>21</v>
      </c>
      <c r="B3" s="64" t="s">
        <v>139</v>
      </c>
      <c r="C3" s="114">
        <f>'1. Prijzen beheer'!C49</f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</row>
    <row r="4" spans="1:85" x14ac:dyDescent="0.3">
      <c r="A4" s="64" t="s">
        <v>22</v>
      </c>
      <c r="B4" s="64" t="s">
        <v>148</v>
      </c>
      <c r="C4" s="114">
        <f>'2. Prijzen uurtarieven'!J9</f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</row>
    <row r="5" spans="1:85" x14ac:dyDescent="0.3">
      <c r="A5" s="64" t="s">
        <v>24</v>
      </c>
      <c r="B5" s="64" t="s">
        <v>79</v>
      </c>
      <c r="C5" s="114">
        <f>'3. Prijzen Chromebooks'!B26</f>
        <v>120000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</row>
    <row r="6" spans="1:85" x14ac:dyDescent="0.3">
      <c r="A6" s="64" t="s">
        <v>140</v>
      </c>
      <c r="B6" s="64" t="s">
        <v>143</v>
      </c>
      <c r="C6" s="114">
        <f>'4. Prijzen Windows'!B37</f>
        <v>170000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</row>
    <row r="7" spans="1:85" x14ac:dyDescent="0.3">
      <c r="A7" s="64" t="s">
        <v>141</v>
      </c>
      <c r="B7" s="64" t="s">
        <v>144</v>
      </c>
      <c r="C7" s="114">
        <f>'5. Prijzen Apple'!B37</f>
        <v>140000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</row>
    <row r="8" spans="1:85" x14ac:dyDescent="0.3">
      <c r="A8" s="64" t="s">
        <v>142</v>
      </c>
      <c r="B8" s="64" t="s">
        <v>145</v>
      </c>
      <c r="C8" s="114">
        <f>'6. Prijzen Accessoires'!B7</f>
        <v>20000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</row>
    <row r="9" spans="1:85" x14ac:dyDescent="0.3">
      <c r="A9" s="64" t="s">
        <v>164</v>
      </c>
      <c r="B9" s="64" t="s">
        <v>152</v>
      </c>
      <c r="C9" s="114">
        <f>'7. Reparatietarieven'!D8</f>
        <v>5000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</row>
    <row r="10" spans="1:85" x14ac:dyDescent="0.3">
      <c r="A10" s="64" t="s">
        <v>165</v>
      </c>
      <c r="B10" s="64" t="s">
        <v>159</v>
      </c>
      <c r="C10" s="114">
        <f>'8. Overige diensten'!D7</f>
        <v>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</row>
    <row r="11" spans="1:85" ht="18" x14ac:dyDescent="0.35">
      <c r="A11" s="115"/>
      <c r="B11" s="86" t="s">
        <v>57</v>
      </c>
      <c r="C11" s="116">
        <f>SUM(C3:C10)</f>
        <v>455000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</row>
    <row r="12" spans="1:85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</row>
    <row r="13" spans="1:85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</row>
    <row r="14" spans="1:85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</row>
    <row r="15" spans="1:85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</row>
    <row r="16" spans="1:85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</row>
    <row r="17" spans="1:85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</row>
    <row r="18" spans="1:85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</row>
    <row r="19" spans="1:85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</row>
    <row r="20" spans="1:85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</row>
    <row r="21" spans="1:85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</row>
    <row r="22" spans="1:85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</row>
    <row r="23" spans="1:85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</row>
    <row r="24" spans="1:85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</row>
    <row r="25" spans="1:85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</row>
    <row r="26" spans="1:85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</row>
    <row r="27" spans="1:85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</row>
    <row r="28" spans="1:85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</row>
    <row r="29" spans="1:8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</row>
    <row r="30" spans="1:8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</row>
    <row r="31" spans="1:8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</row>
    <row r="32" spans="1:8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</row>
    <row r="33" spans="1:8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</row>
    <row r="34" spans="1:8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</row>
    <row r="35" spans="1:8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</row>
    <row r="36" spans="1:8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</row>
    <row r="37" spans="1:8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</row>
    <row r="38" spans="1:8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</row>
    <row r="39" spans="1:8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</row>
    <row r="40" spans="1:8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</row>
    <row r="41" spans="1:8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</row>
    <row r="42" spans="1:8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</row>
    <row r="43" spans="1:8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</row>
    <row r="44" spans="1:8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</row>
    <row r="45" spans="1:8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</row>
    <row r="46" spans="1:8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</row>
    <row r="47" spans="1:8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</row>
    <row r="48" spans="1:8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</row>
    <row r="49" spans="1:8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</row>
    <row r="50" spans="1:8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</row>
    <row r="51" spans="1:8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</row>
    <row r="52" spans="1:8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</row>
    <row r="53" spans="1:8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</row>
    <row r="54" spans="1:8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</row>
    <row r="55" spans="1:8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</row>
    <row r="56" spans="1:8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</row>
    <row r="57" spans="1:8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</row>
    <row r="58" spans="1:8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</row>
    <row r="59" spans="1:8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</row>
    <row r="60" spans="1:8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</row>
    <row r="61" spans="1:8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</row>
    <row r="62" spans="1:8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</row>
    <row r="63" spans="1:8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</row>
    <row r="64" spans="1:8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</row>
    <row r="65" spans="1:8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</row>
    <row r="66" spans="1:8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</row>
    <row r="67" spans="1:8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</row>
    <row r="68" spans="1:8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</row>
    <row r="69" spans="1:8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</row>
    <row r="70" spans="1:8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</row>
    <row r="71" spans="1:8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</row>
    <row r="72" spans="1:85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</row>
    <row r="73" spans="1:85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</row>
    <row r="74" spans="1:85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</row>
    <row r="75" spans="1:85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</row>
    <row r="76" spans="1:85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</row>
    <row r="77" spans="1:85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</row>
    <row r="78" spans="1:85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</row>
    <row r="79" spans="1:85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</row>
    <row r="80" spans="1:85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</row>
    <row r="81" spans="1:85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</row>
    <row r="82" spans="1:85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</row>
    <row r="83" spans="1:85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</row>
    <row r="84" spans="1:85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</row>
    <row r="85" spans="1:85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</row>
    <row r="86" spans="1:85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</row>
    <row r="87" spans="1:85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</row>
    <row r="88" spans="1:85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</row>
    <row r="89" spans="1:85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</row>
    <row r="90" spans="1:85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</row>
    <row r="91" spans="1:85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</row>
    <row r="92" spans="1:85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</row>
    <row r="93" spans="1:85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</row>
    <row r="94" spans="1:85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</row>
    <row r="95" spans="1:85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</row>
    <row r="96" spans="1:85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</row>
    <row r="97" spans="1:85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</row>
    <row r="98" spans="1:85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</row>
    <row r="99" spans="1:85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</row>
    <row r="100" spans="1:85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</row>
    <row r="101" spans="1:85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</row>
    <row r="102" spans="1:85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</row>
    <row r="103" spans="1:85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</row>
    <row r="104" spans="1:85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</row>
    <row r="105" spans="1:85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</row>
    <row r="106" spans="1:85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</row>
    <row r="107" spans="1:85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</row>
    <row r="108" spans="1:85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</row>
    <row r="109" spans="1:85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</row>
    <row r="110" spans="1:85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</row>
    <row r="111" spans="1:85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</row>
    <row r="112" spans="1:85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</row>
    <row r="113" spans="1:85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</row>
    <row r="114" spans="1:85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</row>
    <row r="115" spans="1:85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</row>
    <row r="116" spans="1:85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</row>
    <row r="117" spans="1:85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</row>
    <row r="118" spans="1:85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</row>
    <row r="119" spans="1:85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</row>
    <row r="120" spans="1:85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</row>
    <row r="121" spans="1:85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</row>
    <row r="122" spans="1:85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</row>
    <row r="123" spans="1:85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</row>
    <row r="124" spans="1:85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</row>
    <row r="125" spans="1:85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</row>
    <row r="126" spans="1:85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</row>
    <row r="127" spans="1:85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</row>
    <row r="128" spans="1:85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</row>
    <row r="129" spans="1:85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</row>
    <row r="130" spans="1:85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</row>
  </sheetData>
  <sheetProtection algorithmName="SHA-512" hashValue="I35k33p+XyW3yZEo5Vyj1/itqqHOO5nSNIRrCALkjn3Qb5TX/bJ5Rvt8zrUjwYPB6jtfY+n3nC2ES/mtrLecQA==" saltValue="uRaQ573qUYGuG27E1tl4Ug==" spinCount="100000" sheet="1" objects="1" scenarios="1"/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">
    <tabColor rgb="FFC2E76B"/>
  </sheetPr>
  <dimension ref="A1:BO133"/>
  <sheetViews>
    <sheetView topLeftCell="A6" zoomScale="80" zoomScaleNormal="80" workbookViewId="0">
      <selection activeCell="G15" sqref="G15"/>
    </sheetView>
  </sheetViews>
  <sheetFormatPr defaultRowHeight="14.4" x14ac:dyDescent="0.3"/>
  <cols>
    <col min="1" max="1" width="4" customWidth="1"/>
    <col min="2" max="2" width="73.88671875" customWidth="1"/>
    <col min="3" max="3" width="26.6640625" customWidth="1"/>
    <col min="4" max="4" width="21" bestFit="1" customWidth="1"/>
    <col min="5" max="5" width="24.88671875" bestFit="1" customWidth="1"/>
    <col min="6" max="6" width="23.88671875" customWidth="1"/>
    <col min="7" max="7" width="26.44140625" style="4" bestFit="1" customWidth="1"/>
    <col min="8" max="8" width="29.6640625" style="4" customWidth="1"/>
    <col min="9" max="67" width="9.109375" style="4"/>
  </cols>
  <sheetData>
    <row r="1" spans="1:8" ht="15" customHeight="1" x14ac:dyDescent="0.3">
      <c r="A1" s="123" t="s">
        <v>54</v>
      </c>
      <c r="B1" s="123"/>
      <c r="C1" s="123"/>
      <c r="D1" s="123"/>
      <c r="E1" s="123"/>
      <c r="F1" s="123"/>
      <c r="G1" s="123"/>
      <c r="H1" s="123"/>
    </row>
    <row r="2" spans="1:8" ht="15" customHeight="1" x14ac:dyDescent="0.3">
      <c r="A2" s="123"/>
      <c r="B2" s="123"/>
      <c r="C2" s="123"/>
      <c r="D2" s="123"/>
      <c r="E2" s="123"/>
      <c r="F2" s="123"/>
      <c r="G2" s="123"/>
      <c r="H2" s="123"/>
    </row>
    <row r="3" spans="1:8" ht="15" customHeight="1" x14ac:dyDescent="0.45">
      <c r="A3" s="8"/>
      <c r="B3" s="8"/>
      <c r="C3" s="8"/>
      <c r="D3" s="8"/>
      <c r="E3" s="8"/>
      <c r="F3" s="8"/>
      <c r="G3" s="8"/>
      <c r="H3" s="8"/>
    </row>
    <row r="4" spans="1:8" ht="15" customHeight="1" x14ac:dyDescent="0.45">
      <c r="A4" s="8"/>
      <c r="B4" s="8"/>
      <c r="C4" s="8"/>
      <c r="D4" s="8"/>
      <c r="E4" s="8"/>
      <c r="F4" s="8"/>
      <c r="G4" s="8"/>
      <c r="H4" s="8"/>
    </row>
    <row r="5" spans="1:8" ht="15" customHeight="1" x14ac:dyDescent="0.45">
      <c r="A5" s="8"/>
      <c r="B5" s="8"/>
      <c r="C5" s="8"/>
      <c r="D5" s="8"/>
      <c r="E5" s="8"/>
      <c r="F5" s="8"/>
      <c r="G5" s="8"/>
      <c r="H5" s="8"/>
    </row>
    <row r="6" spans="1:8" ht="15" customHeight="1" x14ac:dyDescent="0.45">
      <c r="A6" s="8"/>
      <c r="B6" s="8"/>
      <c r="C6" s="8"/>
      <c r="D6" s="8"/>
      <c r="E6" s="8"/>
      <c r="F6" s="8"/>
      <c r="G6" s="8"/>
      <c r="H6" s="8"/>
    </row>
    <row r="7" spans="1:8" ht="15" customHeight="1" x14ac:dyDescent="0.45">
      <c r="A7" s="8"/>
      <c r="B7" s="8"/>
      <c r="C7" s="8"/>
      <c r="D7" s="8"/>
      <c r="E7" s="8"/>
      <c r="F7" s="8"/>
      <c r="G7" s="8"/>
      <c r="H7" s="8"/>
    </row>
    <row r="8" spans="1:8" ht="15" customHeight="1" x14ac:dyDescent="0.45">
      <c r="A8" s="8"/>
      <c r="B8" s="8"/>
      <c r="C8" s="8"/>
      <c r="D8" s="8"/>
      <c r="E8" s="8"/>
      <c r="F8" s="8"/>
      <c r="G8" s="8"/>
      <c r="H8" s="8"/>
    </row>
    <row r="9" spans="1:8" ht="15" customHeight="1" x14ac:dyDescent="0.45">
      <c r="A9" s="8"/>
      <c r="B9" s="8"/>
      <c r="C9" s="8"/>
      <c r="D9" s="8"/>
      <c r="E9" s="8"/>
      <c r="F9" s="8"/>
      <c r="G9" s="8"/>
      <c r="H9" s="8"/>
    </row>
    <row r="10" spans="1:8" ht="23.4" x14ac:dyDescent="0.45">
      <c r="A10" s="35" t="s">
        <v>31</v>
      </c>
      <c r="B10" s="36"/>
      <c r="C10" s="37"/>
      <c r="D10" s="38"/>
      <c r="E10" s="38"/>
      <c r="F10" s="10"/>
      <c r="G10" s="8"/>
      <c r="H10" s="8"/>
    </row>
    <row r="11" spans="1:8" ht="23.4" x14ac:dyDescent="0.45">
      <c r="A11" s="39"/>
      <c r="B11" s="40" t="s">
        <v>23</v>
      </c>
      <c r="C11" s="40" t="s">
        <v>33</v>
      </c>
      <c r="D11" s="41" t="s">
        <v>58</v>
      </c>
      <c r="E11" s="41" t="s">
        <v>59</v>
      </c>
      <c r="F11" s="10" t="s">
        <v>20</v>
      </c>
      <c r="G11" s="8"/>
      <c r="H11" s="8"/>
    </row>
    <row r="12" spans="1:8" ht="23.4" x14ac:dyDescent="0.45">
      <c r="A12" s="13" t="s">
        <v>21</v>
      </c>
      <c r="B12" s="13" t="s">
        <v>44</v>
      </c>
      <c r="C12" s="14">
        <v>17</v>
      </c>
      <c r="D12" s="141"/>
      <c r="E12" s="19">
        <f>C12*D12</f>
        <v>0</v>
      </c>
      <c r="F12" s="9"/>
      <c r="G12" s="8"/>
      <c r="H12" s="8"/>
    </row>
    <row r="13" spans="1:8" ht="23.4" x14ac:dyDescent="0.45">
      <c r="A13" s="11" t="s">
        <v>22</v>
      </c>
      <c r="B13" s="144" t="s">
        <v>60</v>
      </c>
      <c r="C13" s="145">
        <v>1</v>
      </c>
      <c r="D13" s="142"/>
      <c r="E13" s="19">
        <f t="shared" ref="E13:E14" si="0">C13*D13</f>
        <v>0</v>
      </c>
      <c r="F13" s="9"/>
      <c r="G13" s="8"/>
      <c r="H13" s="8"/>
    </row>
    <row r="14" spans="1:8" ht="23.4" x14ac:dyDescent="0.45">
      <c r="A14" s="12" t="s">
        <v>24</v>
      </c>
      <c r="B14" s="144" t="s">
        <v>60</v>
      </c>
      <c r="C14" s="146">
        <v>1</v>
      </c>
      <c r="D14" s="143"/>
      <c r="E14" s="19">
        <f t="shared" si="0"/>
        <v>0</v>
      </c>
      <c r="F14" s="9"/>
      <c r="G14" s="8"/>
      <c r="H14" s="8"/>
    </row>
    <row r="15" spans="1:8" ht="23.4" x14ac:dyDescent="0.45">
      <c r="A15" s="42"/>
      <c r="B15" s="126" t="s">
        <v>35</v>
      </c>
      <c r="C15" s="126"/>
      <c r="D15" s="126"/>
      <c r="E15" s="43">
        <f>SUM(E12:E14)</f>
        <v>0</v>
      </c>
      <c r="F15" s="9"/>
      <c r="G15" s="8"/>
      <c r="H15" s="8"/>
    </row>
    <row r="16" spans="1:8" ht="15" customHeight="1" x14ac:dyDescent="0.45">
      <c r="A16" s="8"/>
      <c r="B16" s="8"/>
      <c r="C16" s="8"/>
      <c r="D16" s="8"/>
      <c r="E16" s="8"/>
      <c r="F16" s="8"/>
      <c r="G16" s="8"/>
      <c r="H16" s="8"/>
    </row>
    <row r="17" spans="1:8" ht="23.4" x14ac:dyDescent="0.45">
      <c r="A17" s="44" t="s">
        <v>48</v>
      </c>
      <c r="B17" s="45"/>
      <c r="C17" s="46"/>
      <c r="D17" s="18"/>
      <c r="E17" s="8"/>
      <c r="F17" s="8"/>
      <c r="G17" s="8"/>
      <c r="H17" s="8"/>
    </row>
    <row r="18" spans="1:8" ht="15" customHeight="1" x14ac:dyDescent="0.45">
      <c r="A18" s="39"/>
      <c r="B18" s="40" t="s">
        <v>23</v>
      </c>
      <c r="C18" s="41" t="s">
        <v>32</v>
      </c>
      <c r="D18" s="4"/>
      <c r="E18" s="8"/>
      <c r="F18" s="8"/>
      <c r="G18" s="8"/>
      <c r="H18" s="8"/>
    </row>
    <row r="19" spans="1:8" ht="23.4" x14ac:dyDescent="0.45">
      <c r="A19" s="13" t="s">
        <v>21</v>
      </c>
      <c r="B19" s="13" t="s">
        <v>61</v>
      </c>
      <c r="C19" s="141"/>
      <c r="D19" s="4"/>
      <c r="E19" s="8"/>
      <c r="F19" s="8"/>
      <c r="G19" s="8"/>
      <c r="H19" s="8"/>
    </row>
    <row r="20" spans="1:8" ht="23.4" x14ac:dyDescent="0.45">
      <c r="A20" s="11" t="s">
        <v>22</v>
      </c>
      <c r="B20" s="11" t="s">
        <v>62</v>
      </c>
      <c r="C20" s="142"/>
      <c r="D20" s="4"/>
      <c r="E20" s="8"/>
      <c r="F20" s="8"/>
      <c r="G20" s="8"/>
      <c r="H20" s="8"/>
    </row>
    <row r="21" spans="1:8" ht="15" customHeight="1" x14ac:dyDescent="0.45">
      <c r="A21" s="8"/>
      <c r="B21" s="8"/>
      <c r="C21" s="8"/>
      <c r="D21" s="8"/>
      <c r="E21" s="8"/>
      <c r="F21" s="8"/>
      <c r="G21" s="8"/>
      <c r="H21" s="8"/>
    </row>
    <row r="22" spans="1:8" ht="15" customHeight="1" x14ac:dyDescent="0.45">
      <c r="A22" s="8"/>
      <c r="B22" s="8"/>
      <c r="C22" s="8"/>
      <c r="D22" s="8"/>
      <c r="E22" s="8"/>
      <c r="F22" s="8"/>
      <c r="G22" s="8"/>
      <c r="H22" s="8"/>
    </row>
    <row r="23" spans="1:8" ht="18" x14ac:dyDescent="0.35">
      <c r="A23" s="124" t="s">
        <v>49</v>
      </c>
      <c r="B23" s="125"/>
      <c r="C23" s="125"/>
      <c r="D23" s="125"/>
      <c r="E23" s="125"/>
      <c r="F23" s="125"/>
      <c r="G23" s="38"/>
    </row>
    <row r="24" spans="1:8" ht="18" x14ac:dyDescent="0.35">
      <c r="A24" s="39"/>
      <c r="B24" s="40" t="s">
        <v>45</v>
      </c>
      <c r="C24" s="40" t="s">
        <v>46</v>
      </c>
      <c r="D24" s="40" t="s">
        <v>47</v>
      </c>
      <c r="E24" s="40" t="s">
        <v>51</v>
      </c>
      <c r="F24" s="40" t="s">
        <v>52</v>
      </c>
      <c r="G24" s="41" t="s">
        <v>50</v>
      </c>
    </row>
    <row r="25" spans="1:8" x14ac:dyDescent="0.3">
      <c r="A25" s="15">
        <v>1</v>
      </c>
      <c r="B25" s="16" t="s">
        <v>177</v>
      </c>
      <c r="C25" s="15">
        <v>35</v>
      </c>
      <c r="D25" s="15"/>
      <c r="E25" s="17">
        <f t="shared" ref="E25:E41" si="1">C25*$C$19</f>
        <v>0</v>
      </c>
      <c r="F25" s="17">
        <f t="shared" ref="F25:F41" si="2">D25*$C$20</f>
        <v>0</v>
      </c>
      <c r="G25" s="17">
        <f>E25+F25</f>
        <v>0</v>
      </c>
    </row>
    <row r="26" spans="1:8" x14ac:dyDescent="0.3">
      <c r="A26" s="15">
        <v>2</v>
      </c>
      <c r="B26" s="16" t="s">
        <v>64</v>
      </c>
      <c r="C26" s="15">
        <v>33</v>
      </c>
      <c r="D26" s="15">
        <v>379</v>
      </c>
      <c r="E26" s="17">
        <f t="shared" si="1"/>
        <v>0</v>
      </c>
      <c r="F26" s="17">
        <f t="shared" si="2"/>
        <v>0</v>
      </c>
      <c r="G26" s="17">
        <f t="shared" ref="G26:G41" si="3">E26+F26</f>
        <v>0</v>
      </c>
    </row>
    <row r="27" spans="1:8" x14ac:dyDescent="0.3">
      <c r="A27" s="15">
        <v>3</v>
      </c>
      <c r="B27" s="16" t="s">
        <v>178</v>
      </c>
      <c r="C27" s="15">
        <v>28</v>
      </c>
      <c r="D27" s="15">
        <v>202</v>
      </c>
      <c r="E27" s="17">
        <f t="shared" si="1"/>
        <v>0</v>
      </c>
      <c r="F27" s="17">
        <f t="shared" si="2"/>
        <v>0</v>
      </c>
      <c r="G27" s="17">
        <f t="shared" si="3"/>
        <v>0</v>
      </c>
    </row>
    <row r="28" spans="1:8" x14ac:dyDescent="0.3">
      <c r="A28" s="15">
        <v>4</v>
      </c>
      <c r="B28" s="16" t="s">
        <v>179</v>
      </c>
      <c r="C28" s="15">
        <v>34</v>
      </c>
      <c r="D28" s="15">
        <v>285</v>
      </c>
      <c r="E28" s="17">
        <f t="shared" si="1"/>
        <v>0</v>
      </c>
      <c r="F28" s="17">
        <f t="shared" si="2"/>
        <v>0</v>
      </c>
      <c r="G28" s="17">
        <f t="shared" si="3"/>
        <v>0</v>
      </c>
    </row>
    <row r="29" spans="1:8" x14ac:dyDescent="0.3">
      <c r="A29" s="15">
        <v>5</v>
      </c>
      <c r="B29" s="16" t="s">
        <v>63</v>
      </c>
      <c r="C29" s="15">
        <v>25</v>
      </c>
      <c r="D29" s="15">
        <v>215</v>
      </c>
      <c r="E29" s="17">
        <f t="shared" si="1"/>
        <v>0</v>
      </c>
      <c r="F29" s="17">
        <f t="shared" si="2"/>
        <v>0</v>
      </c>
      <c r="G29" s="17">
        <f t="shared" si="3"/>
        <v>0</v>
      </c>
    </row>
    <row r="30" spans="1:8" x14ac:dyDescent="0.3">
      <c r="A30" s="15">
        <v>6</v>
      </c>
      <c r="B30" s="16" t="s">
        <v>180</v>
      </c>
      <c r="C30" s="15">
        <v>42</v>
      </c>
      <c r="D30" s="15">
        <v>306</v>
      </c>
      <c r="E30" s="17">
        <f t="shared" si="1"/>
        <v>0</v>
      </c>
      <c r="F30" s="17">
        <f t="shared" si="2"/>
        <v>0</v>
      </c>
      <c r="G30" s="17">
        <f t="shared" si="3"/>
        <v>0</v>
      </c>
    </row>
    <row r="31" spans="1:8" x14ac:dyDescent="0.3">
      <c r="A31" s="15">
        <v>7</v>
      </c>
      <c r="B31" s="16" t="s">
        <v>181</v>
      </c>
      <c r="C31" s="15">
        <v>29</v>
      </c>
      <c r="D31" s="15">
        <v>230</v>
      </c>
      <c r="E31" s="17">
        <f t="shared" si="1"/>
        <v>0</v>
      </c>
      <c r="F31" s="17">
        <f t="shared" si="2"/>
        <v>0</v>
      </c>
      <c r="G31" s="17">
        <f t="shared" si="3"/>
        <v>0</v>
      </c>
    </row>
    <row r="32" spans="1:8" x14ac:dyDescent="0.3">
      <c r="A32" s="15">
        <v>8</v>
      </c>
      <c r="B32" s="16" t="s">
        <v>182</v>
      </c>
      <c r="C32" s="15">
        <v>36</v>
      </c>
      <c r="D32" s="15">
        <v>391</v>
      </c>
      <c r="E32" s="17">
        <f t="shared" si="1"/>
        <v>0</v>
      </c>
      <c r="F32" s="17">
        <f t="shared" si="2"/>
        <v>0</v>
      </c>
      <c r="G32" s="17">
        <f t="shared" si="3"/>
        <v>0</v>
      </c>
    </row>
    <row r="33" spans="1:7" x14ac:dyDescent="0.3">
      <c r="A33" s="15">
        <v>9</v>
      </c>
      <c r="B33" s="16" t="s">
        <v>183</v>
      </c>
      <c r="C33" s="15">
        <v>30</v>
      </c>
      <c r="D33" s="15">
        <v>317</v>
      </c>
      <c r="E33" s="17">
        <f t="shared" si="1"/>
        <v>0</v>
      </c>
      <c r="F33" s="17">
        <f t="shared" si="2"/>
        <v>0</v>
      </c>
      <c r="G33" s="17">
        <f t="shared" si="3"/>
        <v>0</v>
      </c>
    </row>
    <row r="34" spans="1:7" x14ac:dyDescent="0.3">
      <c r="A34" s="15">
        <v>10</v>
      </c>
      <c r="B34" s="16" t="s">
        <v>184</v>
      </c>
      <c r="C34" s="15">
        <v>49</v>
      </c>
      <c r="D34" s="15">
        <v>222</v>
      </c>
      <c r="E34" s="17">
        <f t="shared" si="1"/>
        <v>0</v>
      </c>
      <c r="F34" s="17">
        <f t="shared" si="2"/>
        <v>0</v>
      </c>
      <c r="G34" s="17">
        <f t="shared" si="3"/>
        <v>0</v>
      </c>
    </row>
    <row r="35" spans="1:7" x14ac:dyDescent="0.3">
      <c r="A35" s="15">
        <v>11</v>
      </c>
      <c r="B35" s="16" t="s">
        <v>185</v>
      </c>
      <c r="C35" s="15">
        <v>37</v>
      </c>
      <c r="D35" s="15">
        <v>405</v>
      </c>
      <c r="E35" s="17">
        <f t="shared" si="1"/>
        <v>0</v>
      </c>
      <c r="F35" s="17">
        <f t="shared" si="2"/>
        <v>0</v>
      </c>
      <c r="G35" s="17">
        <f t="shared" si="3"/>
        <v>0</v>
      </c>
    </row>
    <row r="36" spans="1:7" x14ac:dyDescent="0.3">
      <c r="A36" s="15">
        <v>12</v>
      </c>
      <c r="B36" s="16" t="s">
        <v>186</v>
      </c>
      <c r="C36" s="15">
        <v>20</v>
      </c>
      <c r="D36" s="15">
        <v>195</v>
      </c>
      <c r="E36" s="17">
        <f t="shared" si="1"/>
        <v>0</v>
      </c>
      <c r="F36" s="17">
        <f t="shared" si="2"/>
        <v>0</v>
      </c>
      <c r="G36" s="17">
        <f t="shared" si="3"/>
        <v>0</v>
      </c>
    </row>
    <row r="37" spans="1:7" x14ac:dyDescent="0.3">
      <c r="A37" s="15">
        <v>13</v>
      </c>
      <c r="B37" s="16" t="s">
        <v>187</v>
      </c>
      <c r="C37" s="15">
        <v>33</v>
      </c>
      <c r="D37" s="15">
        <v>338</v>
      </c>
      <c r="E37" s="17">
        <f t="shared" si="1"/>
        <v>0</v>
      </c>
      <c r="F37" s="17">
        <f t="shared" si="2"/>
        <v>0</v>
      </c>
      <c r="G37" s="17">
        <f t="shared" si="3"/>
        <v>0</v>
      </c>
    </row>
    <row r="38" spans="1:7" x14ac:dyDescent="0.3">
      <c r="A38" s="15">
        <v>14</v>
      </c>
      <c r="B38" s="16" t="s">
        <v>188</v>
      </c>
      <c r="C38" s="15">
        <v>24</v>
      </c>
      <c r="D38" s="15">
        <v>212</v>
      </c>
      <c r="E38" s="17">
        <f t="shared" si="1"/>
        <v>0</v>
      </c>
      <c r="F38" s="17">
        <f t="shared" si="2"/>
        <v>0</v>
      </c>
      <c r="G38" s="17">
        <f t="shared" si="3"/>
        <v>0</v>
      </c>
    </row>
    <row r="39" spans="1:7" x14ac:dyDescent="0.3">
      <c r="A39" s="15">
        <v>15</v>
      </c>
      <c r="B39" s="16" t="s">
        <v>189</v>
      </c>
      <c r="C39" s="15">
        <v>31</v>
      </c>
      <c r="D39" s="15">
        <v>342</v>
      </c>
      <c r="E39" s="17">
        <f t="shared" si="1"/>
        <v>0</v>
      </c>
      <c r="F39" s="17">
        <f t="shared" si="2"/>
        <v>0</v>
      </c>
      <c r="G39" s="17">
        <f t="shared" si="3"/>
        <v>0</v>
      </c>
    </row>
    <row r="40" spans="1:7" x14ac:dyDescent="0.3">
      <c r="A40" s="15">
        <v>16</v>
      </c>
      <c r="B40" s="16" t="s">
        <v>190</v>
      </c>
      <c r="C40" s="15">
        <v>39</v>
      </c>
      <c r="D40" s="15">
        <v>418</v>
      </c>
      <c r="E40" s="17">
        <f t="shared" si="1"/>
        <v>0</v>
      </c>
      <c r="F40" s="17">
        <f t="shared" si="2"/>
        <v>0</v>
      </c>
      <c r="G40" s="17">
        <f t="shared" si="3"/>
        <v>0</v>
      </c>
    </row>
    <row r="41" spans="1:7" x14ac:dyDescent="0.3">
      <c r="A41" s="15">
        <v>17</v>
      </c>
      <c r="B41" s="16" t="s">
        <v>65</v>
      </c>
      <c r="C41" s="64">
        <v>38</v>
      </c>
      <c r="D41" s="64">
        <v>304</v>
      </c>
      <c r="E41" s="119">
        <f t="shared" si="1"/>
        <v>0</v>
      </c>
      <c r="F41" s="119">
        <f t="shared" si="2"/>
        <v>0</v>
      </c>
      <c r="G41" s="119">
        <f t="shared" si="3"/>
        <v>0</v>
      </c>
    </row>
    <row r="42" spans="1:7" ht="18" x14ac:dyDescent="0.35">
      <c r="A42" s="47"/>
      <c r="B42" s="48" t="s">
        <v>53</v>
      </c>
      <c r="C42" s="22">
        <f>SUM(C25:C41)</f>
        <v>563</v>
      </c>
      <c r="D42" s="22">
        <f>SUM(D25:D41)</f>
        <v>4761</v>
      </c>
      <c r="E42" s="49">
        <f>SUM(E25:E41)</f>
        <v>0</v>
      </c>
      <c r="F42" s="49">
        <f>SUM(F25:F41)</f>
        <v>0</v>
      </c>
      <c r="G42" s="49">
        <f>SUM(G25:G41)</f>
        <v>0</v>
      </c>
    </row>
    <row r="43" spans="1:7" x14ac:dyDescent="0.3">
      <c r="A43" s="4"/>
      <c r="B43" s="4"/>
      <c r="C43" s="4"/>
      <c r="D43" s="4"/>
      <c r="E43" s="4"/>
      <c r="F43" s="4"/>
    </row>
    <row r="44" spans="1:7" x14ac:dyDescent="0.3">
      <c r="A44" s="4"/>
      <c r="B44" s="4"/>
      <c r="C44" s="4"/>
      <c r="D44" s="4"/>
      <c r="E44" s="4"/>
      <c r="F44" s="4"/>
    </row>
    <row r="45" spans="1:7" x14ac:dyDescent="0.3">
      <c r="A45" s="4"/>
      <c r="B45" s="4"/>
      <c r="C45" s="4"/>
      <c r="D45" s="4"/>
      <c r="E45" s="4"/>
      <c r="F45" s="4"/>
    </row>
    <row r="46" spans="1:7" ht="23.25" customHeight="1" x14ac:dyDescent="0.35">
      <c r="A46" s="35" t="s">
        <v>32</v>
      </c>
      <c r="B46" s="36"/>
      <c r="C46" s="50" t="s">
        <v>32</v>
      </c>
      <c r="D46" s="4"/>
      <c r="E46" s="4"/>
      <c r="F46" s="4"/>
    </row>
    <row r="47" spans="1:7" ht="23.25" customHeight="1" x14ac:dyDescent="0.35">
      <c r="A47" s="11" t="s">
        <v>21</v>
      </c>
      <c r="B47" s="11" t="s">
        <v>35</v>
      </c>
      <c r="C47" s="52">
        <f>E15</f>
        <v>0</v>
      </c>
      <c r="D47" s="4"/>
      <c r="E47" s="4"/>
      <c r="F47" s="4"/>
    </row>
    <row r="48" spans="1:7" ht="23.25" customHeight="1" x14ac:dyDescent="0.35">
      <c r="A48" s="11" t="s">
        <v>22</v>
      </c>
      <c r="B48" s="11" t="s">
        <v>34</v>
      </c>
      <c r="C48" s="52">
        <f>G42</f>
        <v>0</v>
      </c>
      <c r="D48" s="4"/>
      <c r="E48" s="4"/>
      <c r="F48" s="4"/>
    </row>
    <row r="49" spans="1:6" ht="18" x14ac:dyDescent="0.35">
      <c r="A49" s="127" t="s">
        <v>191</v>
      </c>
      <c r="B49" s="126"/>
      <c r="C49" s="51">
        <f>SUM(C47:C48)</f>
        <v>0</v>
      </c>
      <c r="D49" s="4"/>
      <c r="E49" s="4"/>
      <c r="F49" s="4"/>
    </row>
    <row r="50" spans="1:6" x14ac:dyDescent="0.3">
      <c r="A50" s="4"/>
      <c r="B50" s="4"/>
      <c r="C50" s="4"/>
      <c r="D50" s="4"/>
      <c r="E50" s="4"/>
      <c r="F50" s="4"/>
    </row>
    <row r="51" spans="1:6" x14ac:dyDescent="0.3">
      <c r="A51" s="4"/>
      <c r="B51" s="4"/>
      <c r="C51" s="4"/>
      <c r="D51" s="4"/>
      <c r="E51" s="4"/>
      <c r="F51" s="4"/>
    </row>
    <row r="52" spans="1:6" x14ac:dyDescent="0.3">
      <c r="A52" s="4"/>
      <c r="B52" s="4"/>
      <c r="C52" s="4"/>
      <c r="D52" s="4"/>
      <c r="E52" s="4"/>
      <c r="F52" s="4"/>
    </row>
    <row r="53" spans="1:6" x14ac:dyDescent="0.3">
      <c r="A53" s="4"/>
      <c r="B53" s="4"/>
      <c r="C53" s="4"/>
      <c r="D53" s="4"/>
      <c r="E53" s="4"/>
      <c r="F53" s="4"/>
    </row>
    <row r="54" spans="1:6" x14ac:dyDescent="0.3">
      <c r="A54" s="4"/>
      <c r="B54" s="4"/>
      <c r="C54" s="4"/>
      <c r="D54" s="4"/>
      <c r="E54" s="4"/>
      <c r="F54" s="4"/>
    </row>
    <row r="55" spans="1:6" x14ac:dyDescent="0.3">
      <c r="A55" s="4"/>
      <c r="B55" s="4"/>
      <c r="C55" s="4"/>
      <c r="D55" s="4"/>
      <c r="E55" s="4"/>
      <c r="F55" s="4"/>
    </row>
    <row r="56" spans="1:6" x14ac:dyDescent="0.3">
      <c r="A56" s="4"/>
      <c r="B56" s="4"/>
      <c r="C56" s="4"/>
      <c r="D56" s="4"/>
      <c r="E56" s="4"/>
      <c r="F56" s="4"/>
    </row>
    <row r="57" spans="1:6" x14ac:dyDescent="0.3">
      <c r="A57" s="4"/>
      <c r="B57" s="4"/>
      <c r="C57" s="4"/>
      <c r="D57" s="4"/>
      <c r="E57" s="4"/>
      <c r="F57" s="4"/>
    </row>
    <row r="58" spans="1:6" x14ac:dyDescent="0.3">
      <c r="A58" s="4"/>
      <c r="B58" s="4"/>
      <c r="C58" s="4"/>
      <c r="D58" s="4"/>
      <c r="E58" s="4"/>
      <c r="F58" s="4"/>
    </row>
    <row r="59" spans="1:6" x14ac:dyDescent="0.3">
      <c r="A59" s="4"/>
      <c r="B59" s="4"/>
      <c r="C59" s="4"/>
      <c r="D59" s="4"/>
      <c r="E59" s="4"/>
      <c r="F59" s="4"/>
    </row>
    <row r="60" spans="1:6" x14ac:dyDescent="0.3">
      <c r="A60" s="4"/>
      <c r="B60" s="4"/>
      <c r="C60" s="4"/>
      <c r="D60" s="4"/>
      <c r="E60" s="4"/>
      <c r="F60" s="4"/>
    </row>
    <row r="61" spans="1:6" x14ac:dyDescent="0.3">
      <c r="A61" s="4"/>
      <c r="B61" s="4"/>
      <c r="C61" s="4"/>
      <c r="D61" s="4"/>
      <c r="E61" s="4"/>
      <c r="F61" s="4"/>
    </row>
    <row r="62" spans="1:6" x14ac:dyDescent="0.3">
      <c r="A62" s="4"/>
      <c r="B62" s="4"/>
      <c r="C62" s="4"/>
      <c r="D62" s="4"/>
      <c r="E62" s="4"/>
      <c r="F62" s="4"/>
    </row>
    <row r="63" spans="1:6" x14ac:dyDescent="0.3">
      <c r="A63" s="4"/>
      <c r="B63" s="4"/>
      <c r="C63" s="4"/>
      <c r="D63" s="4"/>
      <c r="E63" s="4"/>
      <c r="F63" s="4"/>
    </row>
    <row r="64" spans="1:6" x14ac:dyDescent="0.3">
      <c r="A64" s="4"/>
      <c r="B64" s="4"/>
      <c r="C64" s="4"/>
      <c r="D64" s="4"/>
      <c r="E64" s="4"/>
      <c r="F64" s="4"/>
    </row>
    <row r="65" spans="1:6" x14ac:dyDescent="0.3">
      <c r="A65" s="4"/>
      <c r="B65" s="4"/>
      <c r="C65" s="4"/>
      <c r="D65" s="4"/>
      <c r="E65" s="4"/>
      <c r="F65" s="4"/>
    </row>
    <row r="66" spans="1:6" x14ac:dyDescent="0.3">
      <c r="A66" s="4"/>
      <c r="B66" s="4"/>
      <c r="C66" s="4"/>
      <c r="D66" s="4"/>
      <c r="E66" s="4"/>
      <c r="F66" s="4"/>
    </row>
    <row r="67" spans="1:6" x14ac:dyDescent="0.3">
      <c r="A67" s="4"/>
      <c r="B67" s="4"/>
      <c r="C67" s="4"/>
      <c r="D67" s="4"/>
      <c r="E67" s="4"/>
      <c r="F67" s="4"/>
    </row>
    <row r="68" spans="1:6" x14ac:dyDescent="0.3">
      <c r="A68" s="4"/>
      <c r="B68" s="4"/>
      <c r="C68" s="4"/>
      <c r="D68" s="4"/>
      <c r="E68" s="4"/>
      <c r="F68" s="4"/>
    </row>
    <row r="69" spans="1:6" x14ac:dyDescent="0.3">
      <c r="A69" s="4"/>
      <c r="B69" s="4"/>
      <c r="C69" s="4"/>
      <c r="D69" s="4"/>
      <c r="E69" s="4"/>
      <c r="F69" s="4"/>
    </row>
    <row r="70" spans="1:6" x14ac:dyDescent="0.3">
      <c r="A70" s="4"/>
      <c r="B70" s="4"/>
      <c r="C70" s="4"/>
      <c r="D70" s="4"/>
      <c r="E70" s="4"/>
      <c r="F70" s="4"/>
    </row>
    <row r="71" spans="1:6" x14ac:dyDescent="0.3">
      <c r="A71" s="4"/>
      <c r="B71" s="4"/>
      <c r="C71" s="4"/>
      <c r="D71" s="4"/>
      <c r="E71" s="4"/>
      <c r="F71" s="4"/>
    </row>
    <row r="72" spans="1:6" x14ac:dyDescent="0.3">
      <c r="A72" s="4"/>
      <c r="B72" s="4"/>
      <c r="C72" s="4"/>
      <c r="D72" s="4"/>
      <c r="E72" s="4"/>
      <c r="F72" s="4"/>
    </row>
    <row r="73" spans="1:6" x14ac:dyDescent="0.3">
      <c r="A73" s="4"/>
      <c r="B73" s="4"/>
      <c r="C73" s="4"/>
      <c r="D73" s="4"/>
      <c r="E73" s="4"/>
      <c r="F73" s="4"/>
    </row>
    <row r="74" spans="1:6" x14ac:dyDescent="0.3">
      <c r="A74" s="4"/>
      <c r="B74" s="4"/>
      <c r="C74" s="4"/>
      <c r="D74" s="4"/>
      <c r="E74" s="4"/>
      <c r="F74" s="4"/>
    </row>
    <row r="75" spans="1:6" x14ac:dyDescent="0.3">
      <c r="A75" s="4"/>
      <c r="B75" s="4"/>
      <c r="C75" s="4"/>
      <c r="D75" s="4"/>
      <c r="E75" s="4"/>
      <c r="F75" s="4"/>
    </row>
    <row r="76" spans="1:6" x14ac:dyDescent="0.3">
      <c r="A76" s="4"/>
      <c r="B76" s="4"/>
      <c r="C76" s="4"/>
      <c r="D76" s="4"/>
      <c r="E76" s="4"/>
      <c r="F76" s="4"/>
    </row>
    <row r="77" spans="1:6" x14ac:dyDescent="0.3">
      <c r="A77" s="4"/>
      <c r="B77" s="4"/>
      <c r="C77" s="4"/>
      <c r="D77" s="4"/>
      <c r="E77" s="4"/>
      <c r="F77" s="4"/>
    </row>
    <row r="78" spans="1:6" x14ac:dyDescent="0.3">
      <c r="A78" s="4"/>
      <c r="B78" s="4"/>
      <c r="C78" s="4"/>
      <c r="D78" s="4"/>
      <c r="E78" s="4"/>
      <c r="F78" s="4"/>
    </row>
    <row r="79" spans="1:6" x14ac:dyDescent="0.3">
      <c r="A79" s="4"/>
      <c r="B79" s="4"/>
      <c r="C79" s="4"/>
      <c r="D79" s="4"/>
      <c r="E79" s="4"/>
      <c r="F79" s="4"/>
    </row>
    <row r="80" spans="1:6" x14ac:dyDescent="0.3">
      <c r="A80" s="4"/>
      <c r="B80" s="4"/>
      <c r="C80" s="4"/>
      <c r="D80" s="4"/>
      <c r="E80" s="4"/>
      <c r="F80" s="4"/>
    </row>
    <row r="81" spans="1:6" x14ac:dyDescent="0.3">
      <c r="A81" s="4"/>
      <c r="B81" s="4"/>
      <c r="C81" s="4"/>
      <c r="D81" s="4"/>
      <c r="E81" s="4"/>
      <c r="F81" s="4"/>
    </row>
    <row r="82" spans="1:6" x14ac:dyDescent="0.3">
      <c r="A82" s="4"/>
      <c r="B82" s="4"/>
      <c r="C82" s="4"/>
      <c r="D82" s="4"/>
      <c r="E82" s="4"/>
      <c r="F82" s="4"/>
    </row>
    <row r="83" spans="1:6" x14ac:dyDescent="0.3">
      <c r="A83" s="4"/>
      <c r="B83" s="4"/>
      <c r="C83" s="4"/>
      <c r="D83" s="4"/>
      <c r="E83" s="4"/>
      <c r="F83" s="4"/>
    </row>
    <row r="84" spans="1:6" x14ac:dyDescent="0.3">
      <c r="A84" s="4"/>
      <c r="B84" s="4"/>
      <c r="C84" s="4"/>
      <c r="D84" s="4"/>
      <c r="E84" s="4"/>
      <c r="F84" s="4"/>
    </row>
    <row r="85" spans="1:6" x14ac:dyDescent="0.3">
      <c r="A85" s="4"/>
      <c r="B85" s="4"/>
      <c r="C85" s="4"/>
      <c r="D85" s="4"/>
      <c r="E85" s="4"/>
      <c r="F85" s="4"/>
    </row>
    <row r="86" spans="1:6" x14ac:dyDescent="0.3">
      <c r="A86" s="4"/>
      <c r="B86" s="4"/>
      <c r="C86" s="4"/>
      <c r="D86" s="4"/>
      <c r="E86" s="4"/>
      <c r="F86" s="4"/>
    </row>
    <row r="87" spans="1:6" x14ac:dyDescent="0.3">
      <c r="A87" s="4"/>
      <c r="B87" s="4"/>
      <c r="C87" s="4"/>
      <c r="D87" s="4"/>
      <c r="E87" s="4"/>
      <c r="F87" s="4"/>
    </row>
    <row r="88" spans="1:6" x14ac:dyDescent="0.3">
      <c r="A88" s="4"/>
      <c r="B88" s="4"/>
      <c r="C88" s="4"/>
      <c r="D88" s="4"/>
      <c r="E88" s="4"/>
      <c r="F88" s="4"/>
    </row>
    <row r="89" spans="1:6" x14ac:dyDescent="0.3">
      <c r="A89" s="4"/>
      <c r="B89" s="4"/>
      <c r="C89" s="4"/>
      <c r="D89" s="4"/>
      <c r="E89" s="4"/>
      <c r="F89" s="4"/>
    </row>
    <row r="90" spans="1:6" x14ac:dyDescent="0.3">
      <c r="A90" s="4"/>
      <c r="B90" s="4"/>
      <c r="C90" s="4"/>
      <c r="D90" s="4"/>
      <c r="E90" s="4"/>
      <c r="F90" s="4"/>
    </row>
    <row r="91" spans="1:6" x14ac:dyDescent="0.3">
      <c r="A91" s="4"/>
      <c r="B91" s="4"/>
      <c r="C91" s="4"/>
      <c r="D91" s="4"/>
      <c r="E91" s="4"/>
      <c r="F91" s="4"/>
    </row>
    <row r="92" spans="1:6" x14ac:dyDescent="0.3">
      <c r="A92" s="4"/>
      <c r="B92" s="4"/>
      <c r="C92" s="4"/>
      <c r="D92" s="4"/>
      <c r="E92" s="4"/>
      <c r="F92" s="4"/>
    </row>
    <row r="93" spans="1:6" x14ac:dyDescent="0.3">
      <c r="A93" s="4"/>
      <c r="B93" s="4"/>
      <c r="C93" s="4"/>
      <c r="D93" s="4"/>
      <c r="E93" s="4"/>
      <c r="F93" s="4"/>
    </row>
    <row r="94" spans="1:6" x14ac:dyDescent="0.3">
      <c r="A94" s="4"/>
      <c r="B94" s="4"/>
      <c r="C94" s="4"/>
      <c r="D94" s="4"/>
      <c r="E94" s="4"/>
      <c r="F94" s="4"/>
    </row>
    <row r="95" spans="1:6" x14ac:dyDescent="0.3">
      <c r="A95" s="4"/>
      <c r="B95" s="4"/>
      <c r="C95" s="4"/>
      <c r="D95" s="4"/>
      <c r="E95" s="4"/>
      <c r="F95" s="4"/>
    </row>
    <row r="96" spans="1:6" x14ac:dyDescent="0.3">
      <c r="A96" s="4"/>
      <c r="B96" s="4"/>
      <c r="C96" s="4"/>
      <c r="D96" s="4"/>
      <c r="E96" s="4"/>
      <c r="F96" s="4"/>
    </row>
    <row r="97" spans="1:6" x14ac:dyDescent="0.3">
      <c r="A97" s="4"/>
      <c r="B97" s="4"/>
      <c r="C97" s="4"/>
      <c r="D97" s="4"/>
      <c r="E97" s="4"/>
      <c r="F97" s="4"/>
    </row>
    <row r="98" spans="1:6" x14ac:dyDescent="0.3">
      <c r="A98" s="4"/>
      <c r="B98" s="4"/>
      <c r="C98" s="4"/>
      <c r="D98" s="4"/>
      <c r="E98" s="4"/>
      <c r="F98" s="4"/>
    </row>
    <row r="99" spans="1:6" x14ac:dyDescent="0.3">
      <c r="A99" s="4"/>
      <c r="B99" s="4"/>
      <c r="C99" s="4"/>
      <c r="D99" s="4"/>
      <c r="E99" s="4"/>
      <c r="F99" s="4"/>
    </row>
    <row r="100" spans="1:6" x14ac:dyDescent="0.3">
      <c r="A100" s="4"/>
      <c r="B100" s="4"/>
      <c r="C100" s="4"/>
      <c r="D100" s="4"/>
      <c r="E100" s="4"/>
      <c r="F100" s="4"/>
    </row>
    <row r="101" spans="1:6" x14ac:dyDescent="0.3">
      <c r="A101" s="4"/>
      <c r="B101" s="4"/>
      <c r="C101" s="4"/>
      <c r="D101" s="4"/>
      <c r="E101" s="4"/>
      <c r="F101" s="4"/>
    </row>
    <row r="102" spans="1:6" x14ac:dyDescent="0.3">
      <c r="A102" s="4"/>
      <c r="B102" s="4"/>
      <c r="C102" s="4"/>
      <c r="D102" s="4"/>
      <c r="E102" s="4"/>
      <c r="F102" s="4"/>
    </row>
    <row r="103" spans="1:6" x14ac:dyDescent="0.3">
      <c r="A103" s="4"/>
      <c r="B103" s="4"/>
      <c r="C103" s="4"/>
      <c r="D103" s="4"/>
      <c r="E103" s="4"/>
      <c r="F103" s="4"/>
    </row>
    <row r="104" spans="1:6" x14ac:dyDescent="0.3">
      <c r="A104" s="4"/>
      <c r="B104" s="4"/>
      <c r="C104" s="4"/>
      <c r="D104" s="4"/>
      <c r="E104" s="4"/>
      <c r="F104" s="4"/>
    </row>
    <row r="105" spans="1:6" x14ac:dyDescent="0.3">
      <c r="A105" s="4"/>
      <c r="B105" s="4"/>
      <c r="C105" s="4"/>
      <c r="D105" s="4"/>
      <c r="E105" s="4"/>
      <c r="F105" s="4"/>
    </row>
    <row r="106" spans="1:6" x14ac:dyDescent="0.3">
      <c r="A106" s="4"/>
      <c r="B106" s="4"/>
      <c r="C106" s="4"/>
      <c r="D106" s="4"/>
      <c r="E106" s="4"/>
      <c r="F106" s="4"/>
    </row>
    <row r="107" spans="1:6" x14ac:dyDescent="0.3">
      <c r="A107" s="4"/>
      <c r="B107" s="4"/>
      <c r="C107" s="4"/>
      <c r="D107" s="4"/>
      <c r="E107" s="4"/>
      <c r="F107" s="4"/>
    </row>
    <row r="108" spans="1:6" x14ac:dyDescent="0.3">
      <c r="A108" s="4"/>
      <c r="B108" s="4"/>
      <c r="C108" s="4"/>
      <c r="D108" s="4"/>
      <c r="E108" s="4"/>
      <c r="F108" s="4"/>
    </row>
    <row r="109" spans="1:6" x14ac:dyDescent="0.3">
      <c r="A109" s="4"/>
      <c r="B109" s="4"/>
      <c r="C109" s="4"/>
      <c r="D109" s="4"/>
      <c r="E109" s="4"/>
      <c r="F109" s="4"/>
    </row>
    <row r="110" spans="1:6" x14ac:dyDescent="0.3">
      <c r="A110" s="4"/>
      <c r="B110" s="4"/>
      <c r="C110" s="4"/>
      <c r="D110" s="4"/>
      <c r="E110" s="4"/>
      <c r="F110" s="4"/>
    </row>
    <row r="111" spans="1:6" x14ac:dyDescent="0.3">
      <c r="A111" s="4"/>
      <c r="B111" s="4"/>
      <c r="C111" s="4"/>
      <c r="D111" s="4"/>
      <c r="E111" s="4"/>
      <c r="F111" s="4"/>
    </row>
    <row r="112" spans="1:6" x14ac:dyDescent="0.3">
      <c r="A112" s="4"/>
      <c r="B112" s="4"/>
      <c r="C112" s="4"/>
      <c r="D112" s="4"/>
      <c r="E112" s="4"/>
      <c r="F112" s="4"/>
    </row>
    <row r="113" spans="1:6" x14ac:dyDescent="0.3">
      <c r="A113" s="4"/>
      <c r="B113" s="4"/>
      <c r="C113" s="4"/>
      <c r="D113" s="4"/>
      <c r="E113" s="4"/>
      <c r="F113" s="4"/>
    </row>
    <row r="114" spans="1:6" x14ac:dyDescent="0.3">
      <c r="A114" s="4"/>
      <c r="B114" s="4"/>
      <c r="C114" s="4"/>
      <c r="D114" s="4"/>
      <c r="E114" s="4"/>
      <c r="F114" s="4"/>
    </row>
    <row r="115" spans="1:6" x14ac:dyDescent="0.3">
      <c r="A115" s="4"/>
      <c r="B115" s="4"/>
      <c r="C115" s="4"/>
      <c r="D115" s="4"/>
      <c r="E115" s="4"/>
      <c r="F115" s="4"/>
    </row>
    <row r="116" spans="1:6" x14ac:dyDescent="0.3">
      <c r="A116" s="4"/>
      <c r="B116" s="4"/>
      <c r="C116" s="4"/>
      <c r="D116" s="4"/>
      <c r="E116" s="4"/>
      <c r="F116" s="4"/>
    </row>
    <row r="117" spans="1:6" x14ac:dyDescent="0.3">
      <c r="A117" s="4"/>
      <c r="B117" s="4"/>
      <c r="C117" s="4"/>
      <c r="D117" s="4"/>
      <c r="E117" s="4"/>
      <c r="F117" s="4"/>
    </row>
    <row r="118" spans="1:6" x14ac:dyDescent="0.3">
      <c r="A118" s="4"/>
      <c r="B118" s="4"/>
      <c r="C118" s="4"/>
      <c r="D118" s="4"/>
      <c r="E118" s="4"/>
      <c r="F118" s="4"/>
    </row>
    <row r="119" spans="1:6" x14ac:dyDescent="0.3">
      <c r="A119" s="4"/>
      <c r="B119" s="4"/>
      <c r="C119" s="4"/>
      <c r="D119" s="4"/>
      <c r="E119" s="4"/>
      <c r="F119" s="4"/>
    </row>
    <row r="120" spans="1:6" x14ac:dyDescent="0.3">
      <c r="A120" s="4"/>
      <c r="B120" s="4"/>
      <c r="C120" s="4"/>
      <c r="D120" s="4"/>
      <c r="E120" s="4"/>
      <c r="F120" s="4"/>
    </row>
    <row r="121" spans="1:6" x14ac:dyDescent="0.3">
      <c r="A121" s="4"/>
      <c r="B121" s="4"/>
      <c r="C121" s="4"/>
      <c r="D121" s="4"/>
      <c r="E121" s="4"/>
      <c r="F121" s="4"/>
    </row>
    <row r="122" spans="1:6" x14ac:dyDescent="0.3">
      <c r="A122" s="4"/>
      <c r="B122" s="4"/>
      <c r="C122" s="4"/>
      <c r="D122" s="4"/>
      <c r="E122" s="4"/>
      <c r="F122" s="4"/>
    </row>
    <row r="123" spans="1:6" x14ac:dyDescent="0.3">
      <c r="A123" s="4"/>
      <c r="B123" s="4"/>
      <c r="C123" s="4"/>
      <c r="D123" s="4"/>
      <c r="E123" s="4"/>
      <c r="F123" s="4"/>
    </row>
    <row r="124" spans="1:6" x14ac:dyDescent="0.3">
      <c r="A124" s="4"/>
      <c r="B124" s="4"/>
      <c r="C124" s="4"/>
      <c r="D124" s="4"/>
      <c r="E124" s="4"/>
      <c r="F124" s="4"/>
    </row>
    <row r="125" spans="1:6" x14ac:dyDescent="0.3">
      <c r="A125" s="4"/>
      <c r="B125" s="4"/>
      <c r="C125" s="4"/>
      <c r="D125" s="4"/>
      <c r="E125" s="4"/>
      <c r="F125" s="4"/>
    </row>
    <row r="126" spans="1:6" x14ac:dyDescent="0.3">
      <c r="A126" s="4"/>
      <c r="B126" s="4"/>
      <c r="C126" s="4"/>
      <c r="D126" s="4"/>
      <c r="E126" s="4"/>
      <c r="F126" s="4"/>
    </row>
    <row r="127" spans="1:6" x14ac:dyDescent="0.3">
      <c r="A127" s="4"/>
      <c r="B127" s="4"/>
      <c r="C127" s="4"/>
      <c r="D127" s="4"/>
      <c r="E127" s="4"/>
      <c r="F127" s="4"/>
    </row>
    <row r="128" spans="1:6" x14ac:dyDescent="0.3">
      <c r="A128" s="4"/>
      <c r="B128" s="4"/>
      <c r="C128" s="4"/>
      <c r="D128" s="4"/>
      <c r="E128" s="4"/>
      <c r="F128" s="4"/>
    </row>
    <row r="129" spans="1:6" x14ac:dyDescent="0.3">
      <c r="A129" s="4"/>
      <c r="B129" s="4"/>
      <c r="C129" s="4"/>
      <c r="D129" s="4"/>
      <c r="E129" s="4"/>
      <c r="F129" s="4"/>
    </row>
    <row r="130" spans="1:6" x14ac:dyDescent="0.3">
      <c r="A130" s="4"/>
      <c r="B130" s="4"/>
      <c r="C130" s="4"/>
      <c r="D130" s="4"/>
      <c r="E130" s="4"/>
      <c r="F130" s="4"/>
    </row>
    <row r="131" spans="1:6" x14ac:dyDescent="0.3">
      <c r="A131" s="4"/>
      <c r="B131" s="4"/>
      <c r="C131" s="4"/>
      <c r="D131" s="4"/>
      <c r="E131" s="4"/>
      <c r="F131" s="4"/>
    </row>
    <row r="132" spans="1:6" x14ac:dyDescent="0.3">
      <c r="A132" s="4"/>
      <c r="B132" s="4"/>
      <c r="C132" s="4"/>
      <c r="D132" s="4"/>
      <c r="E132" s="4"/>
      <c r="F132" s="4"/>
    </row>
    <row r="133" spans="1:6" x14ac:dyDescent="0.3">
      <c r="A133" s="4"/>
      <c r="B133" s="4"/>
      <c r="C133" s="4"/>
      <c r="D133" s="4"/>
      <c r="E133" s="4"/>
      <c r="F133" s="4"/>
    </row>
  </sheetData>
  <sheetProtection algorithmName="SHA-512" hashValue="//zdqElWUZz2X0d3JzO5qvMrbZNX55kb4cJIiitBT8f/l1j7qEwAs5+wLCgssfbn6A4gt6RO6levkvtwNejzQw==" saltValue="adM9J6OyC9G+dbvowXsajQ==" spinCount="100000" sheet="1" objects="1" scenarios="1"/>
  <mergeCells count="4">
    <mergeCell ref="A1:H2"/>
    <mergeCell ref="A23:F23"/>
    <mergeCell ref="B15:D15"/>
    <mergeCell ref="A49:B49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4">
    <tabColor rgb="FFC2E76B"/>
  </sheetPr>
  <dimension ref="A1:BM96"/>
  <sheetViews>
    <sheetView zoomScale="60" zoomScaleNormal="60" workbookViewId="0">
      <selection activeCell="H17" sqref="H17"/>
    </sheetView>
  </sheetViews>
  <sheetFormatPr defaultRowHeight="14.4" x14ac:dyDescent="0.3"/>
  <cols>
    <col min="1" max="1" width="2.5546875" bestFit="1" customWidth="1"/>
    <col min="2" max="2" width="48.5546875" bestFit="1" customWidth="1"/>
    <col min="3" max="3" width="11.6640625" customWidth="1"/>
    <col min="4" max="4" width="31" customWidth="1"/>
    <col min="5" max="5" width="19.5546875" customWidth="1"/>
    <col min="6" max="6" width="31.33203125" customWidth="1"/>
    <col min="7" max="7" width="44.6640625" style="4" customWidth="1"/>
    <col min="8" max="8" width="29.6640625" style="4" customWidth="1"/>
    <col min="9" max="9" width="26.5546875" style="4" customWidth="1"/>
    <col min="10" max="10" width="23.21875" style="4" customWidth="1"/>
    <col min="11" max="65" width="9.109375" style="4"/>
  </cols>
  <sheetData>
    <row r="1" spans="1:10" ht="15" customHeight="1" x14ac:dyDescent="0.3">
      <c r="A1" s="123" t="s">
        <v>148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ht="15" customHeight="1" x14ac:dyDescent="0.3">
      <c r="A2" s="123"/>
      <c r="B2" s="123"/>
      <c r="C2" s="123"/>
      <c r="D2" s="123"/>
      <c r="E2" s="123"/>
      <c r="F2" s="123"/>
      <c r="G2" s="123"/>
      <c r="H2" s="123"/>
      <c r="I2" s="123"/>
      <c r="J2" s="123"/>
    </row>
    <row r="3" spans="1:10" s="4" customFormat="1" x14ac:dyDescent="0.3"/>
    <row r="4" spans="1:10" s="4" customFormat="1" ht="23.4" x14ac:dyDescent="0.45">
      <c r="A4" s="53"/>
      <c r="B4" s="54" t="s">
        <v>25</v>
      </c>
      <c r="C4" s="45" t="s">
        <v>26</v>
      </c>
      <c r="D4" s="45"/>
      <c r="E4" s="45"/>
      <c r="F4" s="45" t="s">
        <v>27</v>
      </c>
      <c r="G4" s="45" t="s">
        <v>28</v>
      </c>
      <c r="H4" s="46" t="s">
        <v>151</v>
      </c>
      <c r="I4" s="46" t="s">
        <v>149</v>
      </c>
      <c r="J4" s="50" t="s">
        <v>147</v>
      </c>
    </row>
    <row r="5" spans="1:10" s="4" customFormat="1" ht="34.799999999999997" customHeight="1" x14ac:dyDescent="0.3">
      <c r="A5" s="55"/>
      <c r="B5" s="56" t="s">
        <v>150</v>
      </c>
      <c r="C5" s="133" t="s">
        <v>150</v>
      </c>
      <c r="D5" s="134"/>
      <c r="E5" s="135"/>
      <c r="F5" s="90"/>
      <c r="G5" s="91"/>
      <c r="H5" s="139"/>
      <c r="I5" s="88">
        <v>25</v>
      </c>
      <c r="J5" s="87">
        <f>H5*I5</f>
        <v>0</v>
      </c>
    </row>
    <row r="6" spans="1:10" s="4" customFormat="1" ht="158.4" x14ac:dyDescent="0.3">
      <c r="A6" s="55" t="s">
        <v>21</v>
      </c>
      <c r="B6" s="56" t="s">
        <v>14</v>
      </c>
      <c r="C6" s="133" t="s">
        <v>15</v>
      </c>
      <c r="D6" s="134"/>
      <c r="E6" s="135"/>
      <c r="F6" s="6" t="s">
        <v>16</v>
      </c>
      <c r="G6" s="7" t="s">
        <v>42</v>
      </c>
      <c r="H6" s="139"/>
      <c r="I6" s="88">
        <v>25</v>
      </c>
      <c r="J6" s="87">
        <f>H6*I6</f>
        <v>0</v>
      </c>
    </row>
    <row r="7" spans="1:10" s="4" customFormat="1" ht="158.4" x14ac:dyDescent="0.3">
      <c r="A7" s="55" t="s">
        <v>22</v>
      </c>
      <c r="B7" s="57" t="s">
        <v>17</v>
      </c>
      <c r="C7" s="128" t="s">
        <v>40</v>
      </c>
      <c r="D7" s="129"/>
      <c r="E7" s="130"/>
      <c r="F7" s="5" t="s">
        <v>41</v>
      </c>
      <c r="G7" s="5" t="s">
        <v>29</v>
      </c>
      <c r="H7" s="140"/>
      <c r="I7" s="89">
        <v>25</v>
      </c>
      <c r="J7" s="87">
        <f t="shared" ref="J7:J8" si="0">H7*I7</f>
        <v>0</v>
      </c>
    </row>
    <row r="8" spans="1:10" s="4" customFormat="1" ht="183.75" customHeight="1" x14ac:dyDescent="0.3">
      <c r="A8" s="58" t="s">
        <v>24</v>
      </c>
      <c r="B8" s="57" t="s">
        <v>18</v>
      </c>
      <c r="C8" s="131" t="s">
        <v>19</v>
      </c>
      <c r="D8" s="132"/>
      <c r="E8" s="130"/>
      <c r="F8" s="5" t="s">
        <v>43</v>
      </c>
      <c r="G8" s="5" t="s">
        <v>30</v>
      </c>
      <c r="H8" s="140"/>
      <c r="I8" s="89">
        <v>25</v>
      </c>
      <c r="J8" s="87">
        <f t="shared" si="0"/>
        <v>0</v>
      </c>
    </row>
    <row r="9" spans="1:10" s="4" customFormat="1" ht="23.4" x14ac:dyDescent="0.45">
      <c r="A9" s="53"/>
      <c r="B9" s="54"/>
      <c r="C9" s="45"/>
      <c r="D9" s="45"/>
      <c r="E9" s="45"/>
      <c r="F9" s="45"/>
      <c r="G9" s="45"/>
      <c r="H9" s="46"/>
      <c r="I9" s="46" t="s">
        <v>147</v>
      </c>
      <c r="J9" s="92">
        <f>SUM(J5:J8)</f>
        <v>0</v>
      </c>
    </row>
    <row r="10" spans="1:10" s="4" customFormat="1" x14ac:dyDescent="0.3"/>
    <row r="11" spans="1:10" s="4" customFormat="1" x14ac:dyDescent="0.3"/>
    <row r="12" spans="1:10" s="4" customFormat="1" x14ac:dyDescent="0.3"/>
    <row r="13" spans="1:10" s="4" customFormat="1" x14ac:dyDescent="0.3"/>
    <row r="14" spans="1:10" s="4" customFormat="1" x14ac:dyDescent="0.3"/>
    <row r="15" spans="1:10" s="4" customFormat="1" x14ac:dyDescent="0.3"/>
    <row r="16" spans="1:10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  <row r="24" s="4" customFormat="1" x14ac:dyDescent="0.3"/>
    <row r="25" s="4" customFormat="1" x14ac:dyDescent="0.3"/>
    <row r="26" s="4" customFormat="1" x14ac:dyDescent="0.3"/>
    <row r="27" s="4" customFormat="1" x14ac:dyDescent="0.3"/>
    <row r="28" s="4" customFormat="1" x14ac:dyDescent="0.3"/>
    <row r="29" s="4" customFormat="1" x14ac:dyDescent="0.3"/>
    <row r="30" s="4" customFormat="1" x14ac:dyDescent="0.3"/>
    <row r="31" s="4" customFormat="1" x14ac:dyDescent="0.3"/>
    <row r="32" s="4" customFormat="1" x14ac:dyDescent="0.3"/>
    <row r="33" s="4" customFormat="1" x14ac:dyDescent="0.3"/>
    <row r="34" s="4" customFormat="1" x14ac:dyDescent="0.3"/>
    <row r="35" s="4" customFormat="1" x14ac:dyDescent="0.3"/>
    <row r="36" s="4" customFormat="1" x14ac:dyDescent="0.3"/>
    <row r="37" s="4" customFormat="1" x14ac:dyDescent="0.3"/>
    <row r="38" s="4" customFormat="1" x14ac:dyDescent="0.3"/>
    <row r="39" s="4" customFormat="1" x14ac:dyDescent="0.3"/>
    <row r="40" s="4" customFormat="1" x14ac:dyDescent="0.3"/>
    <row r="41" s="4" customFormat="1" x14ac:dyDescent="0.3"/>
    <row r="42" s="4" customFormat="1" x14ac:dyDescent="0.3"/>
    <row r="43" s="4" customFormat="1" x14ac:dyDescent="0.3"/>
    <row r="44" s="4" customFormat="1" x14ac:dyDescent="0.3"/>
    <row r="45" s="4" customFormat="1" x14ac:dyDescent="0.3"/>
    <row r="46" s="4" customFormat="1" x14ac:dyDescent="0.3"/>
    <row r="47" s="4" customFormat="1" x14ac:dyDescent="0.3"/>
    <row r="48" s="4" customFormat="1" x14ac:dyDescent="0.3"/>
    <row r="49" s="4" customFormat="1" x14ac:dyDescent="0.3"/>
    <row r="50" s="4" customFormat="1" x14ac:dyDescent="0.3"/>
    <row r="51" s="4" customFormat="1" x14ac:dyDescent="0.3"/>
    <row r="52" s="4" customFormat="1" x14ac:dyDescent="0.3"/>
    <row r="53" s="4" customFormat="1" x14ac:dyDescent="0.3"/>
    <row r="54" s="4" customFormat="1" x14ac:dyDescent="0.3"/>
    <row r="55" s="4" customFormat="1" x14ac:dyDescent="0.3"/>
    <row r="56" s="4" customFormat="1" x14ac:dyDescent="0.3"/>
    <row r="57" s="4" customFormat="1" x14ac:dyDescent="0.3"/>
    <row r="58" s="4" customFormat="1" x14ac:dyDescent="0.3"/>
    <row r="59" s="4" customFormat="1" x14ac:dyDescent="0.3"/>
    <row r="60" s="4" customFormat="1" x14ac:dyDescent="0.3"/>
    <row r="61" s="4" customFormat="1" x14ac:dyDescent="0.3"/>
    <row r="62" s="4" customFormat="1" x14ac:dyDescent="0.3"/>
    <row r="63" s="4" customFormat="1" x14ac:dyDescent="0.3"/>
    <row r="64" s="4" customFormat="1" x14ac:dyDescent="0.3"/>
    <row r="65" s="4" customFormat="1" x14ac:dyDescent="0.3"/>
    <row r="66" s="4" customFormat="1" x14ac:dyDescent="0.3"/>
    <row r="67" s="4" customFormat="1" x14ac:dyDescent="0.3"/>
    <row r="68" s="4" customFormat="1" x14ac:dyDescent="0.3"/>
    <row r="69" s="4" customFormat="1" x14ac:dyDescent="0.3"/>
    <row r="70" s="4" customFormat="1" x14ac:dyDescent="0.3"/>
    <row r="71" s="4" customFormat="1" x14ac:dyDescent="0.3"/>
    <row r="72" s="4" customFormat="1" x14ac:dyDescent="0.3"/>
    <row r="73" s="4" customFormat="1" x14ac:dyDescent="0.3"/>
    <row r="74" s="4" customFormat="1" x14ac:dyDescent="0.3"/>
    <row r="75" s="4" customFormat="1" x14ac:dyDescent="0.3"/>
    <row r="76" s="4" customFormat="1" x14ac:dyDescent="0.3"/>
    <row r="77" s="4" customFormat="1" x14ac:dyDescent="0.3"/>
    <row r="78" s="4" customFormat="1" x14ac:dyDescent="0.3"/>
    <row r="79" s="4" customFormat="1" x14ac:dyDescent="0.3"/>
    <row r="80" s="4" customFormat="1" x14ac:dyDescent="0.3"/>
    <row r="81" s="4" customFormat="1" x14ac:dyDescent="0.3"/>
    <row r="82" s="4" customFormat="1" x14ac:dyDescent="0.3"/>
    <row r="83" s="4" customFormat="1" x14ac:dyDescent="0.3"/>
    <row r="84" s="4" customFormat="1" x14ac:dyDescent="0.3"/>
    <row r="85" s="4" customFormat="1" x14ac:dyDescent="0.3"/>
    <row r="86" s="4" customFormat="1" x14ac:dyDescent="0.3"/>
    <row r="87" s="4" customFormat="1" x14ac:dyDescent="0.3"/>
    <row r="88" s="4" customFormat="1" x14ac:dyDescent="0.3"/>
    <row r="89" s="4" customFormat="1" x14ac:dyDescent="0.3"/>
    <row r="90" s="4" customFormat="1" x14ac:dyDescent="0.3"/>
    <row r="91" s="4" customFormat="1" x14ac:dyDescent="0.3"/>
    <row r="92" s="4" customFormat="1" x14ac:dyDescent="0.3"/>
    <row r="93" s="4" customFormat="1" x14ac:dyDescent="0.3"/>
    <row r="94" s="4" customFormat="1" x14ac:dyDescent="0.3"/>
    <row r="95" s="4" customFormat="1" x14ac:dyDescent="0.3"/>
    <row r="96" s="4" customFormat="1" x14ac:dyDescent="0.3"/>
  </sheetData>
  <sheetProtection algorithmName="SHA-512" hashValue="+WvhuJRgBxOk1tepkDpixNae9wgaRzmModNKAXwC1l/QHy+NEoBeAjJHNULi17aMyLXyDhtCf/FgIn3r2Weknw==" saltValue="vzIpge5j/82tRuw2Ab9iag==" spinCount="100000" sheet="1" objects="1" scenarios="1"/>
  <mergeCells count="5">
    <mergeCell ref="C7:E7"/>
    <mergeCell ref="C8:E8"/>
    <mergeCell ref="C6:E6"/>
    <mergeCell ref="A1:J2"/>
    <mergeCell ref="C5:E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7E96-8764-44F3-85A9-B0BA8C5BE22E}">
  <sheetPr codeName="Blad5">
    <tabColor rgb="FFC2E76B"/>
  </sheetPr>
  <dimension ref="A1:BA177"/>
  <sheetViews>
    <sheetView zoomScale="90" zoomScaleNormal="90" workbookViewId="0">
      <selection activeCell="B22" activeCellId="1" sqref="B9 B22"/>
    </sheetView>
  </sheetViews>
  <sheetFormatPr defaultRowHeight="14.4" x14ac:dyDescent="0.3"/>
  <cols>
    <col min="1" max="1" width="39" bestFit="1" customWidth="1"/>
    <col min="2" max="2" width="64.6640625" bestFit="1" customWidth="1"/>
    <col min="19" max="53" width="9.109375" style="4"/>
  </cols>
  <sheetData>
    <row r="1" spans="1:18" ht="32.25" customHeight="1" x14ac:dyDescent="0.45">
      <c r="A1" s="60" t="s">
        <v>66</v>
      </c>
      <c r="B1" s="6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3">
      <c r="A2" s="62" t="s">
        <v>67</v>
      </c>
      <c r="B2" s="63" t="s">
        <v>68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3">
      <c r="A3" s="64" t="s">
        <v>69</v>
      </c>
      <c r="B3" s="65" t="s">
        <v>70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3">
      <c r="A4" s="64" t="s">
        <v>71</v>
      </c>
      <c r="B4" s="65" t="s">
        <v>72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3">
      <c r="A5" s="64" t="s">
        <v>73</v>
      </c>
      <c r="B5" s="65" t="s">
        <v>74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3">
      <c r="A6" s="64" t="s">
        <v>75</v>
      </c>
      <c r="B6" s="66" t="s">
        <v>76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3">
      <c r="A7" s="64" t="s">
        <v>77</v>
      </c>
      <c r="B7" s="65" t="s">
        <v>78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8" x14ac:dyDescent="0.35">
      <c r="A8" s="22" t="s">
        <v>79</v>
      </c>
      <c r="B8" s="6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x14ac:dyDescent="0.3">
      <c r="A9" s="64" t="s">
        <v>80</v>
      </c>
      <c r="B9" s="85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s="4" customFormat="1" x14ac:dyDescent="0.3">
      <c r="A10" s="15" t="s">
        <v>146</v>
      </c>
      <c r="B10" s="84">
        <v>100000</v>
      </c>
    </row>
    <row r="11" spans="1:18" s="4" customFormat="1" x14ac:dyDescent="0.3">
      <c r="A11" s="15" t="s">
        <v>147</v>
      </c>
      <c r="B11" s="17">
        <f>B10*B9+B10</f>
        <v>100000</v>
      </c>
    </row>
    <row r="12" spans="1:18" s="4" customFormat="1" x14ac:dyDescent="0.3"/>
    <row r="13" spans="1:18" s="4" customFormat="1" ht="23.4" x14ac:dyDescent="0.45">
      <c r="A13" s="68" t="s">
        <v>81</v>
      </c>
      <c r="B13" s="69"/>
    </row>
    <row r="14" spans="1:18" s="4" customFormat="1" x14ac:dyDescent="0.3">
      <c r="A14" s="62" t="s">
        <v>67</v>
      </c>
      <c r="B14" s="63" t="s">
        <v>68</v>
      </c>
    </row>
    <row r="15" spans="1:18" s="4" customFormat="1" x14ac:dyDescent="0.3">
      <c r="A15" s="70" t="s">
        <v>82</v>
      </c>
      <c r="B15" s="71" t="s">
        <v>83</v>
      </c>
    </row>
    <row r="16" spans="1:18" s="4" customFormat="1" x14ac:dyDescent="0.3">
      <c r="A16" s="70" t="s">
        <v>84</v>
      </c>
      <c r="B16" s="71" t="s">
        <v>85</v>
      </c>
    </row>
    <row r="17" spans="1:2" s="4" customFormat="1" x14ac:dyDescent="0.3">
      <c r="A17" s="72" t="s">
        <v>86</v>
      </c>
      <c r="B17" s="71" t="s">
        <v>87</v>
      </c>
    </row>
    <row r="18" spans="1:2" s="4" customFormat="1" x14ac:dyDescent="0.3">
      <c r="A18" s="72" t="s">
        <v>77</v>
      </c>
      <c r="B18" s="71" t="s">
        <v>88</v>
      </c>
    </row>
    <row r="19" spans="1:2" s="4" customFormat="1" ht="28.8" x14ac:dyDescent="0.3">
      <c r="A19" s="72" t="s">
        <v>89</v>
      </c>
      <c r="B19" s="73" t="s">
        <v>90</v>
      </c>
    </row>
    <row r="20" spans="1:2" s="4" customFormat="1" x14ac:dyDescent="0.3">
      <c r="A20" s="72" t="s">
        <v>91</v>
      </c>
      <c r="B20" s="71" t="s">
        <v>92</v>
      </c>
    </row>
    <row r="21" spans="1:2" s="4" customFormat="1" ht="18" x14ac:dyDescent="0.35">
      <c r="A21" s="22" t="s">
        <v>93</v>
      </c>
      <c r="B21" s="67"/>
    </row>
    <row r="22" spans="1:2" s="4" customFormat="1" x14ac:dyDescent="0.3">
      <c r="A22" s="70" t="s">
        <v>94</v>
      </c>
      <c r="B22" s="85"/>
    </row>
    <row r="23" spans="1:2" s="4" customFormat="1" x14ac:dyDescent="0.3">
      <c r="A23" s="15" t="s">
        <v>146</v>
      </c>
      <c r="B23" s="84">
        <v>20000</v>
      </c>
    </row>
    <row r="24" spans="1:2" s="4" customFormat="1" x14ac:dyDescent="0.3">
      <c r="A24" s="15" t="s">
        <v>147</v>
      </c>
      <c r="B24" s="17">
        <f>B23*B22+B23</f>
        <v>20000</v>
      </c>
    </row>
    <row r="25" spans="1:2" s="4" customFormat="1" x14ac:dyDescent="0.3"/>
    <row r="26" spans="1:2" s="4" customFormat="1" ht="18" x14ac:dyDescent="0.35">
      <c r="A26" s="50" t="s">
        <v>169</v>
      </c>
      <c r="B26" s="92">
        <f>SUM(B11+B24)</f>
        <v>120000</v>
      </c>
    </row>
    <row r="27" spans="1:2" s="4" customFormat="1" x14ac:dyDescent="0.3"/>
    <row r="28" spans="1:2" s="4" customFormat="1" x14ac:dyDescent="0.3"/>
    <row r="29" spans="1:2" s="4" customFormat="1" x14ac:dyDescent="0.3"/>
    <row r="30" spans="1:2" s="4" customFormat="1" x14ac:dyDescent="0.3"/>
    <row r="31" spans="1:2" s="4" customFormat="1" x14ac:dyDescent="0.3"/>
    <row r="32" spans="1:2" s="4" customFormat="1" x14ac:dyDescent="0.3"/>
    <row r="33" s="4" customFormat="1" x14ac:dyDescent="0.3"/>
    <row r="34" s="4" customFormat="1" x14ac:dyDescent="0.3"/>
    <row r="35" s="4" customFormat="1" x14ac:dyDescent="0.3"/>
    <row r="36" s="4" customFormat="1" x14ac:dyDescent="0.3"/>
    <row r="37" s="4" customFormat="1" x14ac:dyDescent="0.3"/>
    <row r="38" s="4" customFormat="1" x14ac:dyDescent="0.3"/>
    <row r="39" s="4" customFormat="1" x14ac:dyDescent="0.3"/>
    <row r="40" s="4" customFormat="1" x14ac:dyDescent="0.3"/>
    <row r="41" s="4" customFormat="1" x14ac:dyDescent="0.3"/>
    <row r="42" s="4" customFormat="1" x14ac:dyDescent="0.3"/>
    <row r="43" s="4" customFormat="1" x14ac:dyDescent="0.3"/>
    <row r="44" s="4" customFormat="1" x14ac:dyDescent="0.3"/>
    <row r="45" s="4" customFormat="1" x14ac:dyDescent="0.3"/>
    <row r="46" s="4" customFormat="1" x14ac:dyDescent="0.3"/>
    <row r="47" s="4" customFormat="1" x14ac:dyDescent="0.3"/>
    <row r="48" s="4" customFormat="1" x14ac:dyDescent="0.3"/>
    <row r="49" s="4" customFormat="1" x14ac:dyDescent="0.3"/>
    <row r="50" s="4" customFormat="1" x14ac:dyDescent="0.3"/>
    <row r="51" s="4" customFormat="1" x14ac:dyDescent="0.3"/>
    <row r="52" s="4" customFormat="1" x14ac:dyDescent="0.3"/>
    <row r="53" s="4" customFormat="1" x14ac:dyDescent="0.3"/>
    <row r="54" s="4" customFormat="1" x14ac:dyDescent="0.3"/>
    <row r="55" s="4" customFormat="1" x14ac:dyDescent="0.3"/>
    <row r="56" s="4" customFormat="1" x14ac:dyDescent="0.3"/>
    <row r="57" s="4" customFormat="1" x14ac:dyDescent="0.3"/>
    <row r="58" s="4" customFormat="1" x14ac:dyDescent="0.3"/>
    <row r="59" s="4" customFormat="1" x14ac:dyDescent="0.3"/>
    <row r="60" s="4" customFormat="1" x14ac:dyDescent="0.3"/>
    <row r="61" s="4" customFormat="1" x14ac:dyDescent="0.3"/>
    <row r="62" s="4" customFormat="1" x14ac:dyDescent="0.3"/>
    <row r="63" s="4" customFormat="1" x14ac:dyDescent="0.3"/>
    <row r="64" s="4" customFormat="1" x14ac:dyDescent="0.3"/>
    <row r="65" s="4" customFormat="1" x14ac:dyDescent="0.3"/>
    <row r="66" s="4" customFormat="1" x14ac:dyDescent="0.3"/>
    <row r="67" s="4" customFormat="1" x14ac:dyDescent="0.3"/>
    <row r="68" s="4" customFormat="1" x14ac:dyDescent="0.3"/>
    <row r="69" s="4" customFormat="1" x14ac:dyDescent="0.3"/>
    <row r="70" s="4" customFormat="1" x14ac:dyDescent="0.3"/>
    <row r="71" s="4" customFormat="1" x14ac:dyDescent="0.3"/>
    <row r="72" s="4" customFormat="1" x14ac:dyDescent="0.3"/>
    <row r="73" s="4" customFormat="1" x14ac:dyDescent="0.3"/>
    <row r="74" s="4" customFormat="1" x14ac:dyDescent="0.3"/>
    <row r="75" s="4" customFormat="1" x14ac:dyDescent="0.3"/>
    <row r="76" s="4" customFormat="1" x14ac:dyDescent="0.3"/>
    <row r="77" s="4" customFormat="1" x14ac:dyDescent="0.3"/>
    <row r="78" s="4" customFormat="1" x14ac:dyDescent="0.3"/>
    <row r="79" s="4" customFormat="1" x14ac:dyDescent="0.3"/>
    <row r="80" s="4" customFormat="1" x14ac:dyDescent="0.3"/>
    <row r="81" s="4" customFormat="1" x14ac:dyDescent="0.3"/>
    <row r="82" s="4" customFormat="1" x14ac:dyDescent="0.3"/>
    <row r="83" s="4" customFormat="1" x14ac:dyDescent="0.3"/>
    <row r="84" s="4" customFormat="1" x14ac:dyDescent="0.3"/>
    <row r="85" s="4" customFormat="1" x14ac:dyDescent="0.3"/>
    <row r="86" s="4" customFormat="1" x14ac:dyDescent="0.3"/>
    <row r="87" s="4" customFormat="1" x14ac:dyDescent="0.3"/>
    <row r="88" s="4" customFormat="1" x14ac:dyDescent="0.3"/>
    <row r="89" s="4" customFormat="1" x14ac:dyDescent="0.3"/>
    <row r="90" s="4" customFormat="1" x14ac:dyDescent="0.3"/>
    <row r="91" s="4" customFormat="1" x14ac:dyDescent="0.3"/>
    <row r="92" s="4" customFormat="1" x14ac:dyDescent="0.3"/>
    <row r="93" s="4" customFormat="1" x14ac:dyDescent="0.3"/>
    <row r="94" s="4" customFormat="1" x14ac:dyDescent="0.3"/>
    <row r="95" s="4" customFormat="1" x14ac:dyDescent="0.3"/>
    <row r="96" s="4" customFormat="1" x14ac:dyDescent="0.3"/>
    <row r="97" s="4" customFormat="1" x14ac:dyDescent="0.3"/>
    <row r="98" s="4" customFormat="1" x14ac:dyDescent="0.3"/>
    <row r="99" s="4" customFormat="1" x14ac:dyDescent="0.3"/>
    <row r="100" s="4" customFormat="1" x14ac:dyDescent="0.3"/>
    <row r="101" s="4" customFormat="1" x14ac:dyDescent="0.3"/>
    <row r="102" s="4" customFormat="1" x14ac:dyDescent="0.3"/>
    <row r="103" s="4" customFormat="1" x14ac:dyDescent="0.3"/>
    <row r="104" s="4" customFormat="1" x14ac:dyDescent="0.3"/>
    <row r="105" s="4" customFormat="1" x14ac:dyDescent="0.3"/>
    <row r="106" s="4" customFormat="1" x14ac:dyDescent="0.3"/>
    <row r="107" s="4" customFormat="1" x14ac:dyDescent="0.3"/>
    <row r="108" s="4" customFormat="1" x14ac:dyDescent="0.3"/>
    <row r="109" s="4" customFormat="1" x14ac:dyDescent="0.3"/>
    <row r="110" s="4" customFormat="1" x14ac:dyDescent="0.3"/>
    <row r="111" s="4" customFormat="1" x14ac:dyDescent="0.3"/>
    <row r="112" s="4" customFormat="1" x14ac:dyDescent="0.3"/>
    <row r="113" s="4" customFormat="1" x14ac:dyDescent="0.3"/>
    <row r="114" s="4" customFormat="1" x14ac:dyDescent="0.3"/>
    <row r="115" s="4" customFormat="1" x14ac:dyDescent="0.3"/>
    <row r="116" s="4" customFormat="1" x14ac:dyDescent="0.3"/>
    <row r="117" s="4" customFormat="1" x14ac:dyDescent="0.3"/>
    <row r="118" s="4" customFormat="1" x14ac:dyDescent="0.3"/>
    <row r="119" s="4" customFormat="1" x14ac:dyDescent="0.3"/>
    <row r="120" s="4" customFormat="1" x14ac:dyDescent="0.3"/>
    <row r="121" s="4" customFormat="1" x14ac:dyDescent="0.3"/>
    <row r="122" s="4" customFormat="1" x14ac:dyDescent="0.3"/>
    <row r="123" s="4" customFormat="1" x14ac:dyDescent="0.3"/>
    <row r="124" s="4" customFormat="1" x14ac:dyDescent="0.3"/>
    <row r="125" s="4" customFormat="1" x14ac:dyDescent="0.3"/>
    <row r="126" s="4" customFormat="1" x14ac:dyDescent="0.3"/>
    <row r="127" s="4" customFormat="1" x14ac:dyDescent="0.3"/>
    <row r="128" s="4" customFormat="1" x14ac:dyDescent="0.3"/>
    <row r="129" s="4" customFormat="1" x14ac:dyDescent="0.3"/>
    <row r="130" s="4" customFormat="1" x14ac:dyDescent="0.3"/>
    <row r="131" s="4" customFormat="1" x14ac:dyDescent="0.3"/>
    <row r="132" s="4" customFormat="1" x14ac:dyDescent="0.3"/>
    <row r="133" s="4" customFormat="1" x14ac:dyDescent="0.3"/>
    <row r="134" s="4" customFormat="1" x14ac:dyDescent="0.3"/>
    <row r="135" s="4" customFormat="1" x14ac:dyDescent="0.3"/>
    <row r="136" s="4" customFormat="1" x14ac:dyDescent="0.3"/>
    <row r="137" s="4" customFormat="1" x14ac:dyDescent="0.3"/>
    <row r="138" s="4" customFormat="1" x14ac:dyDescent="0.3"/>
    <row r="139" s="4" customFormat="1" x14ac:dyDescent="0.3"/>
    <row r="140" s="4" customFormat="1" x14ac:dyDescent="0.3"/>
    <row r="141" s="4" customFormat="1" x14ac:dyDescent="0.3"/>
    <row r="142" s="4" customFormat="1" x14ac:dyDescent="0.3"/>
    <row r="143" s="4" customFormat="1" x14ac:dyDescent="0.3"/>
    <row r="144" s="4" customFormat="1" x14ac:dyDescent="0.3"/>
    <row r="145" s="4" customFormat="1" x14ac:dyDescent="0.3"/>
    <row r="146" s="4" customFormat="1" x14ac:dyDescent="0.3"/>
    <row r="147" s="4" customFormat="1" x14ac:dyDescent="0.3"/>
    <row r="148" s="4" customFormat="1" x14ac:dyDescent="0.3"/>
    <row r="149" s="4" customFormat="1" x14ac:dyDescent="0.3"/>
    <row r="150" s="4" customFormat="1" x14ac:dyDescent="0.3"/>
    <row r="151" s="4" customFormat="1" x14ac:dyDescent="0.3"/>
    <row r="152" s="4" customFormat="1" x14ac:dyDescent="0.3"/>
    <row r="153" s="4" customFormat="1" x14ac:dyDescent="0.3"/>
    <row r="154" s="4" customFormat="1" x14ac:dyDescent="0.3"/>
    <row r="155" s="4" customFormat="1" x14ac:dyDescent="0.3"/>
    <row r="156" s="4" customFormat="1" x14ac:dyDescent="0.3"/>
    <row r="157" s="4" customFormat="1" x14ac:dyDescent="0.3"/>
    <row r="158" s="4" customFormat="1" x14ac:dyDescent="0.3"/>
    <row r="159" s="4" customFormat="1" x14ac:dyDescent="0.3"/>
    <row r="160" s="4" customFormat="1" x14ac:dyDescent="0.3"/>
    <row r="161" s="4" customFormat="1" x14ac:dyDescent="0.3"/>
    <row r="162" s="4" customFormat="1" x14ac:dyDescent="0.3"/>
    <row r="163" s="4" customFormat="1" x14ac:dyDescent="0.3"/>
    <row r="164" s="4" customFormat="1" x14ac:dyDescent="0.3"/>
    <row r="165" s="4" customFormat="1" x14ac:dyDescent="0.3"/>
    <row r="166" s="4" customFormat="1" x14ac:dyDescent="0.3"/>
    <row r="167" s="4" customFormat="1" x14ac:dyDescent="0.3"/>
    <row r="168" s="4" customFormat="1" x14ac:dyDescent="0.3"/>
    <row r="169" s="4" customFormat="1" x14ac:dyDescent="0.3"/>
    <row r="170" s="4" customFormat="1" x14ac:dyDescent="0.3"/>
    <row r="171" s="4" customFormat="1" x14ac:dyDescent="0.3"/>
    <row r="172" s="4" customFormat="1" x14ac:dyDescent="0.3"/>
    <row r="173" s="4" customFormat="1" x14ac:dyDescent="0.3"/>
    <row r="174" s="4" customFormat="1" x14ac:dyDescent="0.3"/>
    <row r="175" s="4" customFormat="1" x14ac:dyDescent="0.3"/>
    <row r="176" s="4" customFormat="1" x14ac:dyDescent="0.3"/>
    <row r="177" s="4" customFormat="1" x14ac:dyDescent="0.3"/>
  </sheetData>
  <sheetProtection algorithmName="SHA-512" hashValue="0kZWaLYGOZ8Ajx0Jz91F56THihBGxNLmrm0xyqsLa8WoZFP9Yoq8Qdl9a+HFFsV0XChzA5q2WaFMFus/OlF/Iw==" saltValue="x6D6VQkZNdlw/vxGZqoIeA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DFB4F-3563-4424-B1E0-61809B7E136F}">
  <sheetPr codeName="Blad6">
    <tabColor rgb="FFC2E76B"/>
  </sheetPr>
  <dimension ref="A1:AB86"/>
  <sheetViews>
    <sheetView zoomScale="70" zoomScaleNormal="70" workbookViewId="0">
      <selection activeCell="B33" activeCellId="2" sqref="B8 B20 B33"/>
    </sheetView>
  </sheetViews>
  <sheetFormatPr defaultRowHeight="14.4" x14ac:dyDescent="0.3"/>
  <cols>
    <col min="1" max="1" width="39" bestFit="1" customWidth="1"/>
    <col min="2" max="2" width="86.6640625" customWidth="1"/>
    <col min="3" max="3" width="69.109375" customWidth="1"/>
    <col min="15" max="28" width="9.109375" style="4"/>
  </cols>
  <sheetData>
    <row r="1" spans="1:14" ht="23.4" x14ac:dyDescent="0.45">
      <c r="A1" s="68" t="s">
        <v>95</v>
      </c>
      <c r="B1" s="38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3">
      <c r="A2" s="62" t="s">
        <v>67</v>
      </c>
      <c r="B2" s="63" t="s">
        <v>68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">
      <c r="A3" s="64" t="s">
        <v>96</v>
      </c>
      <c r="B3" s="65" t="s">
        <v>97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3">
      <c r="A4" s="64" t="s">
        <v>71</v>
      </c>
      <c r="B4" s="65" t="s">
        <v>98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3">
      <c r="A5" s="64" t="s">
        <v>75</v>
      </c>
      <c r="B5" s="65" t="s">
        <v>76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3">
      <c r="A6" s="75" t="s">
        <v>77</v>
      </c>
      <c r="B6" s="76" t="s">
        <v>78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8" x14ac:dyDescent="0.35">
      <c r="A7" s="40" t="s">
        <v>99</v>
      </c>
      <c r="B7" s="7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3">
      <c r="A8" s="70" t="s">
        <v>80</v>
      </c>
      <c r="B8" s="8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3">
      <c r="A9" s="15" t="s">
        <v>146</v>
      </c>
      <c r="B9" s="84">
        <v>100000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3">
      <c r="A10" s="15" t="s">
        <v>147</v>
      </c>
      <c r="B10" s="17">
        <f>B9*B8+B9</f>
        <v>100000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23.4" x14ac:dyDescent="0.45">
      <c r="A12" s="60" t="s">
        <v>100</v>
      </c>
      <c r="B12" s="6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x14ac:dyDescent="0.3">
      <c r="A13" s="62" t="s">
        <v>67</v>
      </c>
      <c r="B13" s="63" t="s">
        <v>68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3">
      <c r="A14" s="64" t="s">
        <v>96</v>
      </c>
      <c r="B14" s="65" t="s">
        <v>101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3">
      <c r="A15" s="64" t="s">
        <v>71</v>
      </c>
      <c r="B15" s="65" t="s">
        <v>98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3">
      <c r="A16" s="64" t="s">
        <v>75</v>
      </c>
      <c r="B16" s="66" t="s">
        <v>76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x14ac:dyDescent="0.3">
      <c r="A17" s="64" t="s">
        <v>102</v>
      </c>
      <c r="B17" s="65" t="s">
        <v>103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3">
      <c r="A18" s="75" t="s">
        <v>77</v>
      </c>
      <c r="B18" s="76" t="s">
        <v>78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18" x14ac:dyDescent="0.35">
      <c r="A19" s="40" t="s">
        <v>104</v>
      </c>
      <c r="B19" s="7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3">
      <c r="A20" s="70" t="s">
        <v>80</v>
      </c>
      <c r="B20" s="8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x14ac:dyDescent="0.3">
      <c r="A21" s="15" t="s">
        <v>146</v>
      </c>
      <c r="B21" s="84">
        <v>50000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x14ac:dyDescent="0.3">
      <c r="A22" s="15" t="s">
        <v>147</v>
      </c>
      <c r="B22" s="17">
        <f>B21*B20+B21</f>
        <v>50000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23.4" x14ac:dyDescent="0.45">
      <c r="A24" s="68" t="s">
        <v>105</v>
      </c>
      <c r="B24" s="3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x14ac:dyDescent="0.3">
      <c r="A25" s="62" t="s">
        <v>67</v>
      </c>
      <c r="B25" s="63" t="s">
        <v>68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3">
      <c r="A26" s="64" t="s">
        <v>106</v>
      </c>
      <c r="B26" s="65" t="s">
        <v>107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x14ac:dyDescent="0.3">
      <c r="A27" s="64" t="s">
        <v>108</v>
      </c>
      <c r="B27" s="65" t="s">
        <v>109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x14ac:dyDescent="0.3">
      <c r="A28" s="64" t="s">
        <v>75</v>
      </c>
      <c r="B28" s="65" t="s">
        <v>76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x14ac:dyDescent="0.3">
      <c r="A29" s="78" t="s">
        <v>89</v>
      </c>
      <c r="B29" s="79" t="s">
        <v>110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x14ac:dyDescent="0.3">
      <c r="A30" s="64" t="s">
        <v>111</v>
      </c>
      <c r="B30" s="65" t="s">
        <v>112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x14ac:dyDescent="0.3">
      <c r="A31" s="64" t="s">
        <v>113</v>
      </c>
      <c r="B31" s="65" t="s">
        <v>114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18" x14ac:dyDescent="0.35">
      <c r="A32" s="40" t="s">
        <v>115</v>
      </c>
      <c r="B32" s="7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x14ac:dyDescent="0.3">
      <c r="A33" s="70" t="s">
        <v>80</v>
      </c>
      <c r="B33" s="85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3">
      <c r="A34" s="15" t="s">
        <v>146</v>
      </c>
      <c r="B34" s="84">
        <v>20000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3">
      <c r="A35" s="15" t="s">
        <v>147</v>
      </c>
      <c r="B35" s="17">
        <f>B34*B33+B34</f>
        <v>20000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18" x14ac:dyDescent="0.35">
      <c r="A37" s="50" t="s">
        <v>170</v>
      </c>
      <c r="B37" s="92">
        <f>SUM(B10+B22+B35)</f>
        <v>170000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s="4" customFormat="1" x14ac:dyDescent="0.3"/>
    <row r="42" spans="1:14" s="4" customFormat="1" x14ac:dyDescent="0.3"/>
    <row r="43" spans="1:14" s="4" customFormat="1" x14ac:dyDescent="0.3"/>
    <row r="44" spans="1:14" s="4" customFormat="1" x14ac:dyDescent="0.3"/>
    <row r="45" spans="1:14" s="4" customFormat="1" x14ac:dyDescent="0.3"/>
    <row r="46" spans="1:14" s="4" customFormat="1" x14ac:dyDescent="0.3"/>
    <row r="47" spans="1:14" s="4" customFormat="1" x14ac:dyDescent="0.3"/>
    <row r="48" spans="1:14" s="4" customFormat="1" x14ac:dyDescent="0.3"/>
    <row r="49" s="4" customFormat="1" x14ac:dyDescent="0.3"/>
    <row r="50" s="4" customFormat="1" x14ac:dyDescent="0.3"/>
    <row r="51" s="4" customFormat="1" x14ac:dyDescent="0.3"/>
    <row r="52" s="4" customFormat="1" x14ac:dyDescent="0.3"/>
    <row r="53" s="4" customFormat="1" x14ac:dyDescent="0.3"/>
    <row r="54" s="4" customFormat="1" x14ac:dyDescent="0.3"/>
    <row r="55" s="4" customFormat="1" x14ac:dyDescent="0.3"/>
    <row r="56" s="4" customFormat="1" x14ac:dyDescent="0.3"/>
    <row r="57" s="4" customFormat="1" x14ac:dyDescent="0.3"/>
    <row r="58" s="4" customFormat="1" x14ac:dyDescent="0.3"/>
    <row r="59" s="4" customFormat="1" x14ac:dyDescent="0.3"/>
    <row r="60" s="4" customFormat="1" x14ac:dyDescent="0.3"/>
    <row r="61" s="4" customFormat="1" x14ac:dyDescent="0.3"/>
    <row r="62" s="4" customFormat="1" x14ac:dyDescent="0.3"/>
    <row r="63" s="4" customFormat="1" x14ac:dyDescent="0.3"/>
    <row r="64" s="4" customFormat="1" x14ac:dyDescent="0.3"/>
    <row r="65" s="4" customFormat="1" x14ac:dyDescent="0.3"/>
    <row r="66" s="4" customFormat="1" x14ac:dyDescent="0.3"/>
    <row r="67" s="4" customFormat="1" x14ac:dyDescent="0.3"/>
    <row r="68" s="4" customFormat="1" x14ac:dyDescent="0.3"/>
    <row r="69" s="4" customFormat="1" x14ac:dyDescent="0.3"/>
    <row r="70" s="4" customFormat="1" x14ac:dyDescent="0.3"/>
    <row r="71" s="4" customFormat="1" x14ac:dyDescent="0.3"/>
    <row r="72" s="4" customFormat="1" x14ac:dyDescent="0.3"/>
    <row r="73" s="4" customFormat="1" x14ac:dyDescent="0.3"/>
    <row r="74" s="4" customFormat="1" x14ac:dyDescent="0.3"/>
    <row r="75" s="4" customFormat="1" x14ac:dyDescent="0.3"/>
    <row r="76" s="4" customFormat="1" x14ac:dyDescent="0.3"/>
    <row r="77" s="4" customFormat="1" x14ac:dyDescent="0.3"/>
    <row r="78" s="4" customFormat="1" x14ac:dyDescent="0.3"/>
    <row r="79" s="4" customFormat="1" x14ac:dyDescent="0.3"/>
    <row r="80" s="4" customFormat="1" x14ac:dyDescent="0.3"/>
    <row r="81" s="4" customFormat="1" x14ac:dyDescent="0.3"/>
    <row r="82" s="4" customFormat="1" x14ac:dyDescent="0.3"/>
    <row r="83" s="4" customFormat="1" x14ac:dyDescent="0.3"/>
    <row r="84" s="4" customFormat="1" x14ac:dyDescent="0.3"/>
    <row r="85" s="4" customFormat="1" x14ac:dyDescent="0.3"/>
    <row r="86" s="4" customFormat="1" x14ac:dyDescent="0.3"/>
  </sheetData>
  <sheetProtection algorithmName="SHA-512" hashValue="231WRcQuQagjU56Bj1ZQFKsoCJrcd0RLiFpi93PgasJXRpsV3k+FU+7+mRzkqkkh4mHthDRk1DAl51WDKoW5Aw==" saltValue="yE6C0E/+/ZUU581OcYyox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76404-E632-4CE0-B54D-0D72368CBAEC}">
  <sheetPr codeName="Blad7">
    <tabColor rgb="FFC2E76B"/>
  </sheetPr>
  <dimension ref="A1:BB72"/>
  <sheetViews>
    <sheetView zoomScale="70" zoomScaleNormal="70" workbookViewId="0">
      <selection activeCell="B33" activeCellId="2" sqref="B9 B19 B33"/>
    </sheetView>
  </sheetViews>
  <sheetFormatPr defaultRowHeight="14.4" x14ac:dyDescent="0.3"/>
  <cols>
    <col min="1" max="1" width="39" bestFit="1" customWidth="1"/>
    <col min="2" max="2" width="72.6640625" bestFit="1" customWidth="1"/>
    <col min="3" max="3" width="34.44140625" customWidth="1"/>
    <col min="16" max="54" width="9.109375" style="4"/>
  </cols>
  <sheetData>
    <row r="1" spans="1:15" ht="23.4" x14ac:dyDescent="0.45">
      <c r="A1" s="121" t="s">
        <v>116</v>
      </c>
      <c r="B1" s="122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s="4" customFormat="1" ht="23.4" x14ac:dyDescent="0.45">
      <c r="A2" s="8"/>
      <c r="B2" s="74"/>
    </row>
    <row r="3" spans="1:15" ht="32.25" customHeight="1" x14ac:dyDescent="0.45">
      <c r="A3" s="60" t="s">
        <v>117</v>
      </c>
      <c r="B3" s="61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3">
      <c r="A4" s="62" t="s">
        <v>67</v>
      </c>
      <c r="B4" s="63" t="s">
        <v>68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28.8" x14ac:dyDescent="0.3">
      <c r="A5" s="70" t="s">
        <v>118</v>
      </c>
      <c r="B5" s="65" t="s">
        <v>119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3">
      <c r="A6" s="70" t="s">
        <v>120</v>
      </c>
      <c r="B6" s="80" t="s">
        <v>121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">
      <c r="A7" s="70" t="s">
        <v>122</v>
      </c>
      <c r="B7" s="80" t="s">
        <v>123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18" x14ac:dyDescent="0.35">
      <c r="A8" s="22" t="s">
        <v>124</v>
      </c>
      <c r="B8" s="6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x14ac:dyDescent="0.3">
      <c r="A9" s="81" t="s">
        <v>125</v>
      </c>
      <c r="B9" s="85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s="4" customFormat="1" x14ac:dyDescent="0.3">
      <c r="A10" s="15" t="s">
        <v>146</v>
      </c>
      <c r="B10" s="84">
        <v>100000</v>
      </c>
    </row>
    <row r="11" spans="1:15" s="4" customFormat="1" x14ac:dyDescent="0.3">
      <c r="A11" s="15" t="s">
        <v>175</v>
      </c>
      <c r="B11" s="84">
        <f>B9*B10</f>
        <v>0</v>
      </c>
    </row>
    <row r="12" spans="1:15" s="4" customFormat="1" x14ac:dyDescent="0.3">
      <c r="A12" s="15" t="s">
        <v>147</v>
      </c>
      <c r="B12" s="17">
        <f>B10-B11</f>
        <v>100000</v>
      </c>
    </row>
    <row r="13" spans="1:15" s="4" customFormat="1" x14ac:dyDescent="0.3"/>
    <row r="14" spans="1:15" s="4" customFormat="1" ht="23.4" x14ac:dyDescent="0.45">
      <c r="A14" s="60" t="s">
        <v>126</v>
      </c>
      <c r="B14" s="61"/>
    </row>
    <row r="15" spans="1:15" s="4" customFormat="1" x14ac:dyDescent="0.3">
      <c r="A15" s="62" t="s">
        <v>67</v>
      </c>
      <c r="B15" s="63" t="s">
        <v>68</v>
      </c>
    </row>
    <row r="16" spans="1:15" s="4" customFormat="1" ht="28.8" x14ac:dyDescent="0.3">
      <c r="A16" s="70" t="s">
        <v>118</v>
      </c>
      <c r="B16" s="65" t="s">
        <v>127</v>
      </c>
    </row>
    <row r="17" spans="1:2" s="4" customFormat="1" x14ac:dyDescent="0.3">
      <c r="A17" s="70" t="s">
        <v>122</v>
      </c>
      <c r="B17" s="80" t="s">
        <v>123</v>
      </c>
    </row>
    <row r="18" spans="1:2" s="4" customFormat="1" ht="18" x14ac:dyDescent="0.35">
      <c r="A18" s="22" t="s">
        <v>124</v>
      </c>
      <c r="B18" s="61"/>
    </row>
    <row r="19" spans="1:2" s="4" customFormat="1" x14ac:dyDescent="0.3">
      <c r="A19" s="81" t="s">
        <v>125</v>
      </c>
      <c r="B19" s="85"/>
    </row>
    <row r="20" spans="1:2" s="4" customFormat="1" x14ac:dyDescent="0.3">
      <c r="A20" s="15" t="s">
        <v>146</v>
      </c>
      <c r="B20" s="84">
        <v>20000</v>
      </c>
    </row>
    <row r="21" spans="1:2" s="4" customFormat="1" x14ac:dyDescent="0.3">
      <c r="A21" s="15" t="s">
        <v>176</v>
      </c>
      <c r="B21" s="84">
        <f>B19*B20</f>
        <v>0</v>
      </c>
    </row>
    <row r="22" spans="1:2" s="4" customFormat="1" x14ac:dyDescent="0.3">
      <c r="A22" s="15" t="s">
        <v>147</v>
      </c>
      <c r="B22" s="17">
        <f>B20-B21</f>
        <v>20000</v>
      </c>
    </row>
    <row r="23" spans="1:2" s="4" customFormat="1" x14ac:dyDescent="0.3"/>
    <row r="24" spans="1:2" s="4" customFormat="1" ht="23.4" x14ac:dyDescent="0.45">
      <c r="A24" s="68" t="s">
        <v>128</v>
      </c>
      <c r="B24" s="69"/>
    </row>
    <row r="25" spans="1:2" s="4" customFormat="1" x14ac:dyDescent="0.3">
      <c r="A25" s="33" t="s">
        <v>67</v>
      </c>
      <c r="B25" s="34" t="s">
        <v>68</v>
      </c>
    </row>
    <row r="26" spans="1:2" s="4" customFormat="1" x14ac:dyDescent="0.3">
      <c r="A26" t="s">
        <v>82</v>
      </c>
      <c r="B26" s="82" t="s">
        <v>129</v>
      </c>
    </row>
    <row r="27" spans="1:2" s="4" customFormat="1" x14ac:dyDescent="0.3">
      <c r="A27" s="72" t="s">
        <v>86</v>
      </c>
      <c r="B27" s="71" t="s">
        <v>130</v>
      </c>
    </row>
    <row r="28" spans="1:2" s="4" customFormat="1" x14ac:dyDescent="0.3">
      <c r="A28" s="72" t="s">
        <v>131</v>
      </c>
      <c r="B28" s="71" t="s">
        <v>132</v>
      </c>
    </row>
    <row r="29" spans="1:2" s="4" customFormat="1" x14ac:dyDescent="0.3">
      <c r="A29" s="72" t="s">
        <v>77</v>
      </c>
      <c r="B29" s="71" t="s">
        <v>133</v>
      </c>
    </row>
    <row r="30" spans="1:2" s="4" customFormat="1" ht="28.8" x14ac:dyDescent="0.3">
      <c r="A30" s="72" t="s">
        <v>89</v>
      </c>
      <c r="B30" s="73" t="s">
        <v>134</v>
      </c>
    </row>
    <row r="31" spans="1:2" s="4" customFormat="1" x14ac:dyDescent="0.3">
      <c r="A31" s="72" t="s">
        <v>91</v>
      </c>
      <c r="B31" s="71" t="s">
        <v>135</v>
      </c>
    </row>
    <row r="32" spans="1:2" s="4" customFormat="1" ht="18" x14ac:dyDescent="0.35">
      <c r="A32" s="22" t="s">
        <v>93</v>
      </c>
      <c r="B32" s="53"/>
    </row>
    <row r="33" spans="1:2" s="4" customFormat="1" x14ac:dyDescent="0.3">
      <c r="A33" s="72" t="s">
        <v>80</v>
      </c>
      <c r="B33" s="85"/>
    </row>
    <row r="34" spans="1:2" s="4" customFormat="1" x14ac:dyDescent="0.3">
      <c r="A34" s="15" t="s">
        <v>146</v>
      </c>
      <c r="B34" s="84">
        <v>20000</v>
      </c>
    </row>
    <row r="35" spans="1:2" s="4" customFormat="1" x14ac:dyDescent="0.3">
      <c r="A35" s="15" t="s">
        <v>147</v>
      </c>
      <c r="B35" s="17">
        <f>B34*B33+B34</f>
        <v>20000</v>
      </c>
    </row>
    <row r="36" spans="1:2" s="4" customFormat="1" x14ac:dyDescent="0.3"/>
    <row r="37" spans="1:2" s="4" customFormat="1" ht="18" x14ac:dyDescent="0.35">
      <c r="A37" s="50" t="s">
        <v>171</v>
      </c>
      <c r="B37" s="92">
        <f>SUM(B12+B22+B35)</f>
        <v>140000</v>
      </c>
    </row>
    <row r="38" spans="1:2" s="4" customFormat="1" x14ac:dyDescent="0.3"/>
    <row r="39" spans="1:2" s="4" customFormat="1" x14ac:dyDescent="0.3"/>
    <row r="40" spans="1:2" s="4" customFormat="1" x14ac:dyDescent="0.3"/>
    <row r="41" spans="1:2" s="4" customFormat="1" x14ac:dyDescent="0.3"/>
    <row r="42" spans="1:2" s="4" customFormat="1" x14ac:dyDescent="0.3"/>
    <row r="43" spans="1:2" s="4" customFormat="1" x14ac:dyDescent="0.3"/>
    <row r="44" spans="1:2" s="4" customFormat="1" x14ac:dyDescent="0.3"/>
    <row r="45" spans="1:2" s="4" customFormat="1" x14ac:dyDescent="0.3"/>
    <row r="46" spans="1:2" s="4" customFormat="1" x14ac:dyDescent="0.3"/>
    <row r="47" spans="1:2" s="4" customFormat="1" x14ac:dyDescent="0.3"/>
    <row r="48" spans="1:2" s="4" customFormat="1" x14ac:dyDescent="0.3"/>
    <row r="49" s="4" customFormat="1" x14ac:dyDescent="0.3"/>
    <row r="50" s="4" customFormat="1" x14ac:dyDescent="0.3"/>
    <row r="51" s="4" customFormat="1" x14ac:dyDescent="0.3"/>
    <row r="52" s="4" customFormat="1" x14ac:dyDescent="0.3"/>
    <row r="53" s="4" customFormat="1" x14ac:dyDescent="0.3"/>
    <row r="54" s="4" customFormat="1" x14ac:dyDescent="0.3"/>
    <row r="55" s="4" customFormat="1" x14ac:dyDescent="0.3"/>
    <row r="56" s="4" customFormat="1" x14ac:dyDescent="0.3"/>
    <row r="57" s="4" customFormat="1" x14ac:dyDescent="0.3"/>
    <row r="58" s="4" customFormat="1" x14ac:dyDescent="0.3"/>
    <row r="59" s="4" customFormat="1" x14ac:dyDescent="0.3"/>
    <row r="60" s="4" customFormat="1" x14ac:dyDescent="0.3"/>
    <row r="61" s="4" customFormat="1" x14ac:dyDescent="0.3"/>
    <row r="62" s="4" customFormat="1" x14ac:dyDescent="0.3"/>
    <row r="63" s="4" customFormat="1" x14ac:dyDescent="0.3"/>
    <row r="64" s="4" customFormat="1" x14ac:dyDescent="0.3"/>
    <row r="65" spans="1:15" s="4" customFormat="1" x14ac:dyDescent="0.3"/>
    <row r="66" spans="1:15" s="4" customFormat="1" x14ac:dyDescent="0.3"/>
    <row r="67" spans="1:15" s="4" customFormat="1" x14ac:dyDescent="0.3"/>
    <row r="68" spans="1:15" s="4" customFormat="1" x14ac:dyDescent="0.3"/>
    <row r="69" spans="1:15" s="4" customFormat="1" x14ac:dyDescent="0.3"/>
    <row r="70" spans="1:15" s="4" customFormat="1" x14ac:dyDescent="0.3"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x14ac:dyDescent="0.3">
      <c r="A71" s="4"/>
      <c r="B71" s="4"/>
    </row>
    <row r="72" spans="1:15" x14ac:dyDescent="0.3">
      <c r="A72" s="4"/>
      <c r="B72" s="4"/>
    </row>
  </sheetData>
  <sheetProtection algorithmName="SHA-512" hashValue="Dw04cIvJ6ezbyOhce+J9sECgi4DqGYJpTISsZbJ/Cq4vntwggooHv1LHopyoKaupjlLSNQpC8Ii88usQhlJgoQ==" saltValue="4VchUxPFeAoBTX4X0dabrA==" spinCount="100000" sheet="1" objects="1" scenarios="1"/>
  <mergeCells count="1">
    <mergeCell ref="A1:B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7810F-DD04-4D9E-86EB-7479EE351366}">
  <sheetPr codeName="Blad8">
    <tabColor rgb="FFC2E76B"/>
  </sheetPr>
  <dimension ref="A1:AT114"/>
  <sheetViews>
    <sheetView zoomScale="80" zoomScaleNormal="80" workbookViewId="0">
      <selection activeCell="B5" sqref="B5"/>
    </sheetView>
  </sheetViews>
  <sheetFormatPr defaultRowHeight="14.4" x14ac:dyDescent="0.3"/>
  <cols>
    <col min="1" max="1" width="23.5546875" customWidth="1"/>
    <col min="2" max="2" width="86" bestFit="1" customWidth="1"/>
    <col min="3" max="3" width="69.109375" customWidth="1"/>
    <col min="16" max="46" width="9.109375" style="4"/>
  </cols>
  <sheetData>
    <row r="1" spans="1:15" ht="23.4" x14ac:dyDescent="0.45">
      <c r="A1" s="117"/>
      <c r="B1" s="59" t="s">
        <v>136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ht="51" customHeight="1" x14ac:dyDescent="0.3">
      <c r="A2" s="136" t="s">
        <v>137</v>
      </c>
      <c r="B2" s="13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33" customHeight="1" x14ac:dyDescent="0.3">
      <c r="A3" s="136" t="s">
        <v>138</v>
      </c>
      <c r="B3" s="136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8.75" customHeight="1" x14ac:dyDescent="0.35">
      <c r="A4" s="137" t="s">
        <v>168</v>
      </c>
      <c r="B4" s="138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3">
      <c r="A5" s="64" t="s">
        <v>80</v>
      </c>
      <c r="B5" s="85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3">
      <c r="A6" s="64" t="s">
        <v>146</v>
      </c>
      <c r="B6" s="84">
        <v>20000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8" x14ac:dyDescent="0.35">
      <c r="A7" s="50" t="s">
        <v>172</v>
      </c>
      <c r="B7" s="118">
        <f>B6*B5+B6</f>
        <v>20000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3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s="4" customFormat="1" x14ac:dyDescent="0.3"/>
    <row r="33" s="4" customFormat="1" x14ac:dyDescent="0.3"/>
    <row r="34" s="4" customFormat="1" x14ac:dyDescent="0.3"/>
    <row r="35" s="4" customFormat="1" x14ac:dyDescent="0.3"/>
    <row r="36" s="4" customFormat="1" x14ac:dyDescent="0.3"/>
    <row r="37" s="4" customFormat="1" x14ac:dyDescent="0.3"/>
    <row r="38" s="4" customFormat="1" x14ac:dyDescent="0.3"/>
    <row r="39" s="4" customFormat="1" x14ac:dyDescent="0.3"/>
    <row r="40" s="4" customFormat="1" x14ac:dyDescent="0.3"/>
    <row r="41" s="4" customFormat="1" x14ac:dyDescent="0.3"/>
    <row r="42" s="4" customFormat="1" x14ac:dyDescent="0.3"/>
    <row r="43" s="4" customFormat="1" x14ac:dyDescent="0.3"/>
    <row r="44" s="4" customFormat="1" x14ac:dyDescent="0.3"/>
    <row r="45" s="4" customFormat="1" x14ac:dyDescent="0.3"/>
    <row r="46" s="4" customFormat="1" x14ac:dyDescent="0.3"/>
    <row r="47" s="4" customFormat="1" x14ac:dyDescent="0.3"/>
    <row r="48" s="4" customFormat="1" x14ac:dyDescent="0.3"/>
    <row r="49" s="4" customFormat="1" x14ac:dyDescent="0.3"/>
    <row r="50" s="4" customFormat="1" x14ac:dyDescent="0.3"/>
    <row r="51" s="4" customFormat="1" x14ac:dyDescent="0.3"/>
    <row r="52" s="4" customFormat="1" x14ac:dyDescent="0.3"/>
    <row r="53" s="4" customFormat="1" x14ac:dyDescent="0.3"/>
    <row r="54" s="4" customFormat="1" x14ac:dyDescent="0.3"/>
    <row r="55" s="4" customFormat="1" x14ac:dyDescent="0.3"/>
    <row r="56" s="4" customFormat="1" x14ac:dyDescent="0.3"/>
    <row r="57" s="4" customFormat="1" x14ac:dyDescent="0.3"/>
    <row r="58" s="4" customFormat="1" x14ac:dyDescent="0.3"/>
    <row r="59" s="4" customFormat="1" x14ac:dyDescent="0.3"/>
    <row r="60" s="4" customFormat="1" x14ac:dyDescent="0.3"/>
    <row r="61" s="4" customFormat="1" x14ac:dyDescent="0.3"/>
    <row r="62" s="4" customFormat="1" x14ac:dyDescent="0.3"/>
    <row r="63" s="4" customFormat="1" x14ac:dyDescent="0.3"/>
    <row r="64" s="4" customFormat="1" x14ac:dyDescent="0.3"/>
    <row r="65" s="4" customFormat="1" x14ac:dyDescent="0.3"/>
    <row r="66" s="4" customFormat="1" x14ac:dyDescent="0.3"/>
    <row r="67" s="4" customFormat="1" x14ac:dyDescent="0.3"/>
    <row r="68" s="4" customFormat="1" x14ac:dyDescent="0.3"/>
    <row r="69" s="4" customFormat="1" x14ac:dyDescent="0.3"/>
    <row r="70" s="4" customFormat="1" x14ac:dyDescent="0.3"/>
    <row r="71" s="4" customFormat="1" x14ac:dyDescent="0.3"/>
    <row r="72" s="4" customFormat="1" x14ac:dyDescent="0.3"/>
    <row r="73" s="4" customFormat="1" x14ac:dyDescent="0.3"/>
    <row r="74" s="4" customFormat="1" x14ac:dyDescent="0.3"/>
    <row r="75" s="4" customFormat="1" x14ac:dyDescent="0.3"/>
    <row r="76" s="4" customFormat="1" x14ac:dyDescent="0.3"/>
    <row r="77" s="4" customFormat="1" x14ac:dyDescent="0.3"/>
    <row r="78" s="4" customFormat="1" x14ac:dyDescent="0.3"/>
    <row r="79" s="4" customFormat="1" x14ac:dyDescent="0.3"/>
    <row r="80" s="4" customFormat="1" x14ac:dyDescent="0.3"/>
    <row r="81" s="4" customFormat="1" x14ac:dyDescent="0.3"/>
    <row r="82" s="4" customFormat="1" x14ac:dyDescent="0.3"/>
    <row r="83" s="4" customFormat="1" x14ac:dyDescent="0.3"/>
    <row r="84" s="4" customFormat="1" x14ac:dyDescent="0.3"/>
    <row r="85" s="4" customFormat="1" x14ac:dyDescent="0.3"/>
    <row r="86" s="4" customFormat="1" x14ac:dyDescent="0.3"/>
    <row r="87" s="4" customFormat="1" x14ac:dyDescent="0.3"/>
    <row r="88" s="4" customFormat="1" x14ac:dyDescent="0.3"/>
    <row r="89" s="4" customFormat="1" x14ac:dyDescent="0.3"/>
    <row r="90" s="4" customFormat="1" x14ac:dyDescent="0.3"/>
    <row r="91" s="4" customFormat="1" x14ac:dyDescent="0.3"/>
    <row r="92" s="4" customFormat="1" x14ac:dyDescent="0.3"/>
    <row r="93" s="4" customFormat="1" x14ac:dyDescent="0.3"/>
    <row r="94" s="4" customFormat="1" x14ac:dyDescent="0.3"/>
    <row r="95" s="4" customFormat="1" x14ac:dyDescent="0.3"/>
    <row r="96" s="4" customFormat="1" x14ac:dyDescent="0.3"/>
    <row r="97" s="4" customFormat="1" x14ac:dyDescent="0.3"/>
    <row r="98" s="4" customFormat="1" x14ac:dyDescent="0.3"/>
    <row r="99" s="4" customFormat="1" x14ac:dyDescent="0.3"/>
    <row r="100" s="4" customFormat="1" x14ac:dyDescent="0.3"/>
    <row r="101" s="4" customFormat="1" x14ac:dyDescent="0.3"/>
    <row r="102" s="4" customFormat="1" x14ac:dyDescent="0.3"/>
    <row r="103" s="4" customFormat="1" x14ac:dyDescent="0.3"/>
    <row r="104" s="4" customFormat="1" x14ac:dyDescent="0.3"/>
    <row r="105" s="4" customFormat="1" x14ac:dyDescent="0.3"/>
    <row r="106" s="4" customFormat="1" x14ac:dyDescent="0.3"/>
    <row r="107" s="4" customFormat="1" x14ac:dyDescent="0.3"/>
    <row r="108" s="4" customFormat="1" x14ac:dyDescent="0.3"/>
    <row r="109" s="4" customFormat="1" x14ac:dyDescent="0.3"/>
    <row r="110" s="4" customFormat="1" x14ac:dyDescent="0.3"/>
    <row r="111" s="4" customFormat="1" x14ac:dyDescent="0.3"/>
    <row r="112" s="4" customFormat="1" x14ac:dyDescent="0.3"/>
    <row r="113" s="4" customFormat="1" x14ac:dyDescent="0.3"/>
    <row r="114" s="4" customFormat="1" x14ac:dyDescent="0.3"/>
  </sheetData>
  <sheetProtection algorithmName="SHA-512" hashValue="tf1DKQwTOdXIFUEeDCnrVgdj/CsHv4neN+VupadU6TKD2x56pnzDtd3p6ZbdJbJpznzY4vJXu2Rd8KRw34hRFQ==" saltValue="TxxHhtk8uy2t1Y9LShnGVQ==" spinCount="100000" sheet="1" objects="1" scenarios="1"/>
  <mergeCells count="3">
    <mergeCell ref="A2:B2"/>
    <mergeCell ref="A3:B3"/>
    <mergeCell ref="A4:B4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F0597-D49E-4A9F-B9DE-7A39F5FC4CEC}">
  <sheetPr>
    <tabColor rgb="FFC2E76B"/>
  </sheetPr>
  <dimension ref="A1:AN110"/>
  <sheetViews>
    <sheetView zoomScale="90" zoomScaleNormal="90" workbookViewId="0">
      <pane ySplit="2" topLeftCell="A3" activePane="bottomLeft" state="frozen"/>
      <selection activeCell="C33" sqref="C33"/>
      <selection pane="bottomLeft" activeCell="C7" activeCellId="2" sqref="C5 C4 C7"/>
    </sheetView>
  </sheetViews>
  <sheetFormatPr defaultColWidth="9.109375" defaultRowHeight="14.4" x14ac:dyDescent="0.3"/>
  <cols>
    <col min="1" max="1" width="39" bestFit="1" customWidth="1"/>
    <col min="2" max="2" width="40.33203125" bestFit="1" customWidth="1"/>
    <col min="3" max="3" width="28" customWidth="1"/>
    <col min="4" max="4" width="30.44140625" customWidth="1"/>
    <col min="16" max="40" width="9.109375" style="4"/>
  </cols>
  <sheetData>
    <row r="1" spans="1:40" ht="23.4" x14ac:dyDescent="0.45">
      <c r="A1" s="123" t="s">
        <v>152</v>
      </c>
      <c r="B1" s="123"/>
      <c r="C1" s="123"/>
      <c r="D1" s="123"/>
      <c r="E1" s="4"/>
      <c r="F1" s="4"/>
      <c r="G1" s="4"/>
      <c r="H1" s="4"/>
      <c r="I1" s="4"/>
      <c r="J1" s="4"/>
      <c r="K1" s="4"/>
      <c r="L1" s="4"/>
      <c r="M1" s="4"/>
      <c r="N1" s="4"/>
    </row>
    <row r="2" spans="1:40" ht="12" customHeight="1" x14ac:dyDescent="0.3">
      <c r="A2" s="4"/>
      <c r="B2" s="9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40" s="97" customFormat="1" ht="15.6" x14ac:dyDescent="0.3">
      <c r="A3" s="94" t="s">
        <v>152</v>
      </c>
      <c r="B3" s="95" t="s">
        <v>153</v>
      </c>
      <c r="C3" s="95" t="s">
        <v>13</v>
      </c>
      <c r="D3" s="95" t="s">
        <v>147</v>
      </c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</row>
    <row r="4" spans="1:40" x14ac:dyDescent="0.3">
      <c r="A4" s="83" t="s">
        <v>154</v>
      </c>
      <c r="B4" s="98">
        <v>25</v>
      </c>
      <c r="C4" s="99"/>
      <c r="D4" s="100">
        <f>SUM(B4*C4)</f>
        <v>0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40" x14ac:dyDescent="0.3">
      <c r="A5" s="83" t="s">
        <v>155</v>
      </c>
      <c r="B5" s="98">
        <v>25</v>
      </c>
      <c r="C5" s="99"/>
      <c r="D5" s="100">
        <f>SUM(B5*C5)</f>
        <v>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40" ht="15.6" x14ac:dyDescent="0.3">
      <c r="A6" s="101"/>
      <c r="B6" s="95" t="s">
        <v>156</v>
      </c>
      <c r="C6" s="101" t="s">
        <v>80</v>
      </c>
      <c r="D6" s="102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40" x14ac:dyDescent="0.3">
      <c r="A7" s="65" t="s">
        <v>157</v>
      </c>
      <c r="B7" s="103">
        <v>5000</v>
      </c>
      <c r="C7" s="104"/>
      <c r="D7" s="105">
        <f>SUM(B7*C7)+B7</f>
        <v>5000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40" x14ac:dyDescent="0.3">
      <c r="A8" s="4"/>
      <c r="B8" s="4"/>
      <c r="C8" s="101" t="s">
        <v>173</v>
      </c>
      <c r="D8" s="106">
        <f>SUM(D4:D7)</f>
        <v>5000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40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40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40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40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40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40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40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40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s="4" customFormat="1" x14ac:dyDescent="0.3"/>
    <row r="37" spans="1:15" s="4" customFormat="1" x14ac:dyDescent="0.3"/>
    <row r="38" spans="1:15" s="4" customFormat="1" x14ac:dyDescent="0.3"/>
    <row r="39" spans="1:15" s="4" customFormat="1" x14ac:dyDescent="0.3"/>
    <row r="40" spans="1:15" s="4" customFormat="1" x14ac:dyDescent="0.3"/>
    <row r="41" spans="1:15" s="4" customFormat="1" x14ac:dyDescent="0.3"/>
    <row r="42" spans="1:15" s="4" customFormat="1" x14ac:dyDescent="0.3"/>
    <row r="43" spans="1:15" s="4" customFormat="1" x14ac:dyDescent="0.3"/>
    <row r="44" spans="1:15" s="4" customFormat="1" x14ac:dyDescent="0.3"/>
    <row r="45" spans="1:15" s="4" customFormat="1" x14ac:dyDescent="0.3"/>
    <row r="46" spans="1:15" s="4" customFormat="1" x14ac:dyDescent="0.3"/>
    <row r="47" spans="1:15" s="4" customFormat="1" x14ac:dyDescent="0.3"/>
    <row r="48" spans="1:15" s="4" customFormat="1" x14ac:dyDescent="0.3"/>
    <row r="49" s="4" customFormat="1" x14ac:dyDescent="0.3"/>
    <row r="50" s="4" customFormat="1" x14ac:dyDescent="0.3"/>
    <row r="51" s="4" customFormat="1" x14ac:dyDescent="0.3"/>
    <row r="52" s="4" customFormat="1" x14ac:dyDescent="0.3"/>
    <row r="53" s="4" customFormat="1" x14ac:dyDescent="0.3"/>
    <row r="54" s="4" customFormat="1" x14ac:dyDescent="0.3"/>
    <row r="55" s="4" customFormat="1" x14ac:dyDescent="0.3"/>
    <row r="56" s="4" customFormat="1" x14ac:dyDescent="0.3"/>
    <row r="57" s="4" customFormat="1" x14ac:dyDescent="0.3"/>
    <row r="58" s="4" customFormat="1" x14ac:dyDescent="0.3"/>
    <row r="59" s="4" customFormat="1" x14ac:dyDescent="0.3"/>
    <row r="60" s="4" customFormat="1" x14ac:dyDescent="0.3"/>
    <row r="61" s="4" customFormat="1" x14ac:dyDescent="0.3"/>
    <row r="62" s="4" customFormat="1" x14ac:dyDescent="0.3"/>
    <row r="63" s="4" customFormat="1" x14ac:dyDescent="0.3"/>
    <row r="64" s="4" customFormat="1" x14ac:dyDescent="0.3"/>
    <row r="65" s="4" customFormat="1" x14ac:dyDescent="0.3"/>
    <row r="66" s="4" customFormat="1" x14ac:dyDescent="0.3"/>
    <row r="67" s="4" customFormat="1" x14ac:dyDescent="0.3"/>
    <row r="68" s="4" customFormat="1" x14ac:dyDescent="0.3"/>
    <row r="69" s="4" customFormat="1" x14ac:dyDescent="0.3"/>
    <row r="70" s="4" customFormat="1" x14ac:dyDescent="0.3"/>
    <row r="71" s="4" customFormat="1" x14ac:dyDescent="0.3"/>
    <row r="72" s="4" customFormat="1" x14ac:dyDescent="0.3"/>
    <row r="73" s="4" customFormat="1" x14ac:dyDescent="0.3"/>
    <row r="74" s="4" customFormat="1" x14ac:dyDescent="0.3"/>
    <row r="75" s="4" customFormat="1" x14ac:dyDescent="0.3"/>
    <row r="76" s="4" customFormat="1" x14ac:dyDescent="0.3"/>
    <row r="77" s="4" customFormat="1" x14ac:dyDescent="0.3"/>
    <row r="78" s="4" customFormat="1" x14ac:dyDescent="0.3"/>
    <row r="79" s="4" customFormat="1" x14ac:dyDescent="0.3"/>
    <row r="80" s="4" customFormat="1" x14ac:dyDescent="0.3"/>
    <row r="81" s="4" customFormat="1" x14ac:dyDescent="0.3"/>
    <row r="82" s="4" customFormat="1" x14ac:dyDescent="0.3"/>
    <row r="83" s="4" customFormat="1" x14ac:dyDescent="0.3"/>
    <row r="84" s="4" customFormat="1" x14ac:dyDescent="0.3"/>
    <row r="85" s="4" customFormat="1" x14ac:dyDescent="0.3"/>
    <row r="86" s="4" customFormat="1" x14ac:dyDescent="0.3"/>
    <row r="87" s="4" customFormat="1" x14ac:dyDescent="0.3"/>
    <row r="88" s="4" customFormat="1" x14ac:dyDescent="0.3"/>
    <row r="89" s="4" customFormat="1" x14ac:dyDescent="0.3"/>
    <row r="90" s="4" customFormat="1" x14ac:dyDescent="0.3"/>
    <row r="91" s="4" customFormat="1" x14ac:dyDescent="0.3"/>
    <row r="92" s="4" customFormat="1" x14ac:dyDescent="0.3"/>
    <row r="93" s="4" customFormat="1" x14ac:dyDescent="0.3"/>
    <row r="94" s="4" customFormat="1" x14ac:dyDescent="0.3"/>
    <row r="95" s="4" customFormat="1" x14ac:dyDescent="0.3"/>
    <row r="96" s="4" customFormat="1" x14ac:dyDescent="0.3"/>
    <row r="97" s="4" customFormat="1" x14ac:dyDescent="0.3"/>
    <row r="98" s="4" customFormat="1" x14ac:dyDescent="0.3"/>
    <row r="99" s="4" customFormat="1" x14ac:dyDescent="0.3"/>
    <row r="100" s="4" customFormat="1" x14ac:dyDescent="0.3"/>
    <row r="101" s="4" customFormat="1" x14ac:dyDescent="0.3"/>
    <row r="102" s="4" customFormat="1" x14ac:dyDescent="0.3"/>
    <row r="103" s="4" customFormat="1" x14ac:dyDescent="0.3"/>
    <row r="104" s="4" customFormat="1" x14ac:dyDescent="0.3"/>
    <row r="105" s="4" customFormat="1" x14ac:dyDescent="0.3"/>
    <row r="106" s="4" customFormat="1" x14ac:dyDescent="0.3"/>
    <row r="107" s="4" customFormat="1" x14ac:dyDescent="0.3"/>
    <row r="108" s="4" customFormat="1" x14ac:dyDescent="0.3"/>
    <row r="109" s="4" customFormat="1" x14ac:dyDescent="0.3"/>
    <row r="110" s="4" customFormat="1" x14ac:dyDescent="0.3"/>
  </sheetData>
  <sheetProtection algorithmName="SHA-512" hashValue="ABOVItYEcy7P+UVDKLwORTK+EWlq/J3J0xti90dwV9DxBD8zUQMxP3WEozAb+6l71G07WHa92JIta9eARisUog==" saltValue="xHRwTHqOCibwQkfT11/3uA==" spinCount="100000" sheet="1" objects="1" scenarios="1"/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1</vt:i4>
      </vt:variant>
    </vt:vector>
  </HeadingPairs>
  <TitlesOfParts>
    <vt:vector size="11" baseType="lpstr">
      <vt:lpstr>Basisgegevens</vt:lpstr>
      <vt:lpstr>Totaalblad </vt:lpstr>
      <vt:lpstr>1. Prijzen beheer</vt:lpstr>
      <vt:lpstr>2. Prijzen uurtarieven</vt:lpstr>
      <vt:lpstr>3. Prijzen Chromebooks</vt:lpstr>
      <vt:lpstr>4. Prijzen Windows</vt:lpstr>
      <vt:lpstr>5. Prijzen Apple</vt:lpstr>
      <vt:lpstr>6. Prijzen Accessoires</vt:lpstr>
      <vt:lpstr>7. Reparatietarieven</vt:lpstr>
      <vt:lpstr>8. Overige diensten</vt:lpstr>
      <vt:lpstr>Basisgegevens!Print_Area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Burgler</dc:creator>
  <cp:lastModifiedBy>Mitchel Vos</cp:lastModifiedBy>
  <cp:lastPrinted>2018-03-23T12:12:43Z</cp:lastPrinted>
  <dcterms:created xsi:type="dcterms:W3CDTF">2016-01-15T15:27:11Z</dcterms:created>
  <dcterms:modified xsi:type="dcterms:W3CDTF">2024-03-05T08:34:51Z</dcterms:modified>
</cp:coreProperties>
</file>