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d.docs.live.net/51b35a543de47a3b/Documenten/consproc/Auris groep/aanbestedingen/aanbesteding/inhuur/"/>
    </mc:Choice>
  </mc:AlternateContent>
  <xr:revisionPtr revIDLastSave="0" documentId="8_{1456E8CA-5B45-4A05-BD49-FEA4B1362CD9}" xr6:coauthVersionLast="47" xr6:coauthVersionMax="47" xr10:uidLastSave="{00000000-0000-0000-0000-000000000000}"/>
  <bookViews>
    <workbookView xWindow="-108" yWindow="-108" windowWidth="23256" windowHeight="12456" firstSheet="1" activeTab="1" xr2:uid="{00000000-000D-0000-FFFF-FFFF00000000}"/>
  </bookViews>
  <sheets>
    <sheet name="Instructie en toelichting" sheetId="2" r:id="rId1"/>
    <sheet name="Prijzenblad" sheetId="1" r:id="rId2"/>
  </sheets>
  <definedNames>
    <definedName name="_xlnm.Print_Area" localSheetId="0">'Instructie en toelichting'!$A$1:$B$26</definedName>
    <definedName name="_xlnm.Print_Area" localSheetId="1">Prijzenblad!$A$1:$H$102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5" i="1" l="1"/>
  <c r="G77" i="1" s="1"/>
  <c r="E72" i="1"/>
  <c r="E86" i="1"/>
  <c r="E85" i="1"/>
  <c r="E84" i="1"/>
  <c r="C83" i="1"/>
  <c r="E83" i="1"/>
  <c r="D54" i="1"/>
  <c r="C54" i="1"/>
  <c r="C48" i="1"/>
  <c r="E67" i="1"/>
  <c r="E66" i="1"/>
  <c r="B93" i="1"/>
  <c r="G29" i="1"/>
  <c r="G25" i="1"/>
  <c r="G24" i="1"/>
  <c r="F86" i="1"/>
  <c r="F85" i="1"/>
  <c r="F84" i="1"/>
  <c r="F80" i="1"/>
  <c r="F75" i="1"/>
  <c r="F72" i="1"/>
  <c r="C82" i="1"/>
  <c r="E46" i="1"/>
  <c r="E45" i="1"/>
  <c r="E37" i="1"/>
  <c r="E36" i="1"/>
  <c r="E40" i="1"/>
  <c r="E39" i="1"/>
  <c r="E38" i="1"/>
  <c r="F67" i="1"/>
  <c r="E82" i="1"/>
  <c r="G84" i="1"/>
  <c r="G86" i="1"/>
  <c r="G85" i="1"/>
  <c r="C79" i="1"/>
  <c r="G80" i="1"/>
  <c r="E76" i="1"/>
  <c r="E73" i="1"/>
  <c r="E68" i="1"/>
  <c r="E69" i="1"/>
  <c r="G70" i="1"/>
  <c r="G74" i="1"/>
  <c r="E14" i="1"/>
  <c r="G14" i="1"/>
  <c r="E15" i="1"/>
  <c r="G15" i="1"/>
  <c r="E16" i="1"/>
  <c r="G16" i="1"/>
  <c r="E17" i="1"/>
  <c r="G17" i="1"/>
  <c r="E18" i="1"/>
  <c r="B92" i="1"/>
  <c r="B102" i="1"/>
  <c r="B101" i="1"/>
  <c r="B100" i="1"/>
  <c r="C8" i="1"/>
  <c r="G28" i="1"/>
  <c r="G27" i="1"/>
  <c r="G26" i="1"/>
  <c r="E19" i="1"/>
  <c r="E20" i="1"/>
  <c r="E21" i="1"/>
  <c r="G18" i="1"/>
  <c r="G19" i="1"/>
  <c r="G20" i="1"/>
  <c r="G21" i="1"/>
  <c r="G30" i="1"/>
  <c r="C92" i="1"/>
  <c r="D42" i="1"/>
  <c r="D48" i="1"/>
  <c r="G87" i="1" l="1"/>
  <c r="C93" i="1" s="1"/>
  <c r="E95" i="1" s="1"/>
</calcChain>
</file>

<file path=xl/sharedStrings.xml><?xml version="1.0" encoding="utf-8"?>
<sst xmlns="http://schemas.openxmlformats.org/spreadsheetml/2006/main" count="246" uniqueCount="180">
  <si>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</si>
  <si>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</si>
  <si>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</si>
  <si>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 tenzij in kolom H expliciet anders is aangegeven.</t>
  </si>
  <si>
    <t>2.</t>
  </si>
  <si>
    <t>Alle groen gemarkeerde cellen mogen indien van toepassing door inschrijver worden ingevuld. Deze mogen leeg gelaten of leeg gemaakt worden indien ze niet van toepassing zijn.</t>
  </si>
  <si>
    <t>3.</t>
  </si>
  <si>
    <t>Inschrijver mag cellen anders dan de geel of groen gemarkeerde cellen niet wijzigen / leeg maken / formules aanpassen of formules wijzigen.</t>
  </si>
  <si>
    <t>4.</t>
  </si>
  <si>
    <t>Indien inschrijver fouten constateert in de formules of aanpassingen in het prijzenblad noodzakelijk acht, dient u hiervoor een onderbouwd verzoek in te dienen middels de Vraag/Antwoord module, voor de in de planning genoemde data voor de sluitingstermijn NvI 1 of NvI2. Aanbestedende dienst stelt indien nodig voor alle inschrijvers een nieuw formulier ter beschikking.</t>
  </si>
  <si>
    <t>5.</t>
  </si>
  <si>
    <t>Alleen reële en marktconforme inschrijvingen zijn toegestaan. Tarieven / bedragen van 0 (nul) zijn daarom niet toegestaan. Behalve daar waar aangegeven dat het wel is toegestaan</t>
  </si>
  <si>
    <t>6.</t>
  </si>
  <si>
    <t>Indien inschrijver op onderdelen een 0-tarief wilt indienen, dient u hiervoor een gemotiveerd verzoek in te dienen middels de Vraag/Antwoord module, voor de in de planning genoemde data voor de sluitingstermijn NvI 1 of NvI2.</t>
  </si>
  <si>
    <t>7.</t>
  </si>
  <si>
    <t>Alle ingediende tarieven zijn all-in. Dat wil zeggen: inclusief alle kosten, zoals bijvoorbeeld, maar niet uitsluitend; sociale premies, werkgeverslasten, reis- en verblijfskosten, reisuren, administratiekosten, etc.</t>
  </si>
  <si>
    <t>8.</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</si>
  <si>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</si>
  <si>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9.</t>
  </si>
  <si>
    <r>
      <t xml:space="preserve">De kosten in tabel </t>
    </r>
    <r>
      <rPr>
        <i/>
        <sz val="11"/>
        <color theme="1"/>
        <rFont val="Calibri"/>
        <family val="2"/>
        <scheme val="minor"/>
      </rPr>
      <t xml:space="preserve">Prijsaspect 1. Kosten conversie en implementatie </t>
    </r>
    <r>
      <rPr>
        <sz val="11"/>
        <color theme="1"/>
        <rFont val="Calibri"/>
        <family val="2"/>
        <scheme val="minor"/>
      </rPr>
      <t>zijn vaste kosten voor de conversie en implementatie. Kosten die hier niet in zijn opgenomen, komen niet voor vergoeding in aanmerking.</t>
    </r>
  </si>
  <si>
    <t>10.</t>
  </si>
  <si>
    <r>
      <t>De kosten in tabel</t>
    </r>
    <r>
      <rPr>
        <i/>
        <sz val="11"/>
        <color theme="1"/>
        <rFont val="Calibri"/>
        <family val="2"/>
        <scheme val="minor"/>
      </rPr>
      <t xml:space="preserve"> Prijsaspect 2. Vaste kosten</t>
    </r>
    <r>
      <rPr>
        <sz val="11"/>
        <color theme="1"/>
        <rFont val="Calibri"/>
        <family val="2"/>
        <scheme val="minor"/>
      </rPr>
      <t xml:space="preserve"> zijn de kosten die gelden als basis gedurende de looptijd. Kosten die hier niet in zijn opgenomen, komen niet voor vergoeding in aanmerking.</t>
    </r>
  </si>
  <si>
    <r>
      <t xml:space="preserve">De in tabel </t>
    </r>
    <r>
      <rPr>
        <i/>
        <sz val="11"/>
        <color theme="1"/>
        <rFont val="Calibri"/>
        <family val="2"/>
        <scheme val="minor"/>
      </rPr>
      <t xml:space="preserve">Prijsaspect 3. </t>
    </r>
    <r>
      <rPr>
        <sz val="11"/>
        <color theme="1"/>
        <rFont val="Calibri"/>
        <family val="2"/>
        <scheme val="minor"/>
      </rPr>
      <t xml:space="preserve">opgenomen kosten, zijn scenario's die als vergelijk voor de kostenbeoordeling zullen worden gebruikt. </t>
    </r>
  </si>
  <si>
    <t>De kosten voor het voldoen aan wensen uit de aanbestedingsdocumenten komen alleen voor vergoeding in aanmerking, indien bij uw inschrijving expliciet is aangegeven of en welke kosten aan de wens verbonden zijn.</t>
  </si>
  <si>
    <t>14.</t>
  </si>
  <si>
    <t>Inschrijver dient bij zijn inschrijving een volledig ingevuld digitaal exemplaar in excel-format van dit Prijzenblad te uploaden in Negometrix in het tabblad Prijslijsten.</t>
  </si>
  <si>
    <t>15.</t>
  </si>
  <si>
    <r>
      <t xml:space="preserve">Inschrijver dient bij zijn inschrijving tevens een volledig ingevuld </t>
    </r>
    <r>
      <rPr>
        <b/>
        <sz val="11"/>
        <color theme="1"/>
        <rFont val="Calibri"/>
        <family val="2"/>
        <scheme val="minor"/>
      </rPr>
      <t xml:space="preserve">en door een bevoegd persoon namens zijn onderneming ondertekend </t>
    </r>
    <r>
      <rPr>
        <sz val="11"/>
        <color theme="1"/>
        <rFont val="Calibri"/>
        <family val="2"/>
        <scheme val="minor"/>
      </rPr>
      <t>exemplaar van dit Prijzenblad in PDF-format te uploaden in Negometrix in het tabblad Prijslijsten.</t>
    </r>
  </si>
  <si>
    <t>Voor gelezen, begrepen en akkoord inschrijver:</t>
  </si>
  <si>
    <t>naam ondertekenaar invullen</t>
  </si>
  <si>
    <t>functie ondertekenaar invullen</t>
  </si>
  <si>
    <t>naam inschrijver invullen</t>
  </si>
  <si>
    <t>handtekening:</t>
  </si>
  <si>
    <t>Prijzenblad Europese aanbesteding Multi Service Provider, versie 4.0</t>
  </si>
  <si>
    <t>Legenda</t>
  </si>
  <si>
    <t>geel gemarkeerde cellen dienen verplicht te worden ingevuld door de inschrijver</t>
  </si>
  <si>
    <t>groen gemarkeerde cellen kunnen aanvullend worden ingevuld door de inschrijver indien van toepassing</t>
  </si>
  <si>
    <t>blauw gemarkeerde cellen geven waarden aan die in negometrix dienen te worden ingevuld</t>
  </si>
  <si>
    <t>de donker blauw gemarkeerde cel geeft de inschrijfprijs aan</t>
  </si>
  <si>
    <t>Naam inschrijver</t>
  </si>
  <si>
    <t>Prijsaspect 1. Kosten Conversie en implementatie (max. 5 punten)</t>
  </si>
  <si>
    <t>A. Inzet medewerkers t.b.v. implementatie/ontwikkeling</t>
  </si>
  <si>
    <t>Functieomschrijving</t>
  </si>
  <si>
    <t>uurtarief excl. BTW</t>
  </si>
  <si>
    <t>BTW %</t>
  </si>
  <si>
    <t>Totaal uurtarief (incl. BTW)</t>
  </si>
  <si>
    <t>Aantal uur</t>
  </si>
  <si>
    <t>Resulterende kosten</t>
  </si>
  <si>
    <t xml:space="preserve"> </t>
  </si>
  <si>
    <t>1.1</t>
  </si>
  <si>
    <t>Projectleider</t>
  </si>
  <si>
    <t>Bij 1.1 t/m 1.4: indien u een bepaalde functie niet inzet tijdens de conversie/implementatie, hoeft u het tarief, BTW% en aantal op de betreffende rij ook niet in te vullen. *</t>
  </si>
  <si>
    <t>1.2</t>
  </si>
  <si>
    <t>Technnisch consultant</t>
  </si>
  <si>
    <t>1.3</t>
  </si>
  <si>
    <t>Testmanager</t>
  </si>
  <si>
    <t>1.4</t>
  </si>
  <si>
    <t>Migratie-/conversiespecialist</t>
  </si>
  <si>
    <t>1.5</t>
  </si>
  <si>
    <t>extra functie eventueel in te vullen door inschrijver</t>
  </si>
  <si>
    <t>Bij 1.5 t/m 1.8: indien u geen aanvullende functie(s) in vult, hoeft u het tarief, BTW% en aantal op de betreffende rij ook niet in te vullen. *</t>
  </si>
  <si>
    <t>1.6</t>
  </si>
  <si>
    <t>1.7</t>
  </si>
  <si>
    <t>1.8</t>
  </si>
  <si>
    <t>B. Overige werkzaamheden t.b.v. conversie en implementatie</t>
  </si>
  <si>
    <t>Omschrijving werkzaamheden</t>
  </si>
  <si>
    <t xml:space="preserve">Bedrag </t>
  </si>
  <si>
    <t>eenheid</t>
  </si>
  <si>
    <t>Aantal</t>
  </si>
  <si>
    <t>1.11</t>
  </si>
  <si>
    <t>Inrichten systement/rapportages etc..</t>
  </si>
  <si>
    <t>1.12</t>
  </si>
  <si>
    <t>Opleidingskosten</t>
  </si>
  <si>
    <t>1.13</t>
  </si>
  <si>
    <t>extra werkzaamheden eventueel in te vullen door inschrijver</t>
  </si>
  <si>
    <t>Bij 1.11 t/m 1.16: indien u geen aanvullende werkzaamheden in vult, hoeft u het tarief, BTW%, eenheid en aantal op de betreffende rij ook niet in te vullen. *</t>
  </si>
  <si>
    <t>1.14</t>
  </si>
  <si>
    <t>1.15</t>
  </si>
  <si>
    <t>1.16</t>
  </si>
  <si>
    <t>Totaal  Prijsaspect1. kosten conversie en implementatie (A+B)</t>
  </si>
  <si>
    <t>Prijsaspect 2. Kosten gerelateerd aan de inzet. (max 25 punten)</t>
  </si>
  <si>
    <t>Omschrijving</t>
  </si>
  <si>
    <t>Prijs</t>
  </si>
  <si>
    <t>totaal uurtarief incl BTW</t>
  </si>
  <si>
    <t>Opmerking</t>
  </si>
  <si>
    <t>2.1</t>
  </si>
  <si>
    <t>Inzet ZZP-ers (opslagkosten)</t>
  </si>
  <si>
    <t>2.1.1</t>
  </si>
  <si>
    <t>startbedrag, indien van toepassing, mag ook nihil (0) zijn</t>
  </si>
  <si>
    <t>2.1.2</t>
  </si>
  <si>
    <t>verlengingsbedrag, indien van toepassing, mag ook nihil (0) zijn)</t>
  </si>
  <si>
    <t>2.1.3</t>
  </si>
  <si>
    <t>toeslag per uur op het inhuurtarief</t>
  </si>
  <si>
    <t>2.1.4</t>
  </si>
  <si>
    <t>werving/selectie, indien een ZZP-er besluit in dienst te treden bij 
Auris, mag ook nihil (0) zijn. Na 1040 uur voor Auris gewerkt te hebben.</t>
  </si>
  <si>
    <t>Deze regel is vervallen</t>
  </si>
  <si>
    <t>2.1.5</t>
  </si>
  <si>
    <t>overname bedrag, indien een ZZP-er besluit in dienst te treden bij Auris, mag ook nihil (0) zijn. Na 1040 uur voor Auris gewerkt te hebben.</t>
  </si>
  <si>
    <t>2.2</t>
  </si>
  <si>
    <t>Uitzenden</t>
  </si>
  <si>
    <t>2.2.1</t>
  </si>
  <si>
    <t>Rekenfactor, met uitzendbeding, fase A (uurtarief, uitgaande van 36 uur inzet per week) all-in tarief.(invoer xx,xx)</t>
  </si>
  <si>
    <t>2.2.2</t>
  </si>
  <si>
    <t>Rekenfactor, detacheren, fase B (uurtarief, uitgaande van 36 uur inzet per week) all-in tarief (invoer xx,xx)</t>
  </si>
  <si>
    <t>2.2.3</t>
  </si>
  <si>
    <t>werving/selectie, indien een uitzendkracht besluit in dienst te treden bijAuris, mag ook nihil (0) zijn. Na 1040 uur voor Auris gewerkt te hebben.</t>
  </si>
  <si>
    <t>2.2.4</t>
  </si>
  <si>
    <t>overname bedrag, indien een uitzendkracht besluit in dienst te treden bij Auris, mag ook nihil (0) zijn. Na 1040 uur voor Auris gewerkt te hebben.</t>
  </si>
  <si>
    <t>2.3</t>
  </si>
  <si>
    <t>Pay rol</t>
  </si>
  <si>
    <t>2.3.1</t>
  </si>
  <si>
    <t>opslag op gedeclareerde uren (flexibel aantal uren, uurtarief) Onderwijs</t>
  </si>
  <si>
    <t>Niet meer dan € 4,00 per uur</t>
  </si>
  <si>
    <t>2.3.2</t>
  </si>
  <si>
    <t>opslag op overeengekomen contracturen (vast aantal uren per periode, uurtarief, uitgaande van 36 uur inzet per week) Onderwijs</t>
  </si>
  <si>
    <t>niet meer dan € 4,00 per uur</t>
  </si>
  <si>
    <t>2.3.3</t>
  </si>
  <si>
    <t>opslag op gedeclareerde uren (flexibel aantal uren, uurtarief) Zorg</t>
  </si>
  <si>
    <t>2.3.4</t>
  </si>
  <si>
    <t>opslag op overeengekomen contracturen (vast aantal uren per periode, uurtarief, uitgaande van 36 uur inzet per week) Zorg</t>
  </si>
  <si>
    <t>2.3.1 en 2.3.2 of 2.3.3 en 2.3.4 zijn nooit tegelijk van toepassing</t>
  </si>
  <si>
    <t>2.4</t>
  </si>
  <si>
    <t>Inzet eigen personeel,(uitgaande van 36 uur inzet per week)</t>
  </si>
  <si>
    <t>2.4.1</t>
  </si>
  <si>
    <t xml:space="preserve">opslag op CAO loon onderwijsuurtarief. </t>
  </si>
  <si>
    <t>2.4.2</t>
  </si>
  <si>
    <t>opslag op CAO loon zorguurtarief</t>
  </si>
  <si>
    <t>2.4.3</t>
  </si>
  <si>
    <t>uurtarief junior professional onderwijs</t>
  </si>
  <si>
    <t>uurtarief junior professional zorg</t>
  </si>
  <si>
    <t>2.4.4</t>
  </si>
  <si>
    <t>uurtarief medior professional onderwijs</t>
  </si>
  <si>
    <t>uurtarief medior professional zorg</t>
  </si>
  <si>
    <t>2.4.5</t>
  </si>
  <si>
    <t>uurtarief senior professional onderwijs</t>
  </si>
  <si>
    <t>Kosten van scenario's  gerelateerd aan de inzet.</t>
  </si>
  <si>
    <t>Weging/Calculatie van resulterend bedrag, ter vergelijking</t>
  </si>
  <si>
    <t>Inhuurvorm</t>
  </si>
  <si>
    <t>MSP Kosten inzet</t>
  </si>
  <si>
    <t>Fictief aantal uur</t>
  </si>
  <si>
    <t>3.1</t>
  </si>
  <si>
    <t>ZZP</t>
  </si>
  <si>
    <t>Startbedrag</t>
  </si>
  <si>
    <t>Inzet van sr. professional (opslagkosten + startkosten))</t>
  </si>
  <si>
    <t>40 weken, full time</t>
  </si>
  <si>
    <t>Verlengingskosten (opslagkosten + verlengkosten)</t>
  </si>
  <si>
    <t>1 maal verlengd</t>
  </si>
  <si>
    <t>overname kosten</t>
  </si>
  <si>
    <t>treedt na afloop in dienst</t>
  </si>
  <si>
    <t>Totale kosten inzet ZZP</t>
  </si>
  <si>
    <t>3.2</t>
  </si>
  <si>
    <t>Uitzenden (all-in tarief)</t>
  </si>
  <si>
    <t>Bruto uursalaris</t>
  </si>
  <si>
    <t>3.2.1</t>
  </si>
  <si>
    <t>uitzendbeding (inzet ervaren docent)</t>
  </si>
  <si>
    <t>40 weken, 36 uur per week</t>
  </si>
  <si>
    <t>Totale kosten uitzenden (beding)</t>
  </si>
  <si>
    <t>3.2.2</t>
  </si>
  <si>
    <t>detachering (inzet ervaren docent)</t>
  </si>
  <si>
    <t>Totale kosten uitzenden (detachering)</t>
  </si>
  <si>
    <t>3.3</t>
  </si>
  <si>
    <t>Pay roll</t>
  </si>
  <si>
    <t>Gemiddelde opslag op de uren, onderwijs</t>
  </si>
  <si>
    <t>Inzet gedurende een jaar, binnen onderwijs</t>
  </si>
  <si>
    <t>3.4</t>
  </si>
  <si>
    <t>Inzet eigen personeel bij 36 uur per week</t>
  </si>
  <si>
    <t>opslag op CAO loon onderwijs</t>
  </si>
  <si>
    <t>opslag op CAO loon zorg</t>
  </si>
  <si>
    <t>uurtarief junior professional (onderwijs)</t>
  </si>
  <si>
    <t>uurtarief medior professional (onderwijs)</t>
  </si>
  <si>
    <t>uurtarief senior professional (onderwijs)</t>
  </si>
  <si>
    <r>
      <t>Totaal</t>
    </r>
    <r>
      <rPr>
        <b/>
        <vertAlign val="superscript"/>
        <sz val="10"/>
        <color rgb="FF000000"/>
        <rFont val="Verdana"/>
      </rPr>
      <t xml:space="preserve"> </t>
    </r>
    <r>
      <rPr>
        <b/>
        <sz val="10"/>
        <color rgb="FF000000"/>
        <rFont val="Verdana"/>
      </rPr>
      <t>Prijsaspect 2  Kosten van scenario's  gerelateerd aan de inzet.</t>
    </r>
  </si>
  <si>
    <t>De in bovenstaande tabel (Prijsaspect 3) genoemde aantallen/uren zijn fictief en bedoeld ter vergelijking van de inschrijvingen. Aan de genoemde aantallen/uren kunnen inschrijvers dan ook geen rechten ontlenen. Verrekening vindt plaats op basis van de daadwerkelijke aantallen/uren.</t>
  </si>
  <si>
    <t>* Let op: u kunt hier dan ook achteraf geen kosten voor in rekening brengen.</t>
  </si>
  <si>
    <t>Bepaling inschrijfprijs</t>
  </si>
  <si>
    <t>omschrijving</t>
  </si>
  <si>
    <t>prijs</t>
  </si>
  <si>
    <t xml:space="preserve">  </t>
  </si>
  <si>
    <t>totaal prijs</t>
  </si>
  <si>
    <t>Voor akkoord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</si>
</sst>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413]\ * #,##0.00_ ;_ [$€-413]\ * \-#,##0.00_ ;_ [$€-413]\ * &quot;-&quot;??_ ;_ @_ "/>
    <numFmt numFmtId="165" formatCode="_ [$€-2]\ * #,##0.00_ ;_ [$€-2]\ * \-#,##0.00_ ;_ [$€-2]\ * &quot;-&quot;??_ ;_ @_ "/>
    <numFmt numFmtId="166" formatCode="&quot;€&quot;\ #,##0.00"/>
  </numFmts>
  <fonts count="18" x14ac:knownFonts="1">
    <font>
      <sz val="11"/>
      <color theme="1"/>
      <name val="Calibri"/>
      <family val="2"/>
      <scheme val="minor"/>
    </font>
    <font>
      <sz val="11"/>
      <color theme="1"/>
      <name val="Calibri"/>
      <family val="2"/>
      <scheme val="minor"/>
    </font>
    <font>
      <b/>
      <sz val="12"/>
      <color rgb="FF000000"/>
      <name val="Arial"/>
      <family val="2"/>
    </font>
    <font>
      <b/>
      <sz val="10"/>
      <color theme="0"/>
      <name val="Verdana"/>
      <family val="2"/>
    </font>
    <font>
      <b/>
      <sz val="11"/>
      <color theme="1"/>
      <name val="Calibri"/>
      <family val="2"/>
      <scheme val="minor"/>
    </font>
    <font>
      <b/>
      <sz val="10"/>
      <color theme="1"/>
      <name val="Verdana"/>
      <family val="2"/>
    </font>
    <font>
      <i/>
      <sz val="11"/>
      <color theme="1"/>
      <name val="Calibri"/>
      <family val="2"/>
      <scheme val="minor"/>
    </font>
    <font>
      <b/>
      <sz val="10"/>
      <name val="Verdana"/>
      <family val="2"/>
    </font>
    <font>
      <sz val="11"/>
      <name val="Calibri"/>
      <family val="2"/>
      <scheme val="minor"/>
    </font>
    <font>
      <sz val="10"/>
      <color theme="1"/>
      <name val="Verdana"/>
      <family val="2"/>
    </font>
    <font>
      <sz val="11"/>
      <color theme="0"/>
      <name val="Calibri"/>
      <family val="2"/>
      <scheme val="minor"/>
    </font>
    <font>
      <sz val="11"/>
      <color rgb="FF7030A0"/>
      <name val="Calibri"/>
      <family val="2"/>
      <scheme val="minor"/>
    </font>
    <font>
      <sz val="10"/>
      <color theme="0"/>
      <name val="Verdana"/>
      <family val="2"/>
    </font>
    <font>
      <sz val="8"/>
      <name val="Calibri"/>
      <family val="2"/>
      <scheme val="minor"/>
    </font>
    <font>
      <sz val="11"/>
      <color rgb="FF000000"/>
      <name val="Calibri Light"/>
      <family val="2"/>
    </font>
    <font>
      <b/>
      <sz val="10"/>
      <color rgb="FF000000"/>
      <name val="Verdana"/>
    </font>
    <font>
      <b/>
      <vertAlign val="superscript"/>
      <sz val="10"/>
      <color rgb="FF000000"/>
      <name val="Verdana"/>
    </font>
    <font>
      <sz val="10"/>
      <color rgb="FFFFFFFF"/>
      <name val="Arial"/>
      <family val="2"/>
    </font>
  </fonts>
  <fills count="15">
    <fill>
      <patternFill patternType="none"/>
    </fill>
    <fill>
      <patternFill patternType="gray125"/>
    </fill>
    <fill>
      <patternFill patternType="solid">
        <fgColor rgb="FFFFFF00"/>
        <bgColor indexed="64"/>
      </patternFill>
    </fill>
    <fill>
      <patternFill patternType="solid">
        <fgColor rgb="FFFF9900"/>
        <bgColor indexed="64"/>
      </patternFill>
    </fill>
    <fill>
      <patternFill patternType="solid">
        <fgColor rgb="FF92D05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theme="0" tint="-0.499984740745262"/>
        <bgColor indexed="64"/>
      </patternFill>
    </fill>
    <fill>
      <patternFill patternType="solid">
        <fgColor theme="0"/>
        <bgColor indexed="64"/>
      </patternFill>
    </fill>
    <fill>
      <patternFill patternType="solid">
        <fgColor rgb="FFFFC000"/>
        <bgColor indexed="64"/>
      </patternFill>
    </fill>
    <fill>
      <patternFill patternType="solid">
        <fgColor rgb="FFBFBFBF"/>
        <bgColor indexed="64"/>
      </patternFill>
    </fill>
    <fill>
      <patternFill patternType="solid">
        <fgColor rgb="FFFFFFFF"/>
        <bgColor indexed="64"/>
      </patternFill>
    </fill>
  </fills>
  <borders count="38">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52">
    <xf numFmtId="0" fontId="0" fillId="0" borderId="0" xfId="0"/>
    <xf numFmtId="0" fontId="0" fillId="0" borderId="5" xfId="0" applyBorder="1"/>
    <xf numFmtId="9" fontId="0" fillId="0" borderId="0" xfId="2" applyFont="1" applyBorder="1"/>
    <xf numFmtId="164" fontId="0" fillId="0" borderId="0" xfId="1" applyNumberFormat="1" applyFont="1" applyBorder="1"/>
    <xf numFmtId="164" fontId="0" fillId="0" borderId="0" xfId="0" applyNumberFormat="1"/>
    <xf numFmtId="0" fontId="0" fillId="2" borderId="0" xfId="0" applyFill="1"/>
    <xf numFmtId="0" fontId="0" fillId="4" borderId="0" xfId="0" applyFill="1"/>
    <xf numFmtId="0" fontId="0" fillId="5" borderId="0" xfId="0" applyFill="1"/>
    <xf numFmtId="0" fontId="0" fillId="0" borderId="0" xfId="0" applyAlignment="1">
      <alignment horizontal="right" vertical="top"/>
    </xf>
    <xf numFmtId="0" fontId="0" fillId="0" borderId="0" xfId="0" applyAlignment="1">
      <alignment vertical="top" wrapText="1"/>
    </xf>
    <xf numFmtId="0" fontId="0" fillId="0" borderId="0" xfId="0" applyAlignment="1">
      <alignment vertical="top"/>
    </xf>
    <xf numFmtId="0" fontId="4" fillId="0" borderId="0" xfId="0" applyFont="1"/>
    <xf numFmtId="0" fontId="5" fillId="0" borderId="0" xfId="0" applyFont="1" applyAlignment="1">
      <alignment horizontal="center" vertical="center" wrapText="1"/>
    </xf>
    <xf numFmtId="0" fontId="0" fillId="0" borderId="0" xfId="0" applyAlignment="1">
      <alignment horizontal="left"/>
    </xf>
    <xf numFmtId="0" fontId="0" fillId="0" borderId="0" xfId="0" applyAlignment="1">
      <alignment horizontal="center" vertical="center" wrapText="1"/>
    </xf>
    <xf numFmtId="0" fontId="4" fillId="0" borderId="9" xfId="0" applyFont="1" applyBorder="1"/>
    <xf numFmtId="0" fontId="0" fillId="0" borderId="11" xfId="0" applyBorder="1" applyAlignment="1">
      <alignment horizontal="right"/>
    </xf>
    <xf numFmtId="0" fontId="0" fillId="0" borderId="12" xfId="0" applyBorder="1"/>
    <xf numFmtId="164" fontId="0" fillId="2" borderId="12" xfId="1" applyNumberFormat="1" applyFont="1" applyFill="1" applyBorder="1"/>
    <xf numFmtId="9" fontId="0" fillId="2" borderId="12" xfId="2" applyFont="1" applyFill="1" applyBorder="1"/>
    <xf numFmtId="0" fontId="0" fillId="2" borderId="12" xfId="0" applyFill="1" applyBorder="1"/>
    <xf numFmtId="164" fontId="0" fillId="0" borderId="13" xfId="0" applyNumberFormat="1" applyBorder="1"/>
    <xf numFmtId="0" fontId="6" fillId="4" borderId="12" xfId="0" applyFont="1" applyFill="1" applyBorder="1"/>
    <xf numFmtId="164" fontId="0" fillId="4" borderId="12" xfId="1" applyNumberFormat="1" applyFont="1" applyFill="1" applyBorder="1"/>
    <xf numFmtId="9" fontId="0" fillId="4" borderId="12" xfId="2" applyFont="1" applyFill="1" applyBorder="1"/>
    <xf numFmtId="0" fontId="0" fillId="4" borderId="12" xfId="0" applyFill="1" applyBorder="1"/>
    <xf numFmtId="0" fontId="0" fillId="0" borderId="14" xfId="0" applyBorder="1" applyAlignment="1">
      <alignment horizontal="right"/>
    </xf>
    <xf numFmtId="0" fontId="6" fillId="4" borderId="15" xfId="0" applyFont="1" applyFill="1" applyBorder="1"/>
    <xf numFmtId="164" fontId="0" fillId="4" borderId="15" xfId="1" applyNumberFormat="1" applyFont="1" applyFill="1" applyBorder="1"/>
    <xf numFmtId="9" fontId="0" fillId="4" borderId="15" xfId="2" applyFont="1" applyFill="1" applyBorder="1"/>
    <xf numFmtId="0" fontId="0" fillId="4" borderId="15" xfId="0" applyFill="1" applyBorder="1"/>
    <xf numFmtId="164" fontId="0" fillId="0" borderId="16" xfId="0" applyNumberFormat="1" applyBorder="1"/>
    <xf numFmtId="0" fontId="0" fillId="8" borderId="11" xfId="0" applyFill="1" applyBorder="1"/>
    <xf numFmtId="0" fontId="4" fillId="8" borderId="12" xfId="0" applyFont="1" applyFill="1" applyBorder="1"/>
    <xf numFmtId="0" fontId="4" fillId="8" borderId="12" xfId="0" applyFont="1" applyFill="1" applyBorder="1" applyAlignment="1">
      <alignment horizontal="center" wrapText="1"/>
    </xf>
    <xf numFmtId="0" fontId="4" fillId="8" borderId="13" xfId="0" applyFont="1" applyFill="1" applyBorder="1" applyAlignment="1">
      <alignment horizontal="center" wrapText="1"/>
    </xf>
    <xf numFmtId="165" fontId="0" fillId="0" borderId="12" xfId="0" applyNumberFormat="1" applyBorder="1"/>
    <xf numFmtId="165" fontId="0" fillId="0" borderId="15" xfId="0" applyNumberFormat="1" applyBorder="1"/>
    <xf numFmtId="0" fontId="4" fillId="0" borderId="8" xfId="0" applyFont="1" applyBorder="1"/>
    <xf numFmtId="165" fontId="4" fillId="0" borderId="10" xfId="0" applyNumberFormat="1" applyFont="1" applyBorder="1"/>
    <xf numFmtId="165" fontId="0" fillId="0" borderId="13" xfId="0" applyNumberFormat="1" applyBorder="1"/>
    <xf numFmtId="0" fontId="0" fillId="8" borderId="17" xfId="0" applyFill="1" applyBorder="1"/>
    <xf numFmtId="0" fontId="4" fillId="8" borderId="18" xfId="0" applyFont="1" applyFill="1" applyBorder="1"/>
    <xf numFmtId="0" fontId="4" fillId="8" borderId="18" xfId="0" applyFont="1" applyFill="1" applyBorder="1" applyAlignment="1">
      <alignment horizontal="center" wrapText="1"/>
    </xf>
    <xf numFmtId="0" fontId="4" fillId="8" borderId="19" xfId="0" applyFont="1" applyFill="1" applyBorder="1" applyAlignment="1">
      <alignment horizontal="center" wrapText="1"/>
    </xf>
    <xf numFmtId="0" fontId="5" fillId="0" borderId="0" xfId="0" applyFont="1" applyAlignment="1">
      <alignment vertical="center" wrapText="1"/>
    </xf>
    <xf numFmtId="164" fontId="7" fillId="5" borderId="22" xfId="0" applyNumberFormat="1" applyFont="1" applyFill="1" applyBorder="1" applyAlignment="1">
      <alignment vertical="center" wrapText="1"/>
    </xf>
    <xf numFmtId="0" fontId="2" fillId="0" borderId="0" xfId="0" applyFont="1" applyAlignment="1">
      <alignment vertical="top"/>
    </xf>
    <xf numFmtId="0" fontId="0" fillId="2" borderId="0" xfId="0" applyFill="1" applyAlignment="1">
      <alignment vertical="top" wrapText="1"/>
    </xf>
    <xf numFmtId="0" fontId="10" fillId="0" borderId="0" xfId="0" applyFont="1"/>
    <xf numFmtId="0" fontId="9" fillId="0" borderId="0" xfId="0" applyFont="1" applyAlignment="1">
      <alignment horizontal="center" vertical="center" wrapText="1"/>
    </xf>
    <xf numFmtId="0" fontId="9" fillId="0" borderId="0" xfId="0" applyFont="1" applyAlignment="1">
      <alignment horizontal="left" vertical="center" wrapText="1"/>
    </xf>
    <xf numFmtId="0" fontId="9" fillId="2" borderId="0" xfId="0" applyFont="1" applyFill="1" applyAlignment="1">
      <alignment horizontal="center" vertical="center" wrapText="1"/>
    </xf>
    <xf numFmtId="0" fontId="0" fillId="0" borderId="0" xfId="0" applyAlignment="1">
      <alignment horizontal="left" indent="2"/>
    </xf>
    <xf numFmtId="164" fontId="9" fillId="0" borderId="0" xfId="0" applyNumberFormat="1" applyFont="1" applyAlignment="1">
      <alignment horizontal="center" vertical="center" wrapText="1"/>
    </xf>
    <xf numFmtId="0" fontId="9" fillId="0" borderId="8" xfId="0" applyFont="1" applyBorder="1" applyAlignment="1">
      <alignment horizontal="left" vertical="center" wrapText="1"/>
    </xf>
    <xf numFmtId="164" fontId="9" fillId="0" borderId="10" xfId="0" applyNumberFormat="1" applyFont="1" applyBorder="1" applyAlignment="1">
      <alignment horizontal="center" vertical="center" wrapText="1"/>
    </xf>
    <xf numFmtId="0" fontId="9" fillId="0" borderId="11" xfId="0" applyFont="1" applyBorder="1" applyAlignment="1">
      <alignment horizontal="left" vertical="center" wrapText="1"/>
    </xf>
    <xf numFmtId="164" fontId="9" fillId="0" borderId="13" xfId="0" applyNumberFormat="1" applyFont="1" applyBorder="1" applyAlignment="1">
      <alignment horizontal="center" vertical="center" wrapText="1"/>
    </xf>
    <xf numFmtId="164" fontId="0" fillId="7" borderId="12" xfId="1" applyNumberFormat="1" applyFont="1" applyFill="1" applyBorder="1"/>
    <xf numFmtId="9" fontId="0" fillId="7" borderId="12" xfId="2" applyFont="1" applyFill="1" applyBorder="1"/>
    <xf numFmtId="165" fontId="0" fillId="7" borderId="13" xfId="0" applyNumberFormat="1" applyFill="1" applyBorder="1"/>
    <xf numFmtId="0" fontId="4" fillId="8" borderId="20" xfId="0" applyFont="1" applyFill="1" applyBorder="1"/>
    <xf numFmtId="0" fontId="4" fillId="8" borderId="21" xfId="0" applyFont="1" applyFill="1" applyBorder="1"/>
    <xf numFmtId="1" fontId="9" fillId="0" borderId="24" xfId="0" applyNumberFormat="1" applyFont="1" applyBorder="1" applyAlignment="1">
      <alignment horizontal="center" vertical="center" wrapText="1"/>
    </xf>
    <xf numFmtId="1" fontId="9" fillId="0" borderId="26" xfId="0" applyNumberFormat="1" applyFont="1" applyBorder="1" applyAlignment="1">
      <alignment horizontal="center" vertical="center" wrapText="1"/>
    </xf>
    <xf numFmtId="164" fontId="9" fillId="0" borderId="29" xfId="0" applyNumberFormat="1" applyFont="1" applyBorder="1" applyAlignment="1">
      <alignment horizontal="left" vertical="center" wrapText="1"/>
    </xf>
    <xf numFmtId="164" fontId="9" fillId="0" borderId="30" xfId="0" applyNumberFormat="1" applyFont="1" applyBorder="1" applyAlignment="1">
      <alignment horizontal="left" vertical="center" wrapText="1"/>
    </xf>
    <xf numFmtId="0" fontId="11" fillId="9" borderId="0" xfId="0" applyFont="1" applyFill="1"/>
    <xf numFmtId="44" fontId="10" fillId="9" borderId="22" xfId="0" applyNumberFormat="1" applyFont="1" applyFill="1" applyBorder="1"/>
    <xf numFmtId="0" fontId="12" fillId="10" borderId="0" xfId="0" applyFont="1" applyFill="1" applyAlignment="1">
      <alignment vertical="center" wrapText="1"/>
    </xf>
    <xf numFmtId="1" fontId="0" fillId="0" borderId="27" xfId="0" applyNumberFormat="1" applyBorder="1" applyAlignment="1">
      <alignment horizontal="center" vertical="top"/>
    </xf>
    <xf numFmtId="164" fontId="9" fillId="0" borderId="31" xfId="0" applyNumberFormat="1" applyFont="1" applyBorder="1" applyAlignment="1">
      <alignment horizontal="left" vertical="top" wrapText="1"/>
    </xf>
    <xf numFmtId="164" fontId="9" fillId="0" borderId="16" xfId="0" applyNumberFormat="1" applyFont="1" applyBorder="1" applyAlignment="1">
      <alignment horizontal="center" vertical="top" wrapText="1"/>
    </xf>
    <xf numFmtId="0" fontId="0" fillId="0" borderId="0" xfId="0" applyProtection="1">
      <protection locked="0"/>
    </xf>
    <xf numFmtId="0" fontId="0" fillId="0" borderId="0" xfId="0" applyAlignment="1" applyProtection="1">
      <alignment horizontal="left"/>
      <protection locked="0"/>
    </xf>
    <xf numFmtId="0" fontId="4" fillId="11" borderId="9" xfId="0" applyFont="1" applyFill="1" applyBorder="1"/>
    <xf numFmtId="164" fontId="0" fillId="11" borderId="12" xfId="1" applyNumberFormat="1" applyFont="1" applyFill="1" applyBorder="1"/>
    <xf numFmtId="2" fontId="0" fillId="11" borderId="12" xfId="2" applyNumberFormat="1" applyFont="1" applyFill="1" applyBorder="1"/>
    <xf numFmtId="0" fontId="0" fillId="11" borderId="12" xfId="0" applyFill="1" applyBorder="1"/>
    <xf numFmtId="0" fontId="0" fillId="0" borderId="12" xfId="0" applyBorder="1" applyAlignment="1">
      <alignment wrapText="1"/>
    </xf>
    <xf numFmtId="0" fontId="0" fillId="0" borderId="11" xfId="0" applyBorder="1" applyAlignment="1">
      <alignment horizontal="right" vertical="top"/>
    </xf>
    <xf numFmtId="0" fontId="0" fillId="0" borderId="33" xfId="0" applyBorder="1"/>
    <xf numFmtId="0" fontId="0" fillId="0" borderId="12" xfId="0" applyBorder="1" applyAlignment="1">
      <alignment horizontal="left" vertical="top" wrapText="1"/>
    </xf>
    <xf numFmtId="0" fontId="6" fillId="7" borderId="11" xfId="0" applyFont="1" applyFill="1" applyBorder="1" applyAlignment="1">
      <alignment horizontal="right"/>
    </xf>
    <xf numFmtId="0" fontId="6" fillId="7" borderId="12" xfId="0" applyFont="1" applyFill="1" applyBorder="1"/>
    <xf numFmtId="0" fontId="14" fillId="7" borderId="0" xfId="0" applyFont="1" applyFill="1"/>
    <xf numFmtId="0" fontId="0" fillId="7" borderId="11" xfId="0" applyFill="1" applyBorder="1" applyAlignment="1">
      <alignment horizontal="right"/>
    </xf>
    <xf numFmtId="0" fontId="0" fillId="7" borderId="12" xfId="0" applyFill="1" applyBorder="1"/>
    <xf numFmtId="0" fontId="0" fillId="0" borderId="12" xfId="0" applyBorder="1" applyAlignment="1">
      <alignment vertical="top" wrapText="1"/>
    </xf>
    <xf numFmtId="2" fontId="0" fillId="0" borderId="13" xfId="0" applyNumberFormat="1" applyBorder="1"/>
    <xf numFmtId="166" fontId="0" fillId="2" borderId="12" xfId="2" applyNumberFormat="1" applyFont="1" applyFill="1" applyBorder="1"/>
    <xf numFmtId="166" fontId="0" fillId="0" borderId="12" xfId="0" applyNumberFormat="1" applyBorder="1"/>
    <xf numFmtId="164" fontId="0" fillId="0" borderId="35" xfId="0" applyNumberFormat="1" applyBorder="1"/>
    <xf numFmtId="164" fontId="0" fillId="12" borderId="34" xfId="0" applyNumberFormat="1" applyFill="1" applyBorder="1"/>
    <xf numFmtId="0" fontId="0" fillId="0" borderId="32" xfId="0" applyBorder="1" applyAlignment="1">
      <alignment horizontal="right"/>
    </xf>
    <xf numFmtId="0" fontId="6" fillId="11" borderId="12" xfId="0" applyFont="1" applyFill="1" applyBorder="1"/>
    <xf numFmtId="0" fontId="6" fillId="11" borderId="36" xfId="0" applyFont="1" applyFill="1" applyBorder="1"/>
    <xf numFmtId="0" fontId="0" fillId="13" borderId="11" xfId="0" applyFill="1" applyBorder="1" applyAlignment="1">
      <alignment horizontal="right"/>
    </xf>
    <xf numFmtId="0" fontId="0" fillId="13" borderId="12" xfId="0" applyFill="1" applyBorder="1"/>
    <xf numFmtId="164" fontId="0" fillId="12" borderId="13" xfId="0" applyNumberFormat="1" applyFill="1" applyBorder="1"/>
    <xf numFmtId="164" fontId="0" fillId="14" borderId="12" xfId="1" applyNumberFormat="1" applyFont="1" applyFill="1" applyBorder="1"/>
    <xf numFmtId="9" fontId="0" fillId="14" borderId="12" xfId="2" applyFont="1" applyFill="1" applyBorder="1"/>
    <xf numFmtId="0" fontId="0" fillId="14" borderId="12" xfId="0" applyFill="1" applyBorder="1"/>
    <xf numFmtId="164" fontId="0" fillId="14" borderId="13" xfId="0" applyNumberFormat="1" applyFill="1" applyBorder="1"/>
    <xf numFmtId="0" fontId="0" fillId="14" borderId="33" xfId="0" applyFill="1" applyBorder="1"/>
    <xf numFmtId="0" fontId="0" fillId="14" borderId="0" xfId="0" applyFill="1"/>
    <xf numFmtId="0" fontId="8" fillId="14" borderId="12" xfId="0" applyFont="1" applyFill="1" applyBorder="1"/>
    <xf numFmtId="0" fontId="17" fillId="0" borderId="0" xfId="0" applyFont="1"/>
    <xf numFmtId="9" fontId="4" fillId="14" borderId="12" xfId="2" applyFont="1" applyFill="1" applyBorder="1"/>
    <xf numFmtId="0" fontId="0" fillId="0" borderId="12" xfId="0" applyBorder="1" applyAlignment="1">
      <alignment horizontal="right"/>
    </xf>
    <xf numFmtId="44" fontId="0" fillId="2" borderId="12" xfId="1" applyFont="1" applyFill="1" applyBorder="1"/>
    <xf numFmtId="164" fontId="0" fillId="11" borderId="0" xfId="0" applyNumberFormat="1" applyFill="1" applyAlignment="1">
      <alignment horizontal="center" vertical="center" wrapText="1"/>
    </xf>
    <xf numFmtId="2" fontId="0" fillId="2" borderId="12" xfId="1" applyNumberFormat="1" applyFont="1" applyFill="1" applyBorder="1"/>
    <xf numFmtId="0" fontId="0" fillId="10" borderId="11" xfId="0" applyFill="1" applyBorder="1" applyAlignment="1">
      <alignment horizontal="right" vertical="top"/>
    </xf>
    <xf numFmtId="0" fontId="0" fillId="10" borderId="12" xfId="0" applyFill="1" applyBorder="1" applyAlignment="1">
      <alignment horizontal="left" vertical="top" wrapText="1"/>
    </xf>
    <xf numFmtId="164" fontId="0" fillId="10" borderId="12" xfId="1" applyNumberFormat="1" applyFont="1" applyFill="1" applyBorder="1"/>
    <xf numFmtId="9" fontId="0" fillId="10" borderId="12" xfId="2" applyFont="1" applyFill="1" applyBorder="1"/>
    <xf numFmtId="165" fontId="0" fillId="10" borderId="13" xfId="0" applyNumberFormat="1" applyFill="1" applyBorder="1"/>
    <xf numFmtId="0" fontId="0" fillId="10" borderId="12" xfId="0" applyFill="1" applyBorder="1"/>
    <xf numFmtId="0" fontId="0" fillId="10" borderId="12" xfId="0" applyFill="1" applyBorder="1" applyAlignment="1">
      <alignment vertical="top" wrapText="1"/>
    </xf>
    <xf numFmtId="2" fontId="0" fillId="10" borderId="12" xfId="2" applyNumberFormat="1" applyFont="1" applyFill="1" applyBorder="1"/>
    <xf numFmtId="0" fontId="4" fillId="0" borderId="0" xfId="0" applyFont="1" applyAlignment="1">
      <alignment horizontal="center"/>
    </xf>
    <xf numFmtId="0" fontId="7" fillId="3" borderId="1" xfId="0" applyFont="1" applyFill="1" applyBorder="1" applyAlignment="1">
      <alignment horizontal="right" vertical="center" wrapText="1"/>
    </xf>
    <xf numFmtId="0" fontId="7" fillId="3" borderId="6" xfId="0" applyFont="1" applyFill="1" applyBorder="1" applyAlignment="1">
      <alignment horizontal="right" vertical="center" wrapText="1"/>
    </xf>
    <xf numFmtId="0" fontId="7" fillId="3" borderId="28" xfId="0" applyFont="1" applyFill="1" applyBorder="1" applyAlignment="1">
      <alignment horizontal="right" vertical="center" wrapText="1"/>
    </xf>
    <xf numFmtId="164" fontId="0" fillId="11" borderId="0" xfId="0" applyNumberFormat="1" applyFill="1" applyAlignment="1">
      <alignment horizontal="center" vertical="center" wrapText="1"/>
    </xf>
    <xf numFmtId="0" fontId="7" fillId="3" borderId="1"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5" fillId="6" borderId="23" xfId="0" applyFont="1" applyFill="1" applyBorder="1" applyAlignment="1">
      <alignment vertical="top" wrapText="1"/>
    </xf>
    <xf numFmtId="0" fontId="5" fillId="6" borderId="24" xfId="0" applyFont="1" applyFill="1" applyBorder="1" applyAlignment="1">
      <alignment vertical="top" wrapText="1"/>
    </xf>
    <xf numFmtId="0" fontId="5" fillId="6" borderId="25" xfId="0" applyFont="1" applyFill="1" applyBorder="1" applyAlignment="1">
      <alignment vertical="top" wrapText="1"/>
    </xf>
    <xf numFmtId="0" fontId="9" fillId="0" borderId="3" xfId="0" applyFont="1" applyBorder="1" applyAlignment="1">
      <alignment horizontal="center" vertical="center" wrapText="1"/>
    </xf>
    <xf numFmtId="0" fontId="15" fillId="3" borderId="20" xfId="0" applyFont="1" applyFill="1" applyBorder="1" applyAlignment="1">
      <alignment horizontal="right" vertical="center" wrapText="1"/>
    </xf>
    <xf numFmtId="0" fontId="8" fillId="0" borderId="21" xfId="0" applyFont="1" applyBorder="1" applyAlignment="1">
      <alignment horizontal="right" vertical="center" wrapText="1"/>
    </xf>
    <xf numFmtId="0" fontId="2" fillId="0" borderId="0" xfId="0" applyFont="1" applyAlignment="1" applyProtection="1">
      <alignment horizontal="center" vertical="top" wrapText="1"/>
      <protection hidden="1"/>
    </xf>
    <xf numFmtId="0" fontId="0" fillId="0" borderId="0" xfId="0" applyAlignment="1">
      <alignment horizontal="left"/>
    </xf>
    <xf numFmtId="0" fontId="5" fillId="6" borderId="8" xfId="0" applyFont="1" applyFill="1" applyBorder="1" applyAlignment="1">
      <alignment horizontal="left" vertical="center" wrapText="1"/>
    </xf>
    <xf numFmtId="0" fontId="5" fillId="6" borderId="9" xfId="0" applyFont="1" applyFill="1" applyBorder="1" applyAlignment="1">
      <alignment horizontal="left" vertical="center" wrapText="1"/>
    </xf>
    <xf numFmtId="0" fontId="5" fillId="6" borderId="10" xfId="0" applyFont="1" applyFill="1" applyBorder="1" applyAlignment="1">
      <alignment horizontal="left" vertical="center" wrapText="1"/>
    </xf>
    <xf numFmtId="0" fontId="3" fillId="3" borderId="37"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7" borderId="5" xfId="0" applyFill="1" applyBorder="1" applyAlignment="1">
      <alignment horizontal="center" wrapText="1"/>
    </xf>
    <xf numFmtId="0" fontId="5" fillId="6" borderId="2"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4" xfId="0" applyFont="1" applyFill="1" applyBorder="1" applyAlignment="1">
      <alignment horizontal="left" vertical="center" wrapText="1"/>
    </xf>
    <xf numFmtId="0" fontId="7" fillId="3" borderId="20" xfId="0" applyFont="1" applyFill="1" applyBorder="1" applyAlignment="1">
      <alignment horizontal="right" vertical="center" wrapText="1"/>
    </xf>
    <xf numFmtId="0" fontId="7" fillId="3" borderId="21" xfId="0" applyFont="1" applyFill="1" applyBorder="1" applyAlignment="1">
      <alignment horizontal="right" vertical="center" wrapText="1"/>
    </xf>
    <xf numFmtId="0" fontId="0" fillId="7" borderId="5" xfId="0" applyFill="1" applyBorder="1" applyAlignment="1">
      <alignment horizontal="center" vertical="center" wrapText="1"/>
    </xf>
  </cellXfs>
  <cellStyles count="3">
    <cellStyle name="Procent" xfId="2" builtinId="5"/>
    <cellStyle name="Standaard" xfId="0" builtinId="0"/>
    <cellStyle name="Valuta" xfId="1" builtinId="4"/>
  </cellStyles>
  <dxfs count="3">
    <dxf>
      <font>
        <color theme="2" tint="-0.749961851863155"/>
      </font>
      <fill>
        <patternFill>
          <bgColor rgb="FFFFFF00"/>
        </patternFill>
      </fill>
    </dxf>
    <dxf>
      <font>
        <color theme="2" tint="-0.749961851863155"/>
      </font>
      <fill>
        <patternFill>
          <bgColor rgb="FFFFFF00"/>
        </patternFill>
      </fill>
    </dxf>
    <dxf>
      <font>
        <b val="0"/>
        <i/>
        <color theme="1" tint="0.34998626667073579"/>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857250</xdr:colOff>
      <xdr:row>0</xdr:row>
      <xdr:rowOff>238125</xdr:rowOff>
    </xdr:from>
    <xdr:to>
      <xdr:col>7</xdr:col>
      <xdr:colOff>1638301</xdr:colOff>
      <xdr:row>8</xdr:row>
      <xdr:rowOff>49531</xdr:rowOff>
    </xdr:to>
    <xdr:pic>
      <xdr:nvPicPr>
        <xdr:cNvPr id="2" name="Afbeelding 1" descr="Auris Aanmeldpunt Midden-Nederland - Koninklijke Auris Groep">
          <a:extLst>
            <a:ext uri="{FF2B5EF4-FFF2-40B4-BE49-F238E27FC236}">
              <a16:creationId xmlns:a16="http://schemas.microsoft.com/office/drawing/2014/main" id="{7485E191-561C-43C2-B518-7EAB98C89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238125"/>
          <a:ext cx="3505201" cy="1840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4"/>
  <sheetViews>
    <sheetView topLeftCell="A4" workbookViewId="0">
      <selection activeCell="B8" sqref="B8"/>
    </sheetView>
  </sheetViews>
  <sheetFormatPr defaultRowHeight="14.4" x14ac:dyDescent="0.3"/>
  <cols>
    <col min="1" max="1" width="3.44140625" customWidth="1"/>
    <col min="2" max="2" width="92.6640625" customWidth="1"/>
  </cols>
  <sheetData>
    <row r="1" spans="1:2" x14ac:dyDescent="0.3">
      <c r="A1" s="122" t="s">
        <v>0</v>
      </c>
      <c r="B1" s="122"/>
    </row>
    <row r="2" spans="1:2" x14ac:dyDescent="0.3">
      <c r="A2" s="122" t="s">
        <v>1</v>
      </c>
      <c r="B2" s="122"/>
    </row>
    <row r="4" spans="1:2" ht="30.75" customHeight="1" x14ac:dyDescent="0.3">
      <c r="A4" s="8" t="s">
        <v>2</v>
      </c>
      <c r="B4" s="9" t="s">
        <v>3</v>
      </c>
    </row>
    <row r="5" spans="1:2" ht="28.8" x14ac:dyDescent="0.3">
      <c r="A5" s="8" t="s">
        <v>4</v>
      </c>
      <c r="B5" s="9" t="s">
        <v>5</v>
      </c>
    </row>
    <row r="6" spans="1:2" ht="28.8" x14ac:dyDescent="0.3">
      <c r="A6" s="8" t="s">
        <v>6</v>
      </c>
      <c r="B6" s="9" t="s">
        <v>7</v>
      </c>
    </row>
    <row r="7" spans="1:2" ht="57.6" x14ac:dyDescent="0.3">
      <c r="A7" s="8" t="s">
        <v>8</v>
      </c>
      <c r="B7" s="9" t="s">
        <v>9</v>
      </c>
    </row>
    <row r="8" spans="1:2" ht="28.8" x14ac:dyDescent="0.3">
      <c r="A8" s="8" t="s">
        <v>10</v>
      </c>
      <c r="B8" s="9" t="s">
        <v>11</v>
      </c>
    </row>
    <row r="9" spans="1:2" ht="43.2" x14ac:dyDescent="0.3">
      <c r="A9" s="8" t="s">
        <v>12</v>
      </c>
      <c r="B9" s="9" t="s">
        <v>13</v>
      </c>
    </row>
    <row r="10" spans="1:2" ht="28.8" x14ac:dyDescent="0.3">
      <c r="A10" s="8" t="s">
        <v>14</v>
      </c>
      <c r="B10" s="9" t="s">
        <v>15</v>
      </c>
    </row>
    <row r="11" spans="1:2" ht="43.2" x14ac:dyDescent="0.3">
      <c r="A11" s="8" t="s">
        <v>16</v>
      </c>
      <c r="B11" s="9" t="s">
        <v>17</v>
      </c>
    </row>
    <row r="12" spans="1:2" ht="33" customHeight="1" x14ac:dyDescent="0.3">
      <c r="A12" s="8" t="s">
        <v>18</v>
      </c>
      <c r="B12" s="9" t="s">
        <v>19</v>
      </c>
    </row>
    <row r="13" spans="1:2" ht="28.8" x14ac:dyDescent="0.3">
      <c r="A13" s="8" t="s">
        <v>20</v>
      </c>
      <c r="B13" s="9" t="s">
        <v>21</v>
      </c>
    </row>
    <row r="14" spans="1:2" ht="28.8" x14ac:dyDescent="0.3">
      <c r="A14" s="8">
        <v>11</v>
      </c>
      <c r="B14" s="9" t="s">
        <v>22</v>
      </c>
    </row>
    <row r="15" spans="1:2" ht="28.8" x14ac:dyDescent="0.3">
      <c r="A15" s="8">
        <v>12</v>
      </c>
      <c r="B15" s="9" t="s">
        <v>23</v>
      </c>
    </row>
    <row r="16" spans="1:2" ht="28.8" x14ac:dyDescent="0.3">
      <c r="A16" s="8" t="s">
        <v>24</v>
      </c>
      <c r="B16" s="9" t="s">
        <v>25</v>
      </c>
    </row>
    <row r="17" spans="1:3" ht="43.2" x14ac:dyDescent="0.3">
      <c r="A17" s="8" t="s">
        <v>26</v>
      </c>
      <c r="B17" s="9" t="s">
        <v>27</v>
      </c>
    </row>
    <row r="18" spans="1:3" x14ac:dyDescent="0.3">
      <c r="A18" s="8"/>
      <c r="B18" s="9"/>
    </row>
    <row r="19" spans="1:3" x14ac:dyDescent="0.3">
      <c r="A19" s="8"/>
      <c r="B19" s="9" t="s">
        <v>28</v>
      </c>
    </row>
    <row r="20" spans="1:3" x14ac:dyDescent="0.3">
      <c r="A20" s="8"/>
      <c r="B20" s="9"/>
      <c r="C20" s="49" t="s">
        <v>29</v>
      </c>
    </row>
    <row r="21" spans="1:3" x14ac:dyDescent="0.3">
      <c r="A21" s="8"/>
      <c r="B21" s="9" t="s">
        <v>29</v>
      </c>
      <c r="C21" s="49" t="s">
        <v>30</v>
      </c>
    </row>
    <row r="22" spans="1:3" x14ac:dyDescent="0.3">
      <c r="A22" s="8"/>
      <c r="B22" s="9" t="s">
        <v>30</v>
      </c>
      <c r="C22" s="49" t="s">
        <v>31</v>
      </c>
    </row>
    <row r="23" spans="1:3" x14ac:dyDescent="0.3">
      <c r="A23" s="8"/>
      <c r="B23" s="9" t="s">
        <v>31</v>
      </c>
      <c r="C23" s="49"/>
    </row>
    <row r="24" spans="1:3" x14ac:dyDescent="0.3">
      <c r="A24" s="8"/>
      <c r="B24" s="9"/>
      <c r="C24" s="49"/>
    </row>
    <row r="25" spans="1:3" x14ac:dyDescent="0.3">
      <c r="A25" s="8"/>
      <c r="B25" s="9" t="s">
        <v>32</v>
      </c>
    </row>
    <row r="26" spans="1:3" ht="63.75" customHeight="1" x14ac:dyDescent="0.3">
      <c r="A26" s="8"/>
      <c r="B26" s="48"/>
    </row>
    <row r="27" spans="1:3" x14ac:dyDescent="0.3">
      <c r="A27" s="8"/>
      <c r="B27" s="9"/>
    </row>
    <row r="28" spans="1:3" x14ac:dyDescent="0.3">
      <c r="A28" s="8"/>
      <c r="B28" s="9"/>
    </row>
    <row r="29" spans="1:3" x14ac:dyDescent="0.3">
      <c r="A29" s="8"/>
      <c r="B29" s="9"/>
    </row>
    <row r="30" spans="1:3" x14ac:dyDescent="0.3">
      <c r="A30" s="8"/>
      <c r="B30" s="9"/>
    </row>
    <row r="31" spans="1:3" x14ac:dyDescent="0.3">
      <c r="A31" s="10"/>
      <c r="B31" s="9"/>
    </row>
    <row r="32" spans="1:3" x14ac:dyDescent="0.3">
      <c r="A32" s="10"/>
      <c r="B32" s="9"/>
    </row>
    <row r="33" spans="1:2" x14ac:dyDescent="0.3">
      <c r="A33" s="10"/>
      <c r="B33" s="9"/>
    </row>
    <row r="34" spans="1:2" x14ac:dyDescent="0.3">
      <c r="B34" s="9"/>
    </row>
  </sheetData>
  <mergeCells count="2">
    <mergeCell ref="A1:B1"/>
    <mergeCell ref="A2:B2"/>
  </mergeCells>
  <conditionalFormatting sqref="B21:B23">
    <cfRule type="expression" dxfId="2" priority="6">
      <formula>$B21=$C20</formula>
    </cfRule>
  </conditionalFormatting>
  <pageMargins left="0.51181102362204722" right="0.51181102362204722" top="0.55118110236220474" bottom="0.55118110236220474" header="0.31496062992125984" footer="0.31496062992125984"/>
  <pageSetup paperSize="9" scale="95"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02"/>
  <sheetViews>
    <sheetView showGridLines="0" tabSelected="1" workbookViewId="0">
      <selection activeCell="H46" sqref="H46"/>
    </sheetView>
  </sheetViews>
  <sheetFormatPr defaultRowHeight="14.4" x14ac:dyDescent="0.3"/>
  <cols>
    <col min="1" max="1" width="6.33203125" customWidth="1"/>
    <col min="2" max="2" width="67.33203125" customWidth="1"/>
    <col min="3" max="3" width="26.5546875" customWidth="1"/>
    <col min="4" max="4" width="16.88671875" customWidth="1"/>
    <col min="5" max="5" width="20.44140625" customWidth="1"/>
    <col min="6" max="6" width="13.88671875" customWidth="1"/>
    <col min="7" max="7" width="27" customWidth="1"/>
    <col min="8" max="8" width="40.6640625" customWidth="1"/>
    <col min="9" max="9" width="40.6640625" bestFit="1" customWidth="1"/>
  </cols>
  <sheetData>
    <row r="1" spans="1:11" ht="54.75" customHeight="1" x14ac:dyDescent="0.3">
      <c r="A1" s="136" t="s">
        <v>33</v>
      </c>
      <c r="B1" s="136"/>
      <c r="C1" s="136"/>
      <c r="D1" s="136"/>
      <c r="E1" s="136"/>
      <c r="F1" s="136"/>
      <c r="G1" s="136"/>
      <c r="H1" s="108"/>
      <c r="I1" s="47"/>
    </row>
    <row r="2" spans="1:11" x14ac:dyDescent="0.3">
      <c r="A2" s="11" t="s">
        <v>34</v>
      </c>
    </row>
    <row r="3" spans="1:11" x14ac:dyDescent="0.3">
      <c r="A3" s="5"/>
      <c r="B3" s="137" t="s">
        <v>35</v>
      </c>
      <c r="C3" s="137"/>
      <c r="D3" s="137"/>
    </row>
    <row r="4" spans="1:11" x14ac:dyDescent="0.3">
      <c r="A4" s="6"/>
      <c r="B4" s="137" t="s">
        <v>36</v>
      </c>
      <c r="C4" s="137"/>
      <c r="D4" s="137"/>
      <c r="E4" s="13"/>
      <c r="F4" s="13"/>
      <c r="G4" s="13"/>
      <c r="H4" s="13"/>
      <c r="I4" s="13"/>
    </row>
    <row r="5" spans="1:11" x14ac:dyDescent="0.3">
      <c r="A5" s="7"/>
      <c r="B5" s="137" t="s">
        <v>37</v>
      </c>
      <c r="C5" s="137"/>
      <c r="D5" s="137"/>
    </row>
    <row r="6" spans="1:11" x14ac:dyDescent="0.3">
      <c r="A6" s="68"/>
      <c r="B6" s="13" t="s">
        <v>38</v>
      </c>
      <c r="C6" s="13"/>
      <c r="D6" s="75"/>
    </row>
    <row r="8" spans="1:11" x14ac:dyDescent="0.3">
      <c r="A8" s="137" t="s">
        <v>39</v>
      </c>
      <c r="B8" s="137"/>
      <c r="C8" s="137" t="str">
        <f>'Instructie en toelichting'!B23</f>
        <v>naam inschrijver invullen</v>
      </c>
      <c r="D8" s="137"/>
      <c r="E8" s="137"/>
    </row>
    <row r="9" spans="1:11" x14ac:dyDescent="0.3">
      <c r="E9" s="74"/>
      <c r="F9" s="74"/>
    </row>
    <row r="10" spans="1:11" ht="15" thickBot="1" x14ac:dyDescent="0.35"/>
    <row r="11" spans="1:11" x14ac:dyDescent="0.3">
      <c r="A11" s="144" t="s">
        <v>40</v>
      </c>
      <c r="B11" s="142"/>
      <c r="C11" s="142"/>
      <c r="D11" s="142"/>
      <c r="E11" s="142"/>
      <c r="F11" s="142"/>
      <c r="G11" s="143"/>
    </row>
    <row r="12" spans="1:11" x14ac:dyDescent="0.3">
      <c r="A12" s="146" t="s">
        <v>41</v>
      </c>
      <c r="B12" s="147"/>
      <c r="C12" s="147"/>
      <c r="D12" s="147"/>
      <c r="E12" s="147"/>
      <c r="F12" s="147"/>
      <c r="G12" s="148"/>
    </row>
    <row r="13" spans="1:11" ht="28.8" x14ac:dyDescent="0.3">
      <c r="A13" s="32"/>
      <c r="B13" s="33" t="s">
        <v>42</v>
      </c>
      <c r="C13" s="34" t="s">
        <v>43</v>
      </c>
      <c r="D13" s="34" t="s">
        <v>44</v>
      </c>
      <c r="E13" s="34" t="s">
        <v>45</v>
      </c>
      <c r="F13" s="34" t="s">
        <v>46</v>
      </c>
      <c r="G13" s="35" t="s">
        <v>47</v>
      </c>
      <c r="I13" t="s">
        <v>48</v>
      </c>
    </row>
    <row r="14" spans="1:11" x14ac:dyDescent="0.3">
      <c r="A14" s="16" t="s">
        <v>49</v>
      </c>
      <c r="B14" s="17" t="s">
        <v>50</v>
      </c>
      <c r="C14" s="18">
        <v>0</v>
      </c>
      <c r="D14" s="19">
        <v>0</v>
      </c>
      <c r="E14" s="36">
        <f t="shared" ref="E14:E21" si="0">C14*(1+D14)</f>
        <v>0</v>
      </c>
      <c r="F14" s="20">
        <v>0</v>
      </c>
      <c r="G14" s="21">
        <f>E14*F14</f>
        <v>0</v>
      </c>
      <c r="H14" s="145" t="s">
        <v>51</v>
      </c>
    </row>
    <row r="15" spans="1:11" x14ac:dyDescent="0.3">
      <c r="A15" s="16" t="s">
        <v>52</v>
      </c>
      <c r="B15" s="17" t="s">
        <v>53</v>
      </c>
      <c r="C15" s="18">
        <v>0</v>
      </c>
      <c r="D15" s="19">
        <v>0</v>
      </c>
      <c r="E15" s="36">
        <f t="shared" si="0"/>
        <v>0</v>
      </c>
      <c r="F15" s="20">
        <v>0</v>
      </c>
      <c r="G15" s="21">
        <f>F15*E15</f>
        <v>0</v>
      </c>
      <c r="H15" s="145"/>
      <c r="K15" t="s">
        <v>48</v>
      </c>
    </row>
    <row r="16" spans="1:11" x14ac:dyDescent="0.3">
      <c r="A16" s="16" t="s">
        <v>54</v>
      </c>
      <c r="B16" s="17" t="s">
        <v>55</v>
      </c>
      <c r="C16" s="18">
        <v>0</v>
      </c>
      <c r="D16" s="19">
        <v>0</v>
      </c>
      <c r="E16" s="36">
        <f t="shared" si="0"/>
        <v>0</v>
      </c>
      <c r="F16" s="20">
        <v>0</v>
      </c>
      <c r="G16" s="21">
        <f>F16*E16</f>
        <v>0</v>
      </c>
      <c r="H16" s="145"/>
    </row>
    <row r="17" spans="1:9" x14ac:dyDescent="0.3">
      <c r="A17" s="16" t="s">
        <v>56</v>
      </c>
      <c r="B17" s="17" t="s">
        <v>57</v>
      </c>
      <c r="C17" s="18">
        <v>0</v>
      </c>
      <c r="D17" s="19">
        <v>0</v>
      </c>
      <c r="E17" s="36">
        <f t="shared" si="0"/>
        <v>0</v>
      </c>
      <c r="F17" s="20">
        <v>0</v>
      </c>
      <c r="G17" s="21">
        <f>F17*E17</f>
        <v>0</v>
      </c>
      <c r="H17" s="145"/>
    </row>
    <row r="18" spans="1:9" x14ac:dyDescent="0.3">
      <c r="A18" s="16" t="s">
        <v>58</v>
      </c>
      <c r="B18" s="22" t="s">
        <v>59</v>
      </c>
      <c r="C18" s="23">
        <v>0</v>
      </c>
      <c r="D18" s="24">
        <v>0</v>
      </c>
      <c r="E18" s="36">
        <f t="shared" si="0"/>
        <v>0</v>
      </c>
      <c r="F18" s="25">
        <v>0</v>
      </c>
      <c r="G18" s="21">
        <f>F18*D18</f>
        <v>0</v>
      </c>
      <c r="H18" s="145" t="s">
        <v>60</v>
      </c>
    </row>
    <row r="19" spans="1:9" x14ac:dyDescent="0.3">
      <c r="A19" s="16" t="s">
        <v>61</v>
      </c>
      <c r="B19" s="22" t="s">
        <v>59</v>
      </c>
      <c r="C19" s="23">
        <v>0</v>
      </c>
      <c r="D19" s="24">
        <v>0</v>
      </c>
      <c r="E19" s="36">
        <f t="shared" si="0"/>
        <v>0</v>
      </c>
      <c r="F19" s="25">
        <v>0</v>
      </c>
      <c r="G19" s="21">
        <f>F19*D19</f>
        <v>0</v>
      </c>
      <c r="H19" s="145"/>
    </row>
    <row r="20" spans="1:9" x14ac:dyDescent="0.3">
      <c r="A20" s="16" t="s">
        <v>62</v>
      </c>
      <c r="B20" s="22" t="s">
        <v>59</v>
      </c>
      <c r="C20" s="23">
        <v>0</v>
      </c>
      <c r="D20" s="24">
        <v>0</v>
      </c>
      <c r="E20" s="36">
        <f t="shared" si="0"/>
        <v>0</v>
      </c>
      <c r="F20" s="25">
        <v>0</v>
      </c>
      <c r="G20" s="21">
        <f>F20*D20</f>
        <v>0</v>
      </c>
      <c r="H20" s="145"/>
    </row>
    <row r="21" spans="1:9" ht="15" thickBot="1" x14ac:dyDescent="0.35">
      <c r="A21" s="16" t="s">
        <v>63</v>
      </c>
      <c r="B21" s="27" t="s">
        <v>59</v>
      </c>
      <c r="C21" s="28">
        <v>0</v>
      </c>
      <c r="D21" s="29">
        <v>0</v>
      </c>
      <c r="E21" s="37">
        <f t="shared" si="0"/>
        <v>0</v>
      </c>
      <c r="F21" s="30">
        <v>0</v>
      </c>
      <c r="G21" s="31">
        <f>F21*D21</f>
        <v>0</v>
      </c>
      <c r="H21" s="145"/>
    </row>
    <row r="22" spans="1:9" x14ac:dyDescent="0.3">
      <c r="A22" s="138" t="s">
        <v>64</v>
      </c>
      <c r="B22" s="139"/>
      <c r="C22" s="139"/>
      <c r="D22" s="139"/>
      <c r="E22" s="139"/>
      <c r="F22" s="139"/>
      <c r="G22" s="140"/>
    </row>
    <row r="23" spans="1:9" ht="15" customHeight="1" x14ac:dyDescent="0.3">
      <c r="A23" s="32"/>
      <c r="B23" s="33" t="s">
        <v>65</v>
      </c>
      <c r="C23" s="34" t="s">
        <v>66</v>
      </c>
      <c r="D23" s="34" t="s">
        <v>44</v>
      </c>
      <c r="E23" s="34" t="s">
        <v>67</v>
      </c>
      <c r="F23" s="34" t="s">
        <v>68</v>
      </c>
      <c r="G23" s="35" t="s">
        <v>47</v>
      </c>
      <c r="H23" s="14"/>
    </row>
    <row r="24" spans="1:9" x14ac:dyDescent="0.3">
      <c r="A24" s="16" t="s">
        <v>69</v>
      </c>
      <c r="B24" s="17" t="s">
        <v>70</v>
      </c>
      <c r="C24" s="18">
        <v>0</v>
      </c>
      <c r="D24" s="19">
        <v>0</v>
      </c>
      <c r="E24" s="20"/>
      <c r="F24" s="20">
        <v>2</v>
      </c>
      <c r="G24" s="21">
        <f>F24*(1+D24)*C24</f>
        <v>0</v>
      </c>
    </row>
    <row r="25" spans="1:9" x14ac:dyDescent="0.3">
      <c r="A25" s="16" t="s">
        <v>71</v>
      </c>
      <c r="B25" s="17" t="s">
        <v>72</v>
      </c>
      <c r="C25" s="18">
        <v>0</v>
      </c>
      <c r="D25" s="19">
        <v>0</v>
      </c>
      <c r="E25" s="20" t="s">
        <v>48</v>
      </c>
      <c r="F25" s="20">
        <v>1</v>
      </c>
      <c r="G25" s="21">
        <f>F25*(1+D25)*C25</f>
        <v>0</v>
      </c>
    </row>
    <row r="26" spans="1:9" x14ac:dyDescent="0.3">
      <c r="A26" s="16" t="s">
        <v>73</v>
      </c>
      <c r="B26" s="22" t="s">
        <v>74</v>
      </c>
      <c r="C26" s="23">
        <v>0</v>
      </c>
      <c r="D26" s="24">
        <v>0</v>
      </c>
      <c r="E26" s="25"/>
      <c r="F26" s="25">
        <v>0</v>
      </c>
      <c r="G26" s="21">
        <f>F26*D26</f>
        <v>0</v>
      </c>
      <c r="H26" s="151" t="s">
        <v>75</v>
      </c>
    </row>
    <row r="27" spans="1:9" x14ac:dyDescent="0.3">
      <c r="A27" s="16" t="s">
        <v>76</v>
      </c>
      <c r="B27" s="22" t="s">
        <v>74</v>
      </c>
      <c r="C27" s="23">
        <v>0</v>
      </c>
      <c r="D27" s="24">
        <v>0</v>
      </c>
      <c r="E27" s="25"/>
      <c r="F27" s="25">
        <v>0</v>
      </c>
      <c r="G27" s="21">
        <f>F27*D27</f>
        <v>0</v>
      </c>
      <c r="H27" s="151"/>
    </row>
    <row r="28" spans="1:9" x14ac:dyDescent="0.3">
      <c r="A28" s="16" t="s">
        <v>77</v>
      </c>
      <c r="B28" s="22" t="s">
        <v>74</v>
      </c>
      <c r="C28" s="23">
        <v>0</v>
      </c>
      <c r="D28" s="24">
        <v>0</v>
      </c>
      <c r="E28" s="25"/>
      <c r="F28" s="25">
        <v>0</v>
      </c>
      <c r="G28" s="21">
        <f>F28*D28</f>
        <v>0</v>
      </c>
      <c r="H28" s="151"/>
    </row>
    <row r="29" spans="1:9" x14ac:dyDescent="0.3">
      <c r="A29" s="26" t="s">
        <v>78</v>
      </c>
      <c r="B29" s="27" t="s">
        <v>74</v>
      </c>
      <c r="C29" s="28">
        <v>0</v>
      </c>
      <c r="D29" s="29">
        <v>0</v>
      </c>
      <c r="E29" s="30"/>
      <c r="F29" s="30">
        <v>0</v>
      </c>
      <c r="G29" s="21">
        <f>F29*D29</f>
        <v>0</v>
      </c>
      <c r="H29" s="151"/>
    </row>
    <row r="30" spans="1:9" ht="15.75" customHeight="1" x14ac:dyDescent="0.3">
      <c r="A30" s="149" t="s">
        <v>79</v>
      </c>
      <c r="B30" s="150"/>
      <c r="C30" s="150"/>
      <c r="D30" s="150"/>
      <c r="E30" s="150"/>
      <c r="F30" s="150"/>
      <c r="G30" s="46">
        <f>SUM(G14:G29)</f>
        <v>0</v>
      </c>
      <c r="H30" s="4"/>
    </row>
    <row r="31" spans="1:9" x14ac:dyDescent="0.3">
      <c r="A31" s="12"/>
      <c r="B31" s="12"/>
      <c r="C31" s="12"/>
      <c r="D31" s="12"/>
      <c r="E31" s="12"/>
      <c r="F31" s="12"/>
      <c r="G31" s="12"/>
      <c r="H31" s="4"/>
    </row>
    <row r="32" spans="1:9" ht="15" thickBot="1" x14ac:dyDescent="0.35">
      <c r="E32" s="3"/>
      <c r="F32" s="2"/>
      <c r="I32" s="4"/>
    </row>
    <row r="33" spans="1:8" ht="15.75" customHeight="1" x14ac:dyDescent="0.3">
      <c r="A33" s="144" t="s">
        <v>80</v>
      </c>
      <c r="B33" s="142"/>
      <c r="C33" s="142"/>
      <c r="D33" s="142"/>
      <c r="E33" s="142"/>
      <c r="F33" s="142"/>
      <c r="G33" s="143"/>
    </row>
    <row r="34" spans="1:8" x14ac:dyDescent="0.3">
      <c r="A34" s="38"/>
      <c r="B34" s="15" t="s">
        <v>81</v>
      </c>
      <c r="C34" s="15" t="s">
        <v>82</v>
      </c>
      <c r="D34" s="15" t="s">
        <v>44</v>
      </c>
      <c r="E34" s="76" t="s">
        <v>83</v>
      </c>
      <c r="F34" s="76"/>
      <c r="G34" s="39" t="s">
        <v>84</v>
      </c>
    </row>
    <row r="35" spans="1:8" x14ac:dyDescent="0.3">
      <c r="A35" s="84" t="s">
        <v>85</v>
      </c>
      <c r="B35" s="85" t="s">
        <v>86</v>
      </c>
      <c r="C35" s="59"/>
      <c r="D35" s="60"/>
      <c r="E35" s="60"/>
      <c r="F35" s="60"/>
      <c r="G35" s="61"/>
    </row>
    <row r="36" spans="1:8" x14ac:dyDescent="0.3">
      <c r="A36" s="81" t="s">
        <v>87</v>
      </c>
      <c r="B36" s="80" t="s">
        <v>88</v>
      </c>
      <c r="C36" s="18">
        <v>0</v>
      </c>
      <c r="D36" s="19">
        <v>0</v>
      </c>
      <c r="E36" s="40">
        <f>C36*(1+D36)</f>
        <v>0</v>
      </c>
      <c r="F36" s="78"/>
      <c r="G36" s="40"/>
    </row>
    <row r="37" spans="1:8" x14ac:dyDescent="0.3">
      <c r="A37" s="16" t="s">
        <v>89</v>
      </c>
      <c r="B37" s="17" t="s">
        <v>90</v>
      </c>
      <c r="C37" s="18">
        <v>0</v>
      </c>
      <c r="D37" s="19">
        <v>0</v>
      </c>
      <c r="E37" s="40">
        <f>C37*(1+D37)</f>
        <v>0</v>
      </c>
      <c r="F37" s="78"/>
      <c r="G37" s="40"/>
    </row>
    <row r="38" spans="1:8" x14ac:dyDescent="0.3">
      <c r="A38" s="16" t="s">
        <v>91</v>
      </c>
      <c r="B38" s="17" t="s">
        <v>92</v>
      </c>
      <c r="C38" s="18">
        <v>0</v>
      </c>
      <c r="D38" s="19">
        <v>0</v>
      </c>
      <c r="E38" s="40">
        <f>C38*(1+D38)</f>
        <v>0</v>
      </c>
      <c r="F38" s="79"/>
      <c r="G38" s="40"/>
    </row>
    <row r="39" spans="1:8" ht="28.8" x14ac:dyDescent="0.3">
      <c r="A39" s="114" t="s">
        <v>93</v>
      </c>
      <c r="B39" s="115" t="s">
        <v>94</v>
      </c>
      <c r="C39" s="116">
        <v>0</v>
      </c>
      <c r="D39" s="117">
        <v>0</v>
      </c>
      <c r="E39" s="118">
        <f>C39*(1+D39)</f>
        <v>0</v>
      </c>
      <c r="F39" s="119"/>
      <c r="G39" s="118" t="s">
        <v>95</v>
      </c>
      <c r="H39" t="s">
        <v>48</v>
      </c>
    </row>
    <row r="40" spans="1:8" ht="28.8" x14ac:dyDescent="0.3">
      <c r="A40" s="81" t="s">
        <v>96</v>
      </c>
      <c r="B40" s="83" t="s">
        <v>97</v>
      </c>
      <c r="C40" s="18">
        <v>0</v>
      </c>
      <c r="D40" s="19">
        <v>0</v>
      </c>
      <c r="E40" s="40">
        <f>C40*(1+D40)</f>
        <v>0</v>
      </c>
      <c r="F40" s="79"/>
      <c r="G40" s="40"/>
    </row>
    <row r="41" spans="1:8" x14ac:dyDescent="0.3">
      <c r="A41" s="81"/>
      <c r="B41" s="83"/>
      <c r="C41" s="17"/>
      <c r="D41" s="17"/>
      <c r="E41" s="79"/>
      <c r="F41" s="79"/>
      <c r="G41" s="82"/>
    </row>
    <row r="42" spans="1:8" x14ac:dyDescent="0.3">
      <c r="A42" s="84" t="s">
        <v>98</v>
      </c>
      <c r="B42" s="85" t="s">
        <v>99</v>
      </c>
      <c r="C42" s="59" t="s">
        <v>48</v>
      </c>
      <c r="D42" s="60" t="str">
        <f>D54</f>
        <v>BTW %</v>
      </c>
      <c r="E42" s="60"/>
      <c r="F42" s="60"/>
      <c r="G42" s="61"/>
    </row>
    <row r="43" spans="1:8" ht="28.8" x14ac:dyDescent="0.3">
      <c r="A43" s="81" t="s">
        <v>100</v>
      </c>
      <c r="B43" s="80" t="s">
        <v>101</v>
      </c>
      <c r="C43" s="113">
        <v>0</v>
      </c>
      <c r="D43" s="19">
        <v>0</v>
      </c>
      <c r="E43" s="40" t="s">
        <v>48</v>
      </c>
      <c r="F43" s="78"/>
      <c r="G43" s="40"/>
    </row>
    <row r="44" spans="1:8" ht="32.25" customHeight="1" x14ac:dyDescent="0.3">
      <c r="A44" s="81" t="s">
        <v>102</v>
      </c>
      <c r="B44" s="89" t="s">
        <v>103</v>
      </c>
      <c r="C44" s="113">
        <v>0</v>
      </c>
      <c r="D44" s="19">
        <v>0</v>
      </c>
      <c r="E44" s="40" t="s">
        <v>48</v>
      </c>
      <c r="F44" s="78"/>
      <c r="G44" s="40"/>
    </row>
    <row r="45" spans="1:8" ht="34.5" customHeight="1" x14ac:dyDescent="0.3">
      <c r="A45" s="114" t="s">
        <v>104</v>
      </c>
      <c r="B45" s="120" t="s">
        <v>105</v>
      </c>
      <c r="C45" s="116">
        <v>0</v>
      </c>
      <c r="D45" s="117">
        <v>0</v>
      </c>
      <c r="E45" s="118">
        <f>C45*(1+D45)</f>
        <v>0</v>
      </c>
      <c r="F45" s="121"/>
      <c r="G45" s="118" t="s">
        <v>95</v>
      </c>
      <c r="H45" t="s">
        <v>48</v>
      </c>
    </row>
    <row r="46" spans="1:8" ht="30" customHeight="1" x14ac:dyDescent="0.3">
      <c r="A46" s="81" t="s">
        <v>106</v>
      </c>
      <c r="B46" s="89" t="s">
        <v>107</v>
      </c>
      <c r="C46" s="18">
        <v>0</v>
      </c>
      <c r="D46" s="19">
        <v>0</v>
      </c>
      <c r="E46" s="40">
        <f>C46*(1+D46)</f>
        <v>0</v>
      </c>
      <c r="F46" s="78"/>
      <c r="G46" s="40"/>
    </row>
    <row r="47" spans="1:8" x14ac:dyDescent="0.3">
      <c r="A47" s="16"/>
      <c r="B47" s="80"/>
      <c r="C47" s="101"/>
      <c r="D47" s="102" t="s">
        <v>48</v>
      </c>
      <c r="E47" s="77"/>
      <c r="F47" s="78"/>
      <c r="G47" s="40"/>
    </row>
    <row r="48" spans="1:8" x14ac:dyDescent="0.3">
      <c r="A48" s="84" t="s">
        <v>108</v>
      </c>
      <c r="B48" s="86" t="s">
        <v>109</v>
      </c>
      <c r="C48" s="59" t="str">
        <f>C54</f>
        <v>Prijs</v>
      </c>
      <c r="D48" s="60" t="str">
        <f>D54</f>
        <v>BTW %</v>
      </c>
      <c r="E48" s="60"/>
      <c r="F48" s="60"/>
      <c r="G48" s="61"/>
    </row>
    <row r="49" spans="1:7" x14ac:dyDescent="0.3">
      <c r="A49" s="16" t="s">
        <v>110</v>
      </c>
      <c r="B49" s="17" t="s">
        <v>111</v>
      </c>
      <c r="C49" s="18">
        <v>0</v>
      </c>
      <c r="D49" s="19">
        <v>0</v>
      </c>
      <c r="E49" s="77"/>
      <c r="F49" s="78"/>
      <c r="G49" s="40" t="s">
        <v>112</v>
      </c>
    </row>
    <row r="50" spans="1:7" ht="28.8" x14ac:dyDescent="0.3">
      <c r="A50" s="81" t="s">
        <v>113</v>
      </c>
      <c r="B50" s="80" t="s">
        <v>114</v>
      </c>
      <c r="C50" s="18">
        <v>0</v>
      </c>
      <c r="D50" s="19">
        <v>0</v>
      </c>
      <c r="E50" s="77"/>
      <c r="F50" s="78"/>
      <c r="G50" s="40" t="s">
        <v>115</v>
      </c>
    </row>
    <row r="51" spans="1:7" x14ac:dyDescent="0.3">
      <c r="A51" s="81" t="s">
        <v>116</v>
      </c>
      <c r="B51" s="17" t="s">
        <v>117</v>
      </c>
      <c r="C51" s="18">
        <v>0</v>
      </c>
      <c r="D51" s="19">
        <v>0</v>
      </c>
      <c r="E51" s="77"/>
      <c r="F51" s="78"/>
      <c r="G51" s="40" t="s">
        <v>115</v>
      </c>
    </row>
    <row r="52" spans="1:7" ht="28.8" x14ac:dyDescent="0.3">
      <c r="A52" s="81" t="s">
        <v>118</v>
      </c>
      <c r="B52" s="80" t="s">
        <v>119</v>
      </c>
      <c r="C52" s="18">
        <v>0</v>
      </c>
      <c r="D52" s="19">
        <v>0</v>
      </c>
      <c r="E52" s="77"/>
      <c r="F52" s="78"/>
      <c r="G52" s="40" t="s">
        <v>115</v>
      </c>
    </row>
    <row r="53" spans="1:7" ht="43.2" x14ac:dyDescent="0.3">
      <c r="A53" s="16"/>
      <c r="B53" s="17"/>
      <c r="C53" s="17"/>
      <c r="D53" s="17"/>
      <c r="E53" s="79"/>
      <c r="F53" s="79"/>
      <c r="G53" s="80" t="s">
        <v>120</v>
      </c>
    </row>
    <row r="54" spans="1:7" x14ac:dyDescent="0.3">
      <c r="A54" s="98" t="s">
        <v>121</v>
      </c>
      <c r="B54" s="99" t="s">
        <v>122</v>
      </c>
      <c r="C54" s="99" t="str">
        <f>C34</f>
        <v>Prijs</v>
      </c>
      <c r="D54" s="99" t="str">
        <f>D34</f>
        <v>BTW %</v>
      </c>
      <c r="E54" s="99"/>
      <c r="F54" s="99"/>
      <c r="G54" s="99"/>
    </row>
    <row r="55" spans="1:7" x14ac:dyDescent="0.3">
      <c r="A55" s="16" t="s">
        <v>123</v>
      </c>
      <c r="B55" s="17" t="s">
        <v>124</v>
      </c>
      <c r="C55" s="18">
        <v>0</v>
      </c>
      <c r="D55" s="19">
        <v>0</v>
      </c>
      <c r="E55" s="79"/>
      <c r="F55" s="79"/>
      <c r="G55" s="17"/>
    </row>
    <row r="56" spans="1:7" x14ac:dyDescent="0.3">
      <c r="A56" s="16" t="s">
        <v>125</v>
      </c>
      <c r="B56" s="96" t="s">
        <v>126</v>
      </c>
      <c r="C56" s="18">
        <v>0</v>
      </c>
      <c r="D56" s="19">
        <v>0</v>
      </c>
      <c r="E56" s="79"/>
      <c r="F56" s="79"/>
      <c r="G56" s="17"/>
    </row>
    <row r="57" spans="1:7" x14ac:dyDescent="0.3">
      <c r="A57" s="16" t="s">
        <v>127</v>
      </c>
      <c r="B57" s="96" t="s">
        <v>128</v>
      </c>
      <c r="C57" s="18">
        <v>0</v>
      </c>
      <c r="D57" s="19">
        <v>0</v>
      </c>
      <c r="E57" s="79"/>
      <c r="F57" s="79"/>
      <c r="G57" s="17"/>
    </row>
    <row r="58" spans="1:7" x14ac:dyDescent="0.3">
      <c r="A58" s="16"/>
      <c r="B58" s="97" t="s">
        <v>129</v>
      </c>
      <c r="C58" s="18">
        <v>0</v>
      </c>
      <c r="D58" s="19">
        <v>0</v>
      </c>
      <c r="E58" s="79"/>
      <c r="F58" s="79"/>
      <c r="G58" s="17"/>
    </row>
    <row r="59" spans="1:7" x14ac:dyDescent="0.3">
      <c r="A59" s="16" t="s">
        <v>130</v>
      </c>
      <c r="B59" s="97" t="s">
        <v>131</v>
      </c>
      <c r="C59" s="18">
        <v>0</v>
      </c>
      <c r="D59" s="19">
        <v>0</v>
      </c>
      <c r="E59" s="79"/>
      <c r="F59" s="79"/>
      <c r="G59" s="17"/>
    </row>
    <row r="60" spans="1:7" x14ac:dyDescent="0.3">
      <c r="A60" s="17"/>
      <c r="B60" s="97" t="s">
        <v>132</v>
      </c>
      <c r="C60" s="18">
        <v>0</v>
      </c>
      <c r="D60" s="19">
        <v>0</v>
      </c>
      <c r="E60" s="79"/>
      <c r="F60" s="79"/>
      <c r="G60" s="17"/>
    </row>
    <row r="61" spans="1:7" x14ac:dyDescent="0.3">
      <c r="A61" s="95" t="s">
        <v>133</v>
      </c>
      <c r="B61" s="97" t="s">
        <v>134</v>
      </c>
      <c r="C61" s="18">
        <v>0</v>
      </c>
      <c r="D61" s="19">
        <v>0</v>
      </c>
      <c r="E61" s="79"/>
      <c r="F61" s="79"/>
      <c r="G61" s="17"/>
    </row>
    <row r="62" spans="1:7" ht="15" thickBot="1" x14ac:dyDescent="0.35">
      <c r="A62" s="110"/>
      <c r="B62" s="97" t="s">
        <v>132</v>
      </c>
      <c r="C62" s="111">
        <v>0</v>
      </c>
      <c r="D62" s="19">
        <v>0</v>
      </c>
      <c r="E62" s="79"/>
      <c r="F62" s="79"/>
      <c r="G62" s="17"/>
    </row>
    <row r="63" spans="1:7" ht="15.75" customHeight="1" thickBot="1" x14ac:dyDescent="0.35">
      <c r="A63" s="141" t="s">
        <v>135</v>
      </c>
      <c r="B63" s="142"/>
      <c r="C63" s="142"/>
      <c r="D63" s="142"/>
      <c r="E63" s="142"/>
      <c r="F63" s="142"/>
      <c r="G63" s="143"/>
    </row>
    <row r="64" spans="1:7" ht="15.75" customHeight="1" x14ac:dyDescent="0.3">
      <c r="A64" s="130" t="s">
        <v>136</v>
      </c>
      <c r="B64" s="131"/>
      <c r="C64" s="131"/>
      <c r="D64" s="131"/>
      <c r="E64" s="131"/>
      <c r="F64" s="131"/>
      <c r="G64" s="132"/>
    </row>
    <row r="65" spans="1:11" ht="28.8" x14ac:dyDescent="0.3">
      <c r="A65" s="41"/>
      <c r="B65" s="42" t="s">
        <v>137</v>
      </c>
      <c r="C65" s="43" t="s">
        <v>48</v>
      </c>
      <c r="D65" s="43" t="s">
        <v>44</v>
      </c>
      <c r="E65" s="43" t="s">
        <v>138</v>
      </c>
      <c r="F65" s="43" t="s">
        <v>139</v>
      </c>
      <c r="G65" s="44" t="s">
        <v>47</v>
      </c>
      <c r="H65" t="s">
        <v>48</v>
      </c>
    </row>
    <row r="66" spans="1:11" ht="15" customHeight="1" x14ac:dyDescent="0.3">
      <c r="A66" s="87" t="s">
        <v>140</v>
      </c>
      <c r="B66" s="88" t="s">
        <v>141</v>
      </c>
      <c r="C66" s="101" t="s">
        <v>142</v>
      </c>
      <c r="D66" s="19">
        <v>0</v>
      </c>
      <c r="E66" s="4">
        <f>C36*(1+D66)</f>
        <v>0</v>
      </c>
      <c r="F66" s="103" t="s">
        <v>48</v>
      </c>
      <c r="G66" s="21" t="s">
        <v>48</v>
      </c>
      <c r="H66" s="126"/>
    </row>
    <row r="67" spans="1:11" ht="15" customHeight="1" x14ac:dyDescent="0.3">
      <c r="A67" s="16"/>
      <c r="B67" s="17" t="s">
        <v>143</v>
      </c>
      <c r="C67" s="101" t="s">
        <v>144</v>
      </c>
      <c r="D67" s="19">
        <v>0</v>
      </c>
      <c r="E67" s="36">
        <f>40*36*(1+D67)*C38+C36</f>
        <v>0</v>
      </c>
      <c r="F67" s="103">
        <f>40*36</f>
        <v>1440</v>
      </c>
      <c r="G67" s="21"/>
      <c r="H67" s="126"/>
    </row>
    <row r="68" spans="1:11" ht="15" customHeight="1" x14ac:dyDescent="0.3">
      <c r="A68" s="16"/>
      <c r="B68" s="17" t="s">
        <v>145</v>
      </c>
      <c r="C68" s="101" t="s">
        <v>146</v>
      </c>
      <c r="D68" s="19">
        <v>0</v>
      </c>
      <c r="E68" s="36">
        <f>C38*(1+D68)*F68+C37</f>
        <v>0</v>
      </c>
      <c r="F68" s="103">
        <v>600</v>
      </c>
      <c r="G68" s="21"/>
      <c r="H68" s="126"/>
    </row>
    <row r="69" spans="1:11" ht="15" customHeight="1" thickBot="1" x14ac:dyDescent="0.35">
      <c r="A69" s="16"/>
      <c r="B69" s="17" t="s">
        <v>147</v>
      </c>
      <c r="C69" s="101" t="s">
        <v>148</v>
      </c>
      <c r="D69" s="19">
        <v>0</v>
      </c>
      <c r="E69" s="36">
        <f>(C39+C40)*(1+D69)</f>
        <v>0</v>
      </c>
      <c r="F69" s="103"/>
      <c r="G69" s="93"/>
      <c r="H69" s="126"/>
    </row>
    <row r="70" spans="1:11" ht="15" customHeight="1" thickBot="1" x14ac:dyDescent="0.35">
      <c r="A70" s="16"/>
      <c r="B70" s="17" t="s">
        <v>149</v>
      </c>
      <c r="C70" s="101"/>
      <c r="D70" s="102"/>
      <c r="E70" s="36"/>
      <c r="F70" s="105"/>
      <c r="G70" s="94">
        <f>SUM(E66:E69)</f>
        <v>0</v>
      </c>
      <c r="H70" s="126"/>
    </row>
    <row r="71" spans="1:11" x14ac:dyDescent="0.3">
      <c r="A71" s="16" t="s">
        <v>150</v>
      </c>
      <c r="B71" s="17" t="s">
        <v>151</v>
      </c>
      <c r="C71" s="101" t="s">
        <v>48</v>
      </c>
      <c r="D71" s="109" t="s">
        <v>152</v>
      </c>
      <c r="E71" s="36" t="s">
        <v>48</v>
      </c>
      <c r="F71" s="103" t="s">
        <v>48</v>
      </c>
      <c r="G71" s="21" t="s">
        <v>48</v>
      </c>
      <c r="H71" s="126"/>
      <c r="K71" t="s">
        <v>48</v>
      </c>
    </row>
    <row r="72" spans="1:11" x14ac:dyDescent="0.3">
      <c r="A72" s="16" t="s">
        <v>153</v>
      </c>
      <c r="B72" s="17" t="s">
        <v>154</v>
      </c>
      <c r="C72" s="101" t="s">
        <v>155</v>
      </c>
      <c r="D72" s="91">
        <v>0</v>
      </c>
      <c r="E72" s="92">
        <f>40*36*D72*C43*(1+D43)</f>
        <v>0</v>
      </c>
      <c r="F72" s="103">
        <f>40*36</f>
        <v>1440</v>
      </c>
      <c r="G72" s="90" t="s">
        <v>48</v>
      </c>
      <c r="H72" s="126"/>
    </row>
    <row r="73" spans="1:11" ht="15" thickBot="1" x14ac:dyDescent="0.35">
      <c r="A73" s="16"/>
      <c r="B73" s="17" t="s">
        <v>147</v>
      </c>
      <c r="C73" s="101" t="s">
        <v>148</v>
      </c>
      <c r="D73" s="102"/>
      <c r="E73" s="36">
        <f>(C45+C46)*(1+D45)</f>
        <v>0</v>
      </c>
      <c r="F73" s="103"/>
      <c r="G73" s="21"/>
      <c r="H73" s="126"/>
    </row>
    <row r="74" spans="1:11" ht="15" thickBot="1" x14ac:dyDescent="0.35">
      <c r="A74" s="16"/>
      <c r="B74" s="17" t="s">
        <v>156</v>
      </c>
      <c r="C74" s="101"/>
      <c r="D74" s="102"/>
      <c r="E74" s="36" t="s">
        <v>48</v>
      </c>
      <c r="F74" s="103"/>
      <c r="G74" s="94">
        <f>SUM(E72:E73)</f>
        <v>0</v>
      </c>
      <c r="H74" s="126"/>
    </row>
    <row r="75" spans="1:11" x14ac:dyDescent="0.3">
      <c r="A75" s="16" t="s">
        <v>157</v>
      </c>
      <c r="B75" s="17" t="s">
        <v>158</v>
      </c>
      <c r="C75" s="101" t="s">
        <v>155</v>
      </c>
      <c r="D75" s="91">
        <v>0</v>
      </c>
      <c r="E75" s="92">
        <f>40*36*D75*C44*(1+D49)</f>
        <v>0</v>
      </c>
      <c r="F75" s="103">
        <f>40*36</f>
        <v>1440</v>
      </c>
      <c r="G75" s="21" t="s">
        <v>48</v>
      </c>
      <c r="H75" s="126"/>
    </row>
    <row r="76" spans="1:11" x14ac:dyDescent="0.3">
      <c r="A76" s="16"/>
      <c r="B76" s="17" t="s">
        <v>147</v>
      </c>
      <c r="C76" s="101" t="s">
        <v>148</v>
      </c>
      <c r="D76" s="102"/>
      <c r="E76" s="36">
        <f>(C45+C46)*(1+D46)</f>
        <v>0</v>
      </c>
      <c r="F76" s="103"/>
      <c r="G76" s="21"/>
      <c r="H76" s="126"/>
    </row>
    <row r="77" spans="1:11" ht="15" thickBot="1" x14ac:dyDescent="0.35">
      <c r="A77" s="16"/>
      <c r="B77" s="17" t="s">
        <v>159</v>
      </c>
      <c r="C77" s="101"/>
      <c r="D77" s="102"/>
      <c r="E77" s="36"/>
      <c r="F77" s="103"/>
      <c r="G77" s="94">
        <f>SUM(E75:E76)</f>
        <v>0</v>
      </c>
      <c r="H77" s="126"/>
    </row>
    <row r="78" spans="1:11" x14ac:dyDescent="0.3">
      <c r="A78" s="16" t="s">
        <v>160</v>
      </c>
      <c r="B78" s="17" t="s">
        <v>161</v>
      </c>
      <c r="C78" s="101" t="s">
        <v>48</v>
      </c>
      <c r="D78" s="102" t="s">
        <v>48</v>
      </c>
      <c r="E78" s="36" t="s">
        <v>48</v>
      </c>
      <c r="F78" s="103" t="s">
        <v>48</v>
      </c>
      <c r="G78" s="21" t="s">
        <v>48</v>
      </c>
      <c r="H78" s="126"/>
    </row>
    <row r="79" spans="1:11" x14ac:dyDescent="0.3">
      <c r="A79" s="16"/>
      <c r="B79" s="17" t="s">
        <v>162</v>
      </c>
      <c r="C79" s="18">
        <f>(C49+C50)/2</f>
        <v>0</v>
      </c>
      <c r="D79" s="102"/>
      <c r="E79" s="36"/>
      <c r="F79" s="103"/>
      <c r="H79" s="112"/>
    </row>
    <row r="80" spans="1:11" x14ac:dyDescent="0.3">
      <c r="A80" s="16"/>
      <c r="B80" s="17" t="s">
        <v>163</v>
      </c>
      <c r="C80" s="101"/>
      <c r="D80" s="102"/>
      <c r="E80" s="36"/>
      <c r="F80" s="103">
        <f>40*36</f>
        <v>1440</v>
      </c>
      <c r="G80" s="94">
        <f>C79*F80</f>
        <v>0</v>
      </c>
      <c r="H80" s="112"/>
    </row>
    <row r="81" spans="1:10" x14ac:dyDescent="0.3">
      <c r="A81" s="16" t="s">
        <v>164</v>
      </c>
      <c r="B81" s="17" t="s">
        <v>165</v>
      </c>
      <c r="C81" s="101" t="s">
        <v>48</v>
      </c>
      <c r="D81" s="102" t="s">
        <v>48</v>
      </c>
      <c r="E81" s="36" t="s">
        <v>48</v>
      </c>
      <c r="F81" s="103" t="s">
        <v>48</v>
      </c>
      <c r="G81" s="104" t="s">
        <v>48</v>
      </c>
    </row>
    <row r="82" spans="1:10" ht="15" customHeight="1" x14ac:dyDescent="0.3">
      <c r="A82" s="16" t="s">
        <v>48</v>
      </c>
      <c r="B82" s="96" t="s">
        <v>166</v>
      </c>
      <c r="C82" s="18">
        <f>C55</f>
        <v>0</v>
      </c>
      <c r="D82" s="19">
        <v>0</v>
      </c>
      <c r="E82" s="36">
        <f>C82*(1+D82)</f>
        <v>0</v>
      </c>
      <c r="F82" s="106" t="s">
        <v>48</v>
      </c>
      <c r="G82" s="21" t="s">
        <v>48</v>
      </c>
      <c r="H82" s="126" t="s">
        <v>48</v>
      </c>
    </row>
    <row r="83" spans="1:10" x14ac:dyDescent="0.3">
      <c r="A83" s="16" t="s">
        <v>48</v>
      </c>
      <c r="B83" s="96" t="s">
        <v>167</v>
      </c>
      <c r="C83" s="18">
        <f>C56</f>
        <v>0</v>
      </c>
      <c r="D83" s="19">
        <v>0</v>
      </c>
      <c r="E83" s="36">
        <f>C83*(1+D83)</f>
        <v>0</v>
      </c>
      <c r="F83" s="106" t="s">
        <v>48</v>
      </c>
      <c r="G83" s="21" t="s">
        <v>48</v>
      </c>
      <c r="H83" s="126"/>
    </row>
    <row r="84" spans="1:10" x14ac:dyDescent="0.3">
      <c r="A84" s="16" t="s">
        <v>48</v>
      </c>
      <c r="B84" s="96" t="s">
        <v>168</v>
      </c>
      <c r="C84" s="18">
        <v>0</v>
      </c>
      <c r="D84" s="19">
        <v>0</v>
      </c>
      <c r="E84" s="36">
        <f>C84*(1+D84)</f>
        <v>0</v>
      </c>
      <c r="F84" s="107">
        <f>40*36</f>
        <v>1440</v>
      </c>
      <c r="G84" s="100">
        <f>F84*(E84+E82)</f>
        <v>0</v>
      </c>
      <c r="H84" s="126"/>
    </row>
    <row r="85" spans="1:10" x14ac:dyDescent="0.3">
      <c r="A85" s="16"/>
      <c r="B85" s="97" t="s">
        <v>169</v>
      </c>
      <c r="C85" s="18">
        <v>0</v>
      </c>
      <c r="D85" s="19">
        <v>0</v>
      </c>
      <c r="E85" s="36">
        <f>C85*(1+D85)</f>
        <v>0</v>
      </c>
      <c r="F85" s="107">
        <f>40*36</f>
        <v>1440</v>
      </c>
      <c r="G85" s="100">
        <f>F85*(E85+E82)</f>
        <v>0</v>
      </c>
      <c r="H85" s="126"/>
    </row>
    <row r="86" spans="1:10" x14ac:dyDescent="0.3">
      <c r="A86" s="16"/>
      <c r="B86" s="97" t="s">
        <v>170</v>
      </c>
      <c r="C86" s="18">
        <v>0</v>
      </c>
      <c r="D86" s="19">
        <v>0</v>
      </c>
      <c r="E86" s="36">
        <f>C86*(1+D86)</f>
        <v>0</v>
      </c>
      <c r="F86" s="107">
        <f>40*36</f>
        <v>1440</v>
      </c>
      <c r="G86" s="100">
        <f>F86*(E86+E82)</f>
        <v>0</v>
      </c>
      <c r="H86" s="126"/>
    </row>
    <row r="87" spans="1:10" x14ac:dyDescent="0.3">
      <c r="A87" s="134" t="s">
        <v>171</v>
      </c>
      <c r="B87" s="135"/>
      <c r="C87" s="135"/>
      <c r="D87" s="135"/>
      <c r="E87" s="135"/>
      <c r="F87" s="135"/>
      <c r="G87" s="46">
        <f>G70+G74+G77+G80+G84+G85+G86</f>
        <v>0</v>
      </c>
      <c r="H87" s="1"/>
    </row>
    <row r="88" spans="1:10" ht="33.75" customHeight="1" x14ac:dyDescent="0.3">
      <c r="A88" s="133" t="s">
        <v>172</v>
      </c>
      <c r="B88" s="133"/>
      <c r="C88" s="133"/>
      <c r="D88" s="133"/>
      <c r="E88" s="133"/>
      <c r="F88" s="133"/>
      <c r="G88" s="133"/>
      <c r="H88" s="70" t="s">
        <v>173</v>
      </c>
    </row>
    <row r="89" spans="1:10" ht="71.25" customHeight="1" thickBot="1" x14ac:dyDescent="0.35">
      <c r="A89" s="50"/>
      <c r="B89" s="50"/>
      <c r="C89" s="50"/>
      <c r="D89" s="50"/>
      <c r="E89" s="50"/>
      <c r="F89" s="50"/>
      <c r="G89" s="50"/>
      <c r="H89" s="45"/>
    </row>
    <row r="90" spans="1:10" ht="15" thickBot="1" x14ac:dyDescent="0.35">
      <c r="A90" s="50"/>
      <c r="B90" s="127" t="s">
        <v>174</v>
      </c>
      <c r="C90" s="128"/>
      <c r="D90" s="128"/>
      <c r="E90" s="129"/>
      <c r="F90" s="50"/>
      <c r="G90" s="50"/>
      <c r="H90" s="50"/>
      <c r="I90" s="50"/>
      <c r="J90" s="45"/>
    </row>
    <row r="91" spans="1:10" ht="15" thickBot="1" x14ac:dyDescent="0.35">
      <c r="A91" s="50"/>
      <c r="B91" s="62" t="s">
        <v>175</v>
      </c>
      <c r="C91" s="63" t="s">
        <v>176</v>
      </c>
      <c r="D91" s="63"/>
      <c r="E91" s="63" t="s">
        <v>48</v>
      </c>
      <c r="F91" s="50"/>
      <c r="G91" s="50"/>
      <c r="H91" s="50"/>
      <c r="I91" s="50"/>
      <c r="J91" s="45"/>
    </row>
    <row r="92" spans="1:10" x14ac:dyDescent="0.3">
      <c r="A92" s="50"/>
      <c r="B92" s="55" t="str">
        <f>A11</f>
        <v>Prijsaspect 1. Kosten Conversie en implementatie (max. 5 punten)</v>
      </c>
      <c r="C92" s="66">
        <f>G30</f>
        <v>0</v>
      </c>
      <c r="D92" s="64"/>
      <c r="E92" s="56" t="s">
        <v>48</v>
      </c>
      <c r="F92" s="50"/>
      <c r="G92" s="50"/>
      <c r="H92" s="50"/>
      <c r="I92" s="50"/>
      <c r="J92" s="45"/>
    </row>
    <row r="93" spans="1:10" x14ac:dyDescent="0.3">
      <c r="A93" s="50"/>
      <c r="B93" s="57" t="str">
        <f>A33</f>
        <v>Prijsaspect 2. Kosten gerelateerd aan de inzet. (max 25 punten)</v>
      </c>
      <c r="C93" s="67">
        <f>G87</f>
        <v>0</v>
      </c>
      <c r="D93" s="65"/>
      <c r="E93" s="58" t="s">
        <v>177</v>
      </c>
      <c r="F93" s="50"/>
      <c r="G93" s="50"/>
      <c r="H93" s="50"/>
      <c r="I93" s="50"/>
      <c r="J93" s="45"/>
    </row>
    <row r="94" spans="1:10" x14ac:dyDescent="0.3">
      <c r="C94" s="72" t="s">
        <v>48</v>
      </c>
      <c r="D94" s="71"/>
      <c r="E94" s="73" t="s">
        <v>48</v>
      </c>
    </row>
    <row r="95" spans="1:10" ht="15.75" customHeight="1" thickBot="1" x14ac:dyDescent="0.35">
      <c r="B95" s="123" t="s">
        <v>178</v>
      </c>
      <c r="C95" s="124"/>
      <c r="D95" s="125"/>
      <c r="E95" s="69">
        <f>C92+C93</f>
        <v>0</v>
      </c>
    </row>
    <row r="96" spans="1:10" ht="50.25" customHeight="1" x14ac:dyDescent="0.3">
      <c r="B96" s="53"/>
      <c r="C96" s="54"/>
    </row>
    <row r="97" spans="2:2" x14ac:dyDescent="0.3">
      <c r="B97" s="51" t="s">
        <v>179</v>
      </c>
    </row>
    <row r="98" spans="2:2" x14ac:dyDescent="0.3">
      <c r="B98" s="51" t="s">
        <v>32</v>
      </c>
    </row>
    <row r="99" spans="2:2" ht="46.5" customHeight="1" x14ac:dyDescent="0.3">
      <c r="B99" s="52"/>
    </row>
    <row r="100" spans="2:2" x14ac:dyDescent="0.3">
      <c r="B100" s="51" t="str">
        <f>'Instructie en toelichting'!B21</f>
        <v>naam ondertekenaar invullen</v>
      </c>
    </row>
    <row r="101" spans="2:2" x14ac:dyDescent="0.3">
      <c r="B101" s="51" t="str">
        <f>'Instructie en toelichting'!B22</f>
        <v>functie ondertekenaar invullen</v>
      </c>
    </row>
    <row r="102" spans="2:2" x14ac:dyDescent="0.3">
      <c r="B102" s="51" t="str">
        <f>'Instructie en toelichting'!B23</f>
        <v>naam inschrijver invullen</v>
      </c>
    </row>
  </sheetData>
  <mergeCells count="22">
    <mergeCell ref="A63:G63"/>
    <mergeCell ref="A33:G33"/>
    <mergeCell ref="H18:H21"/>
    <mergeCell ref="A12:G12"/>
    <mergeCell ref="A8:B8"/>
    <mergeCell ref="A11:G11"/>
    <mergeCell ref="A30:F30"/>
    <mergeCell ref="C8:E8"/>
    <mergeCell ref="H14:H17"/>
    <mergeCell ref="H26:H29"/>
    <mergeCell ref="A1:G1"/>
    <mergeCell ref="B3:D3"/>
    <mergeCell ref="B4:D4"/>
    <mergeCell ref="B5:D5"/>
    <mergeCell ref="A22:G22"/>
    <mergeCell ref="B95:D95"/>
    <mergeCell ref="H82:H86"/>
    <mergeCell ref="H66:H78"/>
    <mergeCell ref="B90:E90"/>
    <mergeCell ref="A64:G64"/>
    <mergeCell ref="A88:G88"/>
    <mergeCell ref="A87:F87"/>
  </mergeCells>
  <phoneticPr fontId="13" type="noConversion"/>
  <pageMargins left="0.70866141732283472" right="0.70866141732283472" top="0.55118110236220474" bottom="0.55118110236220474" header="0.31496062992125984" footer="0.31496062992125984"/>
  <pageSetup paperSize="9" scale="66" fitToHeight="0" orientation="landscape" horizontalDpi="4294967295" verticalDpi="4294967295" r:id="rId1"/>
  <drawing r:id="rId2"/>
  <extLst>
    <ext xmlns:x14="http://schemas.microsoft.com/office/spreadsheetml/2009/9/main" uri="{78C0D931-6437-407d-A8EE-F0AAD7539E65}">
      <x14:conditionalFormattings>
        <x14:conditionalFormatting xmlns:xm="http://schemas.microsoft.com/office/excel/2006/main">
          <x14:cfRule type="expression" priority="1" id="{755EE791-E15A-41A1-B1A2-F72DB07F5392}">
            <xm:f>$B100='Instructie en toelichting'!$B21</xm:f>
            <x14:dxf>
              <font>
                <color theme="2" tint="-0.749961851863155"/>
              </font>
              <fill>
                <patternFill>
                  <bgColor rgb="FFFFFF00"/>
                </patternFill>
              </fill>
            </x14:dxf>
          </x14:cfRule>
          <xm:sqref>B100:B102</xm:sqref>
        </x14:conditionalFormatting>
        <x14:conditionalFormatting xmlns:xm="http://schemas.microsoft.com/office/excel/2006/main">
          <x14:cfRule type="expression" priority="5" id="{2CAC7E9A-AC11-41AB-AF63-B54E07A6AD7D}">
            <xm:f>$C$8='Instructie en toelichting'!$B$23</xm:f>
            <x14:dxf>
              <font>
                <color theme="2" tint="-0.749961851863155"/>
              </font>
              <fill>
                <patternFill>
                  <bgColor rgb="FFFFFF00"/>
                </patternFill>
              </fill>
            </x14:dxf>
          </x14:cfRule>
          <xm:sqref>C8:E8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CFFB9547B3E74897AC7FB2A9A66789" ma:contentTypeVersion="5" ma:contentTypeDescription="Een nieuw document maken." ma:contentTypeScope="" ma:versionID="a637f38eeff7b025bb06d06e8c629426">
  <xsd:schema xmlns:xsd="http://www.w3.org/2001/XMLSchema" xmlns:xs="http://www.w3.org/2001/XMLSchema" xmlns:p="http://schemas.microsoft.com/office/2006/metadata/properties" xmlns:ns2="77a7198e-88de-4243-bc8a-4edf2e3d3228" xmlns:ns3="37d87a91-0c46-41bb-b070-c277f9793b2b" targetNamespace="http://schemas.microsoft.com/office/2006/metadata/properties" ma:root="true" ma:fieldsID="b9b8e99ea3020eea643c5d517ec21fde" ns2:_="" ns3:_="">
    <xsd:import namespace="77a7198e-88de-4243-bc8a-4edf2e3d3228"/>
    <xsd:import namespace="37d87a91-0c46-41bb-b070-c277f9793b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a7198e-88de-4243-bc8a-4edf2e3d32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d87a91-0c46-41bb-b070-c277f9793b2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37d87a91-0c46-41bb-b070-c277f9793b2b">
      <UserInfo>
        <DisplayName>Krook, Klaasjan</DisplayName>
        <AccountId>17</AccountId>
        <AccountType/>
      </UserInfo>
    </SharedWithUsers>
  </documentManagement>
</p:properties>
</file>

<file path=customXml/itemProps1.xml><?xml version="1.0" encoding="utf-8"?>
<ds:datastoreItem xmlns:ds="http://schemas.openxmlformats.org/officeDocument/2006/customXml" ds:itemID="{3CB61DB4-2119-4633-A23E-1DF1D4A059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a7198e-88de-4243-bc8a-4edf2e3d3228"/>
    <ds:schemaRef ds:uri="37d87a91-0c46-41bb-b070-c277f9793b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6EB060-DD2C-4FF6-9F60-22DA3553DCC0}">
  <ds:schemaRefs>
    <ds:schemaRef ds:uri="http://schemas.microsoft.com/sharepoint/v3/contenttype/forms"/>
  </ds:schemaRefs>
</ds:datastoreItem>
</file>

<file path=customXml/itemProps3.xml><?xml version="1.0" encoding="utf-8"?>
<ds:datastoreItem xmlns:ds="http://schemas.openxmlformats.org/officeDocument/2006/customXml" ds:itemID="{77D5EB10-6744-495A-A526-72C7967A3096}">
  <ds:schemaRefs>
    <ds:schemaRef ds:uri="http://schemas.microsoft.com/office/2006/metadata/properties"/>
    <ds:schemaRef ds:uri="http://schemas.microsoft.com/office/infopath/2007/PartnerControls"/>
    <ds:schemaRef ds:uri="37d87a91-0c46-41bb-b070-c277f9793b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 en toelichting</vt:lpstr>
      <vt:lpstr>Prijzenblad</vt:lpstr>
      <vt:lpstr>'Instructie en toelichting'!Afdrukbereik</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Bergwerff, Jorgen</dc:creator>
  <cp:keywords/>
  <dc:description/>
  <cp:lastModifiedBy>J Bergwerff</cp:lastModifiedBy>
  <cp:revision/>
  <dcterms:created xsi:type="dcterms:W3CDTF">2019-08-19T13:55:55Z</dcterms:created>
  <dcterms:modified xsi:type="dcterms:W3CDTF">2023-09-01T10:26:08Z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0x010100FCCFFB9547B3E74897AC7FB2A9A66789</vt:lpwstr>
  </property>
</Properties>
</file>