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TeamsFBProjectleiderspool/Gedeelde documenten/5. Sjaak/2. EA Afvalbeheer/13. Aanbestedingsdocumenten/"/>
    </mc:Choice>
  </mc:AlternateContent>
  <xr:revisionPtr revIDLastSave="120" documentId="8_{F7260CAB-D639-4689-B5B0-311A1D36BC61}" xr6:coauthVersionLast="47" xr6:coauthVersionMax="47" xr10:uidLastSave="{4360E8EB-7599-4A17-A5CC-34C2F6464553}"/>
  <bookViews>
    <workbookView xWindow="-110" yWindow="-110" windowWidth="19420" windowHeight="10420" activeTab="1" xr2:uid="{00000000-000D-0000-FFFF-FFFF00000000}"/>
  </bookViews>
  <sheets>
    <sheet name="Invul instructie" sheetId="3" r:id="rId1"/>
    <sheet name="Prijzenblad Afvalbeheer" sheetId="2" r:id="rId2"/>
    <sheet name="Alternatieve verwerking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6" i="2"/>
  <c r="I6" i="2"/>
  <c r="I7" i="2"/>
  <c r="I8" i="2"/>
  <c r="I9" i="2"/>
  <c r="I10" i="2"/>
  <c r="I11" i="2"/>
  <c r="I12" i="2"/>
  <c r="I13" i="2"/>
  <c r="I14" i="2"/>
  <c r="I15" i="2"/>
  <c r="F7" i="2"/>
  <c r="F8" i="2"/>
  <c r="F9" i="2"/>
  <c r="F10" i="2"/>
  <c r="F11" i="2"/>
  <c r="F12" i="2"/>
  <c r="F13" i="2"/>
  <c r="F14" i="2"/>
  <c r="F15" i="2"/>
  <c r="F16" i="2"/>
  <c r="M51" i="2"/>
  <c r="M54" i="2"/>
  <c r="I51" i="2" l="1"/>
  <c r="I50" i="2"/>
  <c r="I24" i="2"/>
  <c r="I46" i="2"/>
  <c r="F46" i="2"/>
  <c r="I22" i="2"/>
  <c r="P46" i="2" l="1"/>
  <c r="D68" i="2"/>
  <c r="D67" i="2"/>
  <c r="G56" i="2" l="1"/>
  <c r="I16" i="2"/>
  <c r="D56" i="2"/>
  <c r="I52" i="2"/>
  <c r="D72" i="2"/>
  <c r="I18" i="2" l="1"/>
  <c r="M18" i="2"/>
  <c r="M19" i="2"/>
  <c r="P19" i="2" s="1"/>
  <c r="P51" i="2"/>
  <c r="M50" i="2"/>
  <c r="P50" i="2" s="1"/>
  <c r="P22" i="2"/>
  <c r="P18" i="2" l="1"/>
  <c r="P54" i="2"/>
  <c r="F52" i="2"/>
  <c r="P52" i="2" s="1"/>
  <c r="I48" i="2"/>
  <c r="P48" i="2" s="1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20" i="2"/>
  <c r="I21" i="2"/>
  <c r="I5" i="2"/>
  <c r="P6" i="2" l="1"/>
  <c r="F21" i="2"/>
  <c r="P21" i="2" s="1"/>
  <c r="F5" i="2"/>
  <c r="P5" i="2" s="1"/>
  <c r="P15" i="2" l="1"/>
  <c r="F41" i="2"/>
  <c r="P41" i="2" s="1"/>
  <c r="P11" i="2" l="1"/>
  <c r="P12" i="2"/>
  <c r="P10" i="2"/>
  <c r="F42" i="2"/>
  <c r="P42" i="2" s="1"/>
  <c r="F25" i="2" l="1"/>
  <c r="P25" i="2" s="1"/>
  <c r="F37" i="2"/>
  <c r="P37" i="2" s="1"/>
  <c r="F36" i="2"/>
  <c r="P36" i="2" s="1"/>
  <c r="P16" i="2"/>
  <c r="F24" i="2" l="1"/>
  <c r="P24" i="2" s="1"/>
  <c r="F20" i="2" l="1"/>
  <c r="P20" i="2" s="1"/>
  <c r="F26" i="2"/>
  <c r="P26" i="2" s="1"/>
  <c r="F27" i="2"/>
  <c r="P27" i="2" s="1"/>
  <c r="F28" i="2"/>
  <c r="P28" i="2" s="1"/>
  <c r="F29" i="2"/>
  <c r="P29" i="2" s="1"/>
  <c r="F30" i="2"/>
  <c r="P30" i="2" s="1"/>
  <c r="F31" i="2"/>
  <c r="P31" i="2" s="1"/>
  <c r="F32" i="2"/>
  <c r="P32" i="2" s="1"/>
  <c r="F33" i="2"/>
  <c r="P33" i="2" s="1"/>
  <c r="F34" i="2"/>
  <c r="P34" i="2" s="1"/>
  <c r="F35" i="2"/>
  <c r="P35" i="2" s="1"/>
  <c r="F38" i="2"/>
  <c r="P38" i="2" s="1"/>
  <c r="F39" i="2"/>
  <c r="P39" i="2" s="1"/>
  <c r="F40" i="2"/>
  <c r="P40" i="2" s="1"/>
  <c r="F43" i="2"/>
  <c r="P43" i="2" s="1"/>
  <c r="F44" i="2"/>
  <c r="P44" i="2" s="1"/>
  <c r="F45" i="2"/>
  <c r="P45" i="2" s="1"/>
  <c r="P7" i="2"/>
  <c r="P8" i="2"/>
  <c r="P9" i="2"/>
  <c r="P14" i="2"/>
  <c r="I56" i="2" l="1"/>
  <c r="M56" i="2" l="1"/>
  <c r="P13" i="2"/>
  <c r="P56" i="2" s="1"/>
  <c r="D75" i="2" s="1"/>
  <c r="F56" i="2" l="1"/>
</calcChain>
</file>

<file path=xl/sharedStrings.xml><?xml version="1.0" encoding="utf-8"?>
<sst xmlns="http://schemas.openxmlformats.org/spreadsheetml/2006/main" count="114" uniqueCount="105">
  <si>
    <t>Verwerking</t>
  </si>
  <si>
    <t>Overig (huur, schoonmaak, etc)</t>
  </si>
  <si>
    <t>Totaal</t>
  </si>
  <si>
    <t xml:space="preserve">Tonnage </t>
  </si>
  <si>
    <t>prijs p.ton</t>
  </si>
  <si>
    <t>Kosten</t>
  </si>
  <si>
    <t xml:space="preserve">Ritten </t>
  </si>
  <si>
    <t>prijs p. rit</t>
  </si>
  <si>
    <t>eenh maat</t>
  </si>
  <si>
    <t>Prijs p.e.</t>
  </si>
  <si>
    <t>Bedrijfsafval</t>
  </si>
  <si>
    <t>Niet Specifiek Ziekenhuisafval</t>
  </si>
  <si>
    <t>Swill</t>
  </si>
  <si>
    <t>Groen / tuinafval</t>
  </si>
  <si>
    <t>Frituurvet</t>
  </si>
  <si>
    <t>liter</t>
  </si>
  <si>
    <t>Harde kunststoffen</t>
  </si>
  <si>
    <t>PP Non Woven</t>
  </si>
  <si>
    <t>EPS</t>
  </si>
  <si>
    <t>Bouw &amp; sloopafval</t>
  </si>
  <si>
    <t>m2</t>
  </si>
  <si>
    <t>Hout B</t>
  </si>
  <si>
    <t>Electronica</t>
  </si>
  <si>
    <t>Flessenglas (bont)</t>
  </si>
  <si>
    <t>Papier en karton</t>
  </si>
  <si>
    <t>Vertrouwelijk papier</t>
  </si>
  <si>
    <t>Papier en Karton</t>
  </si>
  <si>
    <t>Gevaarlijk afval</t>
  </si>
  <si>
    <t>Beddingafval</t>
  </si>
  <si>
    <t>Inzameling Afgewerkte olie, categorie</t>
  </si>
  <si>
    <t>Inzameling Ammonia</t>
  </si>
  <si>
    <t>Inzameling Anorganisch zuur, kv per kg</t>
  </si>
  <si>
    <t>Inzameling Anorganische loog, organisch</t>
  </si>
  <si>
    <t>Inzameling Artikelen verontreinigd,</t>
  </si>
  <si>
    <t>Inzameling Batterijen &lt; 3 kg/stuk per kg</t>
  </si>
  <si>
    <t>Inzameling Chloorbleekloog per kg</t>
  </si>
  <si>
    <t>Inzameling Fixeer, kv per kg</t>
  </si>
  <si>
    <t>Inzameling Halogeenrijke organische</t>
  </si>
  <si>
    <t>Inzameling koel- en vriesapparatuur per</t>
  </si>
  <si>
    <t>Inzameling Kwikhoudende voorwerpen per</t>
  </si>
  <si>
    <t>Inzameling Laboratorium chemicalien cat</t>
  </si>
  <si>
    <t>Inzameling Loodschorten</t>
  </si>
  <si>
    <t>Inzameling Lijm/hars/kit vast/past. (kvp)</t>
  </si>
  <si>
    <t>Inzameling Medicijnen en cosmetica per</t>
  </si>
  <si>
    <t>Inzameling Ontwikkelaar film,kv per kg</t>
  </si>
  <si>
    <t>Inzameling Oplosmiddel, kv per kg</t>
  </si>
  <si>
    <t>Inzameling Oplosmiddelen halogeenarm (kvp)</t>
  </si>
  <si>
    <t>Inzameling Opruimafv/filter met chem.rest</t>
  </si>
  <si>
    <t>Inzameling TL-buizen per kg</t>
  </si>
  <si>
    <t>Inzameling Vervuilde artikelen,</t>
  </si>
  <si>
    <t>Inzameling Vloeistof, laag calorisch,</t>
  </si>
  <si>
    <t>Inzameling Waterstofperoxide + 5% perazijnzuur</t>
  </si>
  <si>
    <t>Transport gevaarlijk afval</t>
  </si>
  <si>
    <t>Leveren Autoclaveer deksel</t>
  </si>
  <si>
    <t>Specifiek Ziekenhuisafval</t>
  </si>
  <si>
    <t>Leveren 30 ltr SZA-vat blauw vlak deksel UN3291</t>
  </si>
  <si>
    <t>Leveren 50 ltr SZA-vat blauw vlak deksel UN3291</t>
  </si>
  <si>
    <t>Exclusief BTW</t>
  </si>
  <si>
    <t>Naam</t>
  </si>
  <si>
    <t>Functie</t>
  </si>
  <si>
    <t>Datum</t>
  </si>
  <si>
    <t>Handtekening</t>
  </si>
  <si>
    <t>Instructie en uitleg, Prijzenblad</t>
  </si>
  <si>
    <t>U kunt 2 cijfers achter de komma gebruiken.</t>
  </si>
  <si>
    <t xml:space="preserve">Alle tarieven in de prijslijst worden exclusief BTW ingevuld. </t>
  </si>
  <si>
    <r>
      <t>Het Ingevulde prijzenblad dient u in</t>
    </r>
    <r>
      <rPr>
        <b/>
        <sz val="11"/>
        <rFont val="Calibri"/>
        <family val="2"/>
        <scheme val="minor"/>
      </rPr>
      <t xml:space="preserve"> Excel-format en in PDF-format</t>
    </r>
    <r>
      <rPr>
        <sz val="11"/>
        <rFont val="Calibri"/>
        <family val="2"/>
        <scheme val="minor"/>
      </rPr>
      <t>, via TenderNed te uploaden</t>
    </r>
  </si>
  <si>
    <t>Definitie: Conform PVE Afvalbeheer</t>
  </si>
  <si>
    <t>Bijlage 3 Prijzenblad - EA Afvalbeheer F-EU-23-01</t>
  </si>
  <si>
    <t>Inschrijver dient hier de meerkosten op te geven voor de alternatieve verwerking van afvalstromen waarop dit van toepassing kan zijn.</t>
  </si>
  <si>
    <t xml:space="preserve">Wijzigingen van de lay-out en de gebruikte formules in dit prijzenblad zijn niet toegestaan. Uitgezonderd is het tabblad "Alternatieve verwerking". Inschrijver mag de lay-out aanvullen om kosten te specificeren. </t>
  </si>
  <si>
    <t xml:space="preserve">De opmaak van dit tabblad mag door Inschrijver worden aangepast. </t>
  </si>
  <si>
    <t xml:space="preserve">Boete </t>
  </si>
  <si>
    <t>Kosten per tonnage alternatieve verwerking
(excl. BTW)</t>
  </si>
  <si>
    <t>Toelichting tabblad Alternatieve verwerking</t>
  </si>
  <si>
    <t>De opgegeven meerkosten door Inschrijver maken geen onderdeel uit van de Inschrijfprijs</t>
  </si>
  <si>
    <t>Type afvalstroom</t>
  </si>
  <si>
    <t>Totaal Afvalstromen</t>
  </si>
  <si>
    <t>SZA afval</t>
  </si>
  <si>
    <t xml:space="preserve">Te leveren producten </t>
  </si>
  <si>
    <t>Dekselvat 60L PL spanring UN</t>
  </si>
  <si>
    <t>Dekselvat 200L MT UN</t>
  </si>
  <si>
    <t>B</t>
  </si>
  <si>
    <t>Leveren Curtec Dekselvat 6L PL, Xkeur</t>
  </si>
  <si>
    <t>Leveren dekselvat 200L PL spanring UN (Omverpakking SZA vat)</t>
  </si>
  <si>
    <t>Leveren Can 10L UN</t>
  </si>
  <si>
    <t>Huur magazijncontainer 20 FT</t>
  </si>
  <si>
    <t>Huur magazijncontainer 40 FT</t>
  </si>
  <si>
    <t>Aantals</t>
  </si>
  <si>
    <t>Huur rolc. 240L Secure Data</t>
  </si>
  <si>
    <t>Reinigen container (perscontainers)</t>
  </si>
  <si>
    <t>SZA Servicekosten (tbv ontsmetten/handeling)</t>
  </si>
  <si>
    <t>Totaal leveringen</t>
  </si>
  <si>
    <t>Invullen kolom D - H - M - waar een getal bij staat hetzij van de tonnages, hetzij van de ritten hetzij van overig of in een combinatievorm. In de (geel) gearceerde vakken (cellen).</t>
  </si>
  <si>
    <r>
      <t xml:space="preserve">Inkoopprijs+
</t>
    </r>
    <r>
      <rPr>
        <i/>
        <sz val="11"/>
        <rFont val="Calibri"/>
        <family val="2"/>
        <scheme val="minor"/>
      </rPr>
      <t>Plafondbedrag van toepassing: maximaal 10%</t>
    </r>
  </si>
  <si>
    <t>Jaarlijkse opdrachtwaarde leveringen</t>
  </si>
  <si>
    <t xml:space="preserve">Aantallen </t>
  </si>
  <si>
    <t>Inschrijfprijs</t>
  </si>
  <si>
    <t>C</t>
  </si>
  <si>
    <t xml:space="preserve">De aantallen zijn gebaseerd op jaarbasis en kunnen geen rechten aan worden ontleent. </t>
  </si>
  <si>
    <t>De gele velden zijn voor Opdrachtnemer om in te vullen.</t>
  </si>
  <si>
    <t xml:space="preserve">Over de opgegeven prijzen en opslagpercentages in deze prijslijst worden geen extra toeslagen meer gerekend. Opdrachtnemer biedt een all-in tarief. Dit omvat alle kosten om de opdracht naar behoren uit te voeren. Het is niet toegestaan om andere kosten op te voeren. </t>
  </si>
  <si>
    <r>
      <t xml:space="preserve">Voor het </t>
    </r>
    <r>
      <rPr>
        <i/>
        <sz val="11"/>
        <rFont val="Calibri"/>
        <family val="2"/>
        <scheme val="minor"/>
      </rPr>
      <t>Totaal aan afvalstromen</t>
    </r>
    <r>
      <rPr>
        <sz val="11"/>
        <rFont val="Calibri"/>
        <family val="2"/>
        <scheme val="minor"/>
      </rPr>
      <t xml:space="preserve"> (cel P66) en </t>
    </r>
    <r>
      <rPr>
        <i/>
        <sz val="11"/>
        <rFont val="Calibri"/>
        <family val="2"/>
        <scheme val="minor"/>
      </rPr>
      <t>Inkoopplus percentage</t>
    </r>
    <r>
      <rPr>
        <sz val="11"/>
        <rFont val="Calibri"/>
        <family val="2"/>
        <scheme val="minor"/>
      </rPr>
      <t xml:space="preserve"> (cel D81) is een plafond van toepassing. Boven het plafond aanbieden betekent een knock out en leidt tot een ongeldige Inschrijving. Inschrijving wordt ter zijde gelegd van verdere beoordeling. </t>
    </r>
  </si>
  <si>
    <t>Verwerking Dierlijke (bij)producten Cat.1 / SZA</t>
  </si>
  <si>
    <r>
      <t>Het</t>
    </r>
    <r>
      <rPr>
        <sz val="11"/>
        <rFont val="Calibri"/>
        <family val="2"/>
        <scheme val="minor"/>
      </rPr>
      <t xml:space="preserve"> opslagpercentage</t>
    </r>
    <r>
      <rPr>
        <sz val="11"/>
        <color theme="1"/>
        <rFont val="Calibri"/>
        <family val="2"/>
        <scheme val="minor"/>
      </rPr>
      <t xml:space="preserve"> (cel D81) van Opdrachtnemer is de opslag% bovenop de inkoopprijs. Inclusief de verrekening van eventuele bonus en/of kickback-fees afspraken.</t>
    </r>
  </si>
  <si>
    <t xml:space="preserve">PBD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</si>
</sst>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_-&quot;€&quot;\ * #,##0.00\-;_-&quot;€&quot;\ * &quot;-&quot;??_-;_-@_-"/>
    <numFmt numFmtId="164" formatCode="&quot;€&quot;\ #,##0_-"/>
    <numFmt numFmtId="165" formatCode="&quot;€&quot;\ #,##0.00_-"/>
    <numFmt numFmtId="166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71">
    <xf numFmtId="0" fontId="0" fillId="0" borderId="0" xfId="0"/>
    <xf numFmtId="164" fontId="0" fillId="0" borderId="0" xfId="0" applyNumberFormat="1"/>
    <xf numFmtId="3" fontId="0" fillId="0" borderId="0" xfId="0" applyNumberFormat="1"/>
    <xf numFmtId="0" fontId="0" fillId="0" borderId="2" xfId="0" applyBorder="1"/>
    <xf numFmtId="0" fontId="0" fillId="0" borderId="8" xfId="0" applyBorder="1"/>
    <xf numFmtId="0" fontId="0" fillId="0" borderId="6" xfId="0" applyBorder="1"/>
    <xf numFmtId="0" fontId="0" fillId="0" borderId="9" xfId="0" applyBorder="1"/>
    <xf numFmtId="3" fontId="0" fillId="0" borderId="9" xfId="0" applyNumberFormat="1" applyBorder="1"/>
    <xf numFmtId="3" fontId="0" fillId="0" borderId="8" xfId="0" applyNumberFormat="1" applyBorder="1"/>
    <xf numFmtId="0" fontId="3" fillId="0" borderId="13" xfId="0" applyFont="1" applyBorder="1"/>
    <xf numFmtId="3" fontId="4" fillId="0" borderId="13" xfId="0" applyNumberFormat="1" applyFont="1" applyBorder="1"/>
    <xf numFmtId="3" fontId="4" fillId="0" borderId="14" xfId="0" applyNumberFormat="1" applyFont="1" applyBorder="1"/>
    <xf numFmtId="3" fontId="4" fillId="3" borderId="13" xfId="0" applyNumberFormat="1" applyFont="1" applyFill="1" applyBorder="1"/>
    <xf numFmtId="3" fontId="2" fillId="3" borderId="10" xfId="0" applyNumberFormat="1" applyFont="1" applyFill="1" applyBorder="1" applyAlignment="1">
      <alignment horizontal="center"/>
    </xf>
    <xf numFmtId="164" fontId="0" fillId="3" borderId="3" xfId="0" applyNumberFormat="1" applyFill="1" applyBorder="1"/>
    <xf numFmtId="164" fontId="0" fillId="3" borderId="5" xfId="0" applyNumberFormat="1" applyFill="1" applyBorder="1"/>
    <xf numFmtId="164" fontId="0" fillId="3" borderId="7" xfId="0" applyNumberFormat="1" applyFill="1" applyBorder="1"/>
    <xf numFmtId="0" fontId="4" fillId="0" borderId="0" xfId="0" applyFont="1"/>
    <xf numFmtId="0" fontId="2" fillId="0" borderId="0" xfId="0" applyFont="1"/>
    <xf numFmtId="2" fontId="0" fillId="0" borderId="2" xfId="0" applyNumberFormat="1" applyBorder="1"/>
    <xf numFmtId="2" fontId="0" fillId="0" borderId="6" xfId="0" applyNumberFormat="1" applyBorder="1"/>
    <xf numFmtId="2" fontId="0" fillId="0" borderId="0" xfId="0" applyNumberFormat="1"/>
    <xf numFmtId="0" fontId="0" fillId="0" borderId="0" xfId="0" applyAlignment="1">
      <alignment horizontal="left" indent="2"/>
    </xf>
    <xf numFmtId="3" fontId="8" fillId="0" borderId="0" xfId="0" applyNumberFormat="1" applyFont="1"/>
    <xf numFmtId="0" fontId="6" fillId="0" borderId="0" xfId="0" applyFont="1"/>
    <xf numFmtId="2" fontId="0" fillId="0" borderId="8" xfId="0" applyNumberFormat="1" applyBorder="1"/>
    <xf numFmtId="2" fontId="2" fillId="0" borderId="4" xfId="0" applyNumberFormat="1" applyFont="1" applyBorder="1"/>
    <xf numFmtId="3" fontId="2" fillId="0" borderId="0" xfId="0" applyNumberFormat="1" applyFont="1"/>
    <xf numFmtId="164" fontId="2" fillId="3" borderId="5" xfId="0" applyNumberFormat="1" applyFont="1" applyFill="1" applyBorder="1"/>
    <xf numFmtId="0" fontId="8" fillId="0" borderId="0" xfId="0" applyFont="1"/>
    <xf numFmtId="3" fontId="0" fillId="0" borderId="0" xfId="0" applyNumberFormat="1" applyFill="1"/>
    <xf numFmtId="3" fontId="2" fillId="0" borderId="8" xfId="0" applyNumberFormat="1" applyFont="1" applyBorder="1" applyAlignment="1">
      <alignment horizontal="center"/>
    </xf>
    <xf numFmtId="0" fontId="11" fillId="0" borderId="0" xfId="0" applyFont="1"/>
    <xf numFmtId="0" fontId="8" fillId="6" borderId="20" xfId="1" applyFont="1" applyFill="1" applyBorder="1" applyAlignment="1">
      <alignment vertical="top" wrapText="1"/>
    </xf>
    <xf numFmtId="0" fontId="8" fillId="6" borderId="21" xfId="1" applyFont="1" applyFill="1" applyBorder="1" applyAlignment="1">
      <alignment vertical="top" wrapText="1"/>
    </xf>
    <xf numFmtId="49" fontId="10" fillId="0" borderId="21" xfId="2" applyNumberFormat="1" applyFont="1" applyFill="1" applyBorder="1" applyAlignment="1">
      <alignment horizontal="left" vertical="top" wrapText="1"/>
    </xf>
    <xf numFmtId="0" fontId="0" fillId="0" borderId="21" xfId="0" applyBorder="1" applyAlignment="1">
      <alignment vertical="top" wrapText="1"/>
    </xf>
    <xf numFmtId="0" fontId="2" fillId="7" borderId="21" xfId="0" applyFont="1" applyFill="1" applyBorder="1" applyAlignment="1">
      <alignment horizontal="left" vertical="top"/>
    </xf>
    <xf numFmtId="0" fontId="2" fillId="7" borderId="2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7" borderId="27" xfId="0" applyFill="1" applyBorder="1"/>
    <xf numFmtId="0" fontId="0" fillId="7" borderId="28" xfId="0" applyFill="1" applyBorder="1"/>
    <xf numFmtId="0" fontId="13" fillId="7" borderId="18" xfId="1" applyFont="1" applyFill="1" applyBorder="1" applyAlignment="1">
      <alignment vertical="top" wrapText="1"/>
    </xf>
    <xf numFmtId="0" fontId="13" fillId="7" borderId="20" xfId="1" applyFont="1" applyFill="1" applyBorder="1" applyAlignment="1">
      <alignment vertical="top" wrapText="1"/>
    </xf>
    <xf numFmtId="0" fontId="11" fillId="7" borderId="21" xfId="0" applyFont="1" applyFill="1" applyBorder="1" applyAlignment="1">
      <alignment horizontal="center"/>
    </xf>
    <xf numFmtId="0" fontId="3" fillId="7" borderId="26" xfId="0" applyFont="1" applyFill="1" applyBorder="1"/>
    <xf numFmtId="3" fontId="2" fillId="0" borderId="8" xfId="0" applyNumberFormat="1" applyFont="1" applyBorder="1" applyAlignment="1"/>
    <xf numFmtId="2" fontId="8" fillId="0" borderId="0" xfId="0" applyNumberFormat="1" applyFont="1"/>
    <xf numFmtId="164" fontId="8" fillId="3" borderId="5" xfId="0" applyNumberFormat="1" applyFont="1" applyFill="1" applyBorder="1"/>
    <xf numFmtId="2" fontId="0" fillId="0" borderId="0" xfId="0" applyNumberFormat="1" applyBorder="1"/>
    <xf numFmtId="3" fontId="0" fillId="0" borderId="0" xfId="0" applyNumberFormat="1" applyBorder="1"/>
    <xf numFmtId="3" fontId="0" fillId="0" borderId="3" xfId="0" applyNumberFormat="1" applyBorder="1"/>
    <xf numFmtId="3" fontId="8" fillId="0" borderId="0" xfId="0" applyNumberFormat="1" applyFont="1" applyFill="1"/>
    <xf numFmtId="3" fontId="0" fillId="0" borderId="0" xfId="0" applyNumberFormat="1" applyFill="1" applyBorder="1"/>
    <xf numFmtId="3" fontId="0" fillId="0" borderId="23" xfId="0" applyNumberFormat="1" applyFill="1" applyBorder="1"/>
    <xf numFmtId="3" fontId="0" fillId="0" borderId="7" xfId="0" applyNumberFormat="1" applyBorder="1"/>
    <xf numFmtId="0" fontId="14" fillId="0" borderId="2" xfId="0" applyFont="1" applyBorder="1"/>
    <xf numFmtId="0" fontId="14" fillId="0" borderId="4" xfId="0" applyFont="1" applyBorder="1"/>
    <xf numFmtId="0" fontId="14" fillId="0" borderId="6" xfId="0" applyFont="1" applyBorder="1"/>
    <xf numFmtId="0" fontId="14" fillId="0" borderId="8" xfId="0" applyFont="1" applyBorder="1"/>
    <xf numFmtId="0" fontId="14" fillId="0" borderId="0" xfId="0" applyFont="1" applyBorder="1"/>
    <xf numFmtId="0" fontId="0" fillId="0" borderId="13" xfId="0" applyBorder="1"/>
    <xf numFmtId="2" fontId="0" fillId="0" borderId="1" xfId="0" applyNumberFormat="1" applyBorder="1"/>
    <xf numFmtId="165" fontId="4" fillId="2" borderId="14" xfId="0" applyNumberFormat="1" applyFont="1" applyFill="1" applyBorder="1"/>
    <xf numFmtId="164" fontId="2" fillId="0" borderId="0" xfId="0" applyNumberFormat="1" applyFont="1" applyFill="1" applyBorder="1"/>
    <xf numFmtId="164" fontId="0" fillId="0" borderId="8" xfId="0" applyNumberFormat="1" applyFill="1" applyBorder="1"/>
    <xf numFmtId="164" fontId="0" fillId="0" borderId="0" xfId="0" applyNumberFormat="1" applyFill="1" applyBorder="1"/>
    <xf numFmtId="164" fontId="0" fillId="0" borderId="9" xfId="0" applyNumberFormat="1" applyFill="1" applyBorder="1"/>
    <xf numFmtId="44" fontId="0" fillId="0" borderId="1" xfId="0" applyNumberFormat="1" applyFont="1" applyBorder="1"/>
    <xf numFmtId="44" fontId="3" fillId="0" borderId="1" xfId="0" applyNumberFormat="1" applyFont="1" applyBorder="1"/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 wrapText="1"/>
    </xf>
    <xf numFmtId="4" fontId="4" fillId="0" borderId="13" xfId="0" applyNumberFormat="1" applyFont="1" applyBorder="1"/>
    <xf numFmtId="2" fontId="0" fillId="0" borderId="29" xfId="0" applyNumberFormat="1" applyBorder="1"/>
    <xf numFmtId="2" fontId="0" fillId="0" borderId="30" xfId="0" applyNumberFormat="1" applyBorder="1"/>
    <xf numFmtId="3" fontId="0" fillId="0" borderId="30" xfId="0" applyNumberFormat="1" applyBorder="1"/>
    <xf numFmtId="3" fontId="0" fillId="0" borderId="29" xfId="0" applyNumberFormat="1" applyBorder="1"/>
    <xf numFmtId="2" fontId="0" fillId="0" borderId="23" xfId="0" applyNumberFormat="1" applyBorder="1"/>
    <xf numFmtId="3" fontId="0" fillId="0" borderId="23" xfId="0" applyNumberFormat="1" applyBorder="1"/>
    <xf numFmtId="0" fontId="0" fillId="0" borderId="0" xfId="0" applyFill="1" applyAlignment="1">
      <alignment horizontal="left" indent="2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44" fontId="0" fillId="0" borderId="0" xfId="0" applyNumberFormat="1"/>
    <xf numFmtId="44" fontId="2" fillId="2" borderId="18" xfId="0" applyNumberFormat="1" applyFont="1" applyFill="1" applyBorder="1"/>
    <xf numFmtId="44" fontId="4" fillId="2" borderId="13" xfId="0" applyNumberFormat="1" applyFont="1" applyFill="1" applyBorder="1"/>
    <xf numFmtId="44" fontId="7" fillId="0" borderId="0" xfId="0" applyNumberFormat="1" applyFont="1"/>
    <xf numFmtId="44" fontId="2" fillId="0" borderId="10" xfId="0" applyNumberFormat="1" applyFont="1" applyBorder="1" applyAlignment="1">
      <alignment horizontal="right"/>
    </xf>
    <xf numFmtId="44" fontId="2" fillId="0" borderId="11" xfId="0" applyNumberFormat="1" applyFont="1" applyBorder="1" applyAlignment="1">
      <alignment horizontal="right"/>
    </xf>
    <xf numFmtId="44" fontId="0" fillId="0" borderId="10" xfId="0" applyNumberFormat="1" applyBorder="1"/>
    <xf numFmtId="44" fontId="0" fillId="0" borderId="11" xfId="0" applyNumberFormat="1" applyBorder="1"/>
    <xf numFmtId="44" fontId="4" fillId="0" borderId="1" xfId="0" applyNumberFormat="1" applyFont="1" applyBorder="1"/>
    <xf numFmtId="0" fontId="8" fillId="0" borderId="3" xfId="0" applyFont="1" applyBorder="1"/>
    <xf numFmtId="0" fontId="8" fillId="0" borderId="5" xfId="0" applyFont="1" applyBorder="1"/>
    <xf numFmtId="0" fontId="8" fillId="0" borderId="7" xfId="0" applyFont="1" applyBorder="1"/>
    <xf numFmtId="0" fontId="0" fillId="0" borderId="7" xfId="0" applyFont="1" applyBorder="1" applyAlignment="1">
      <alignment wrapText="1"/>
    </xf>
    <xf numFmtId="0" fontId="3" fillId="0" borderId="14" xfId="0" applyFont="1" applyBorder="1"/>
    <xf numFmtId="0" fontId="0" fillId="9" borderId="10" xfId="0" applyFill="1" applyBorder="1"/>
    <xf numFmtId="0" fontId="0" fillId="9" borderId="11" xfId="0" applyFill="1" applyBorder="1"/>
    <xf numFmtId="0" fontId="8" fillId="9" borderId="11" xfId="0" applyFont="1" applyFill="1" applyBorder="1"/>
    <xf numFmtId="0" fontId="0" fillId="9" borderId="12" xfId="0" applyFill="1" applyBorder="1"/>
    <xf numFmtId="0" fontId="3" fillId="1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/>
    </xf>
    <xf numFmtId="0" fontId="0" fillId="0" borderId="0" xfId="0" applyFont="1"/>
    <xf numFmtId="0" fontId="0" fillId="0" borderId="8" xfId="0" applyFont="1" applyBorder="1"/>
    <xf numFmtId="0" fontId="0" fillId="0" borderId="9" xfId="0" applyFont="1" applyBorder="1"/>
    <xf numFmtId="0" fontId="0" fillId="0" borderId="0" xfId="0" applyFont="1" applyBorder="1"/>
    <xf numFmtId="0" fontId="0" fillId="0" borderId="35" xfId="0" applyFont="1" applyBorder="1"/>
    <xf numFmtId="0" fontId="0" fillId="0" borderId="3" xfId="0" applyFont="1" applyBorder="1"/>
    <xf numFmtId="0" fontId="2" fillId="0" borderId="13" xfId="0" applyFont="1" applyBorder="1"/>
    <xf numFmtId="0" fontId="13" fillId="0" borderId="1" xfId="0" applyFont="1" applyFill="1" applyBorder="1" applyAlignment="1">
      <alignment vertical="center"/>
    </xf>
    <xf numFmtId="44" fontId="0" fillId="0" borderId="17" xfId="0" applyNumberFormat="1" applyFill="1" applyBorder="1"/>
    <xf numFmtId="3" fontId="0" fillId="0" borderId="8" xfId="0" applyNumberFormat="1" applyFill="1" applyBorder="1"/>
    <xf numFmtId="3" fontId="0" fillId="0" borderId="9" xfId="0" applyNumberFormat="1" applyFill="1" applyBorder="1"/>
    <xf numFmtId="3" fontId="0" fillId="0" borderId="29" xfId="0" applyNumberFormat="1" applyFill="1" applyBorder="1"/>
    <xf numFmtId="0" fontId="0" fillId="5" borderId="21" xfId="0" applyFill="1" applyBorder="1"/>
    <xf numFmtId="44" fontId="0" fillId="5" borderId="21" xfId="0" applyNumberFormat="1" applyFill="1" applyBorder="1"/>
    <xf numFmtId="0" fontId="0" fillId="0" borderId="5" xfId="0" applyFont="1" applyBorder="1"/>
    <xf numFmtId="0" fontId="6" fillId="0" borderId="5" xfId="0" applyFont="1" applyBorder="1"/>
    <xf numFmtId="0" fontId="15" fillId="0" borderId="4" xfId="0" applyFont="1" applyBorder="1"/>
    <xf numFmtId="0" fontId="0" fillId="0" borderId="7" xfId="0" applyFont="1" applyFill="1" applyBorder="1"/>
    <xf numFmtId="0" fontId="0" fillId="0" borderId="7" xfId="0" applyFont="1" applyBorder="1"/>
    <xf numFmtId="0" fontId="11" fillId="7" borderId="0" xfId="0" applyFont="1" applyFill="1" applyBorder="1" applyAlignment="1"/>
    <xf numFmtId="0" fontId="0" fillId="7" borderId="0" xfId="0" applyFill="1" applyBorder="1"/>
    <xf numFmtId="164" fontId="0" fillId="7" borderId="0" xfId="0" applyNumberFormat="1" applyFill="1" applyBorder="1"/>
    <xf numFmtId="44" fontId="0" fillId="7" borderId="0" xfId="0" applyNumberFormat="1" applyFill="1" applyBorder="1"/>
    <xf numFmtId="44" fontId="0" fillId="5" borderId="15" xfId="0" applyNumberFormat="1" applyFill="1" applyBorder="1" applyProtection="1">
      <protection locked="0"/>
    </xf>
    <xf numFmtId="44" fontId="0" fillId="5" borderId="16" xfId="0" applyNumberFormat="1" applyFill="1" applyBorder="1" applyProtection="1">
      <protection locked="0"/>
    </xf>
    <xf numFmtId="44" fontId="0" fillId="0" borderId="16" xfId="0" applyNumberFormat="1" applyFill="1" applyBorder="1" applyProtection="1">
      <protection locked="0"/>
    </xf>
    <xf numFmtId="44" fontId="0" fillId="0" borderId="23" xfId="0" applyNumberFormat="1" applyFill="1" applyBorder="1" applyProtection="1">
      <protection locked="0"/>
    </xf>
    <xf numFmtId="44" fontId="0" fillId="0" borderId="0" xfId="0" applyNumberFormat="1" applyFill="1" applyBorder="1" applyProtection="1">
      <protection locked="0"/>
    </xf>
    <xf numFmtId="44" fontId="0" fillId="5" borderId="10" xfId="0" applyNumberFormat="1" applyFill="1" applyBorder="1" applyProtection="1">
      <protection locked="0"/>
    </xf>
    <xf numFmtId="44" fontId="0" fillId="5" borderId="36" xfId="0" applyNumberFormat="1" applyFill="1" applyBorder="1" applyProtection="1">
      <protection locked="0"/>
    </xf>
    <xf numFmtId="44" fontId="0" fillId="5" borderId="12" xfId="0" applyNumberFormat="1" applyFill="1" applyBorder="1" applyProtection="1">
      <protection locked="0"/>
    </xf>
    <xf numFmtId="44" fontId="0" fillId="5" borderId="37" xfId="0" applyNumberFormat="1" applyFill="1" applyBorder="1" applyProtection="1">
      <protection locked="0"/>
    </xf>
    <xf numFmtId="44" fontId="1" fillId="5" borderId="16" xfId="0" applyNumberFormat="1" applyFont="1" applyFill="1" applyBorder="1" applyProtection="1">
      <protection locked="0"/>
    </xf>
    <xf numFmtId="44" fontId="1" fillId="0" borderId="16" xfId="0" applyNumberFormat="1" applyFont="1" applyFill="1" applyBorder="1" applyProtection="1">
      <protection locked="0"/>
    </xf>
    <xf numFmtId="44" fontId="8" fillId="0" borderId="16" xfId="0" applyNumberFormat="1" applyFont="1" applyFill="1" applyBorder="1" applyProtection="1">
      <protection locked="0"/>
    </xf>
    <xf numFmtId="44" fontId="0" fillId="5" borderId="3" xfId="0" applyNumberFormat="1" applyFill="1" applyBorder="1" applyProtection="1">
      <protection locked="0"/>
    </xf>
    <xf numFmtId="44" fontId="0" fillId="0" borderId="5" xfId="0" applyNumberFormat="1" applyFill="1" applyBorder="1" applyProtection="1">
      <protection locked="0"/>
    </xf>
    <xf numFmtId="44" fontId="0" fillId="0" borderId="17" xfId="0" applyNumberFormat="1" applyFill="1" applyBorder="1" applyProtection="1">
      <protection locked="0"/>
    </xf>
    <xf numFmtId="44" fontId="0" fillId="0" borderId="7" xfId="0" applyNumberFormat="1" applyFill="1" applyBorder="1" applyProtection="1">
      <protection locked="0"/>
    </xf>
    <xf numFmtId="44" fontId="0" fillId="5" borderId="23" xfId="0" applyNumberFormat="1" applyFill="1" applyBorder="1" applyProtection="1">
      <protection locked="0"/>
    </xf>
    <xf numFmtId="44" fontId="0" fillId="5" borderId="0" xfId="0" applyNumberFormat="1" applyFill="1" applyBorder="1" applyProtection="1">
      <protection locked="0"/>
    </xf>
    <xf numFmtId="44" fontId="0" fillId="5" borderId="17" xfId="0" applyNumberFormat="1" applyFill="1" applyBorder="1" applyProtection="1">
      <protection locked="0"/>
    </xf>
    <xf numFmtId="44" fontId="0" fillId="5" borderId="29" xfId="0" applyNumberFormat="1" applyFill="1" applyBorder="1" applyProtection="1">
      <protection locked="0"/>
    </xf>
    <xf numFmtId="44" fontId="0" fillId="5" borderId="31" xfId="0" applyNumberFormat="1" applyFill="1" applyBorder="1" applyProtection="1">
      <protection locked="0"/>
    </xf>
    <xf numFmtId="44" fontId="0" fillId="5" borderId="32" xfId="0" applyNumberFormat="1" applyFill="1" applyBorder="1" applyProtection="1">
      <protection locked="0"/>
    </xf>
    <xf numFmtId="9" fontId="4" fillId="5" borderId="1" xfId="3" applyFont="1" applyFill="1" applyBorder="1" applyAlignment="1" applyProtection="1">
      <alignment horizontal="center" vertical="center"/>
      <protection locked="0"/>
    </xf>
    <xf numFmtId="0" fontId="0" fillId="5" borderId="0" xfId="0" applyFont="1" applyFill="1" applyProtection="1">
      <protection locked="0"/>
    </xf>
    <xf numFmtId="0" fontId="0" fillId="0" borderId="0" xfId="0" applyFont="1" applyProtection="1">
      <protection locked="0"/>
    </xf>
    <xf numFmtId="44" fontId="8" fillId="5" borderId="16" xfId="0" applyNumberFormat="1" applyFont="1" applyFill="1" applyBorder="1" applyProtection="1">
      <protection locked="0"/>
    </xf>
    <xf numFmtId="44" fontId="0" fillId="5" borderId="7" xfId="0" applyNumberFormat="1" applyFill="1" applyBorder="1" applyProtection="1">
      <protection locked="0"/>
    </xf>
    <xf numFmtId="44" fontId="3" fillId="10" borderId="13" xfId="0" applyNumberFormat="1" applyFont="1" applyFill="1" applyBorder="1" applyAlignment="1">
      <alignment horizontal="center" vertical="center"/>
    </xf>
    <xf numFmtId="44" fontId="3" fillId="10" borderId="35" xfId="0" applyNumberFormat="1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3" fontId="2" fillId="0" borderId="33" xfId="0" applyNumberFormat="1" applyFont="1" applyBorder="1" applyAlignment="1">
      <alignment horizontal="center" wrapText="1"/>
    </xf>
    <xf numFmtId="3" fontId="2" fillId="0" borderId="34" xfId="0" applyNumberFormat="1" applyFont="1" applyBorder="1" applyAlignment="1">
      <alignment horizontal="center" wrapText="1"/>
    </xf>
    <xf numFmtId="0" fontId="0" fillId="0" borderId="2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44" fontId="8" fillId="0" borderId="0" xfId="0" applyNumberFormat="1" applyFont="1" applyFill="1" applyBorder="1"/>
  </cellXfs>
  <cellStyles count="4">
    <cellStyle name="Currency 2" xfId="2" xr:uid="{33BEA121-2A51-4CB8-88F3-77C169FCF146}"/>
    <cellStyle name="Procent" xfId="3" builtinId="5"/>
    <cellStyle name="Standaard" xfId="0" builtinId="0"/>
    <cellStyle name="Standaard 2" xfId="1" xr:uid="{0BDD0830-CB24-43DB-AB2A-BF546341ABEF}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6B50-4B43-40E8-8560-288D18AECAD9}">
  <dimension ref="B1:B13"/>
  <sheetViews>
    <sheetView workbookViewId="0">
      <selection activeCell="E10" sqref="E10"/>
    </sheetView>
  </sheetViews>
  <sheetFormatPr defaultRowHeight="14.5" x14ac:dyDescent="0.35"/>
  <cols>
    <col min="1" max="1" width="4.36328125" customWidth="1"/>
    <col min="2" max="2" width="94.453125" customWidth="1"/>
  </cols>
  <sheetData>
    <row r="1" spans="2:2" ht="23.5" x14ac:dyDescent="0.55000000000000004">
      <c r="B1" s="44" t="s">
        <v>67</v>
      </c>
    </row>
    <row r="2" spans="2:2" ht="23.5" x14ac:dyDescent="0.55000000000000004">
      <c r="B2" s="32"/>
    </row>
    <row r="3" spans="2:2" x14ac:dyDescent="0.35">
      <c r="B3" s="42" t="s">
        <v>62</v>
      </c>
    </row>
    <row r="4" spans="2:2" x14ac:dyDescent="0.35">
      <c r="B4" s="43" t="s">
        <v>66</v>
      </c>
    </row>
    <row r="5" spans="2:2" ht="29" x14ac:dyDescent="0.35">
      <c r="B5" s="33" t="s">
        <v>69</v>
      </c>
    </row>
    <row r="6" spans="2:2" x14ac:dyDescent="0.35">
      <c r="B6" s="34" t="s">
        <v>98</v>
      </c>
    </row>
    <row r="7" spans="2:2" x14ac:dyDescent="0.35">
      <c r="B7" s="35" t="s">
        <v>99</v>
      </c>
    </row>
    <row r="8" spans="2:2" ht="43.5" x14ac:dyDescent="0.35">
      <c r="B8" s="34" t="s">
        <v>100</v>
      </c>
    </row>
    <row r="9" spans="2:2" ht="43.5" x14ac:dyDescent="0.35">
      <c r="B9" s="34" t="s">
        <v>101</v>
      </c>
    </row>
    <row r="10" spans="2:2" ht="29" x14ac:dyDescent="0.35">
      <c r="B10" s="36" t="s">
        <v>103</v>
      </c>
    </row>
    <row r="11" spans="2:2" x14ac:dyDescent="0.35">
      <c r="B11" s="34" t="s">
        <v>63</v>
      </c>
    </row>
    <row r="12" spans="2:2" x14ac:dyDescent="0.35">
      <c r="B12" s="34" t="s">
        <v>64</v>
      </c>
    </row>
    <row r="13" spans="2:2" x14ac:dyDescent="0.35">
      <c r="B13" s="34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6"/>
  <sheetViews>
    <sheetView tabSelected="1" zoomScale="88" zoomScaleNormal="88" workbookViewId="0">
      <selection activeCell="C14" sqref="C14"/>
    </sheetView>
  </sheetViews>
  <sheetFormatPr defaultRowHeight="14.5" x14ac:dyDescent="0.35"/>
  <cols>
    <col min="1" max="1" width="7.1796875" customWidth="1"/>
    <col min="2" max="2" width="24" bestFit="1" customWidth="1"/>
    <col min="3" max="3" width="41.54296875" style="103" customWidth="1"/>
    <col min="4" max="4" width="16.453125" style="21" bestFit="1" customWidth="1"/>
    <col min="5" max="5" width="12.90625" style="83" bestFit="1" customWidth="1"/>
    <col min="6" max="6" width="16.54296875" style="83" customWidth="1"/>
    <col min="7" max="7" width="10.7265625" style="2" customWidth="1"/>
    <col min="8" max="8" width="13.26953125" style="83" customWidth="1"/>
    <col min="9" max="9" width="16.54296875" style="83" customWidth="1"/>
    <col min="10" max="10" width="10.1796875" style="1" customWidth="1"/>
    <col min="11" max="11" width="10.7265625" style="2" customWidth="1"/>
    <col min="12" max="12" width="10.7265625" style="83" customWidth="1"/>
    <col min="13" max="13" width="15.54296875" style="83" customWidth="1"/>
    <col min="14" max="15" width="2.7265625" style="1" customWidth="1"/>
    <col min="16" max="16" width="23" style="83" customWidth="1"/>
  </cols>
  <sheetData>
    <row r="1" spans="1:18" ht="23.5" x14ac:dyDescent="0.55000000000000004">
      <c r="A1" s="123"/>
      <c r="B1" s="122"/>
      <c r="C1" s="122"/>
      <c r="D1" s="122"/>
      <c r="E1" s="122" t="s">
        <v>67</v>
      </c>
      <c r="F1" s="122"/>
      <c r="G1" s="122"/>
      <c r="H1" s="122"/>
      <c r="I1" s="122"/>
      <c r="J1" s="122"/>
      <c r="K1" s="122"/>
      <c r="L1" s="122"/>
      <c r="M1" s="122"/>
      <c r="N1" s="122"/>
      <c r="O1" s="124"/>
      <c r="P1" s="125"/>
    </row>
    <row r="2" spans="1:18" ht="15" thickBot="1" x14ac:dyDescent="0.4"/>
    <row r="3" spans="1:18" ht="32.15" customHeight="1" x14ac:dyDescent="0.35">
      <c r="A3" s="97"/>
      <c r="B3" s="4"/>
      <c r="C3" s="104"/>
      <c r="D3" s="157" t="s">
        <v>0</v>
      </c>
      <c r="E3" s="155"/>
      <c r="F3" s="156"/>
      <c r="G3" s="155"/>
      <c r="H3" s="155"/>
      <c r="I3" s="156"/>
      <c r="J3" s="31"/>
      <c r="K3" s="46"/>
      <c r="L3" s="162" t="s">
        <v>1</v>
      </c>
      <c r="M3" s="163"/>
      <c r="N3" s="13"/>
      <c r="O3" s="13"/>
      <c r="P3" s="87" t="s">
        <v>2</v>
      </c>
    </row>
    <row r="4" spans="1:18" ht="15" thickBot="1" x14ac:dyDescent="0.4">
      <c r="A4" s="98"/>
      <c r="B4" s="6"/>
      <c r="C4" s="105"/>
      <c r="D4" s="26" t="s">
        <v>3</v>
      </c>
      <c r="E4" s="84" t="s">
        <v>4</v>
      </c>
      <c r="F4" s="84" t="s">
        <v>5</v>
      </c>
      <c r="G4" s="27" t="s">
        <v>6</v>
      </c>
      <c r="H4" s="84" t="s">
        <v>7</v>
      </c>
      <c r="I4" s="84" t="s">
        <v>5</v>
      </c>
      <c r="J4" s="64" t="s">
        <v>87</v>
      </c>
      <c r="K4" s="27" t="s">
        <v>8</v>
      </c>
      <c r="L4" s="84" t="s">
        <v>9</v>
      </c>
      <c r="M4" s="84" t="s">
        <v>5</v>
      </c>
      <c r="N4" s="28"/>
      <c r="O4" s="28"/>
      <c r="P4" s="88" t="s">
        <v>5</v>
      </c>
    </row>
    <row r="5" spans="1:18" x14ac:dyDescent="0.35">
      <c r="A5" s="98"/>
      <c r="B5" s="56" t="s">
        <v>10</v>
      </c>
      <c r="C5" s="108" t="s">
        <v>11</v>
      </c>
      <c r="D5" s="25">
        <v>893.46</v>
      </c>
      <c r="E5" s="126">
        <v>0</v>
      </c>
      <c r="F5" s="126">
        <f>(D5*E5)</f>
        <v>0</v>
      </c>
      <c r="G5" s="8">
        <v>633</v>
      </c>
      <c r="H5" s="126">
        <v>0</v>
      </c>
      <c r="I5" s="126">
        <f>(G5*H5)</f>
        <v>0</v>
      </c>
      <c r="J5" s="65"/>
      <c r="K5" s="8"/>
      <c r="L5" s="126">
        <v>0</v>
      </c>
      <c r="M5" s="126"/>
      <c r="N5" s="14"/>
      <c r="O5" s="14"/>
      <c r="P5" s="89">
        <f t="shared" ref="P5:P16" si="0">F5+I5+M5</f>
        <v>0</v>
      </c>
    </row>
    <row r="6" spans="1:18" x14ac:dyDescent="0.35">
      <c r="A6" s="98"/>
      <c r="B6" s="57"/>
      <c r="C6" s="117" t="s">
        <v>12</v>
      </c>
      <c r="D6" s="49">
        <v>114.16</v>
      </c>
      <c r="E6" s="127">
        <v>0</v>
      </c>
      <c r="F6" s="127">
        <f>(D6*E6)</f>
        <v>0</v>
      </c>
      <c r="G6" s="23">
        <v>2391</v>
      </c>
      <c r="H6" s="127">
        <v>0</v>
      </c>
      <c r="I6" s="127">
        <f t="shared" ref="I6:I16" si="1">(G6*H6)</f>
        <v>0</v>
      </c>
      <c r="J6" s="66"/>
      <c r="L6" s="127"/>
      <c r="M6" s="127"/>
      <c r="N6" s="15"/>
      <c r="O6" s="15"/>
      <c r="P6" s="90">
        <f t="shared" si="0"/>
        <v>0</v>
      </c>
    </row>
    <row r="7" spans="1:18" x14ac:dyDescent="0.35">
      <c r="A7" s="98"/>
      <c r="B7" s="57"/>
      <c r="C7" s="117" t="s">
        <v>13</v>
      </c>
      <c r="D7" s="49">
        <v>9.99</v>
      </c>
      <c r="E7" s="127">
        <v>0</v>
      </c>
      <c r="F7" s="127">
        <f t="shared" ref="F7:F16" si="2">(D7*E7)</f>
        <v>0</v>
      </c>
      <c r="G7" s="2">
        <v>11</v>
      </c>
      <c r="H7" s="127">
        <v>0</v>
      </c>
      <c r="I7" s="127">
        <f t="shared" si="1"/>
        <v>0</v>
      </c>
      <c r="J7" s="66"/>
      <c r="L7" s="127"/>
      <c r="M7" s="127"/>
      <c r="N7" s="15"/>
      <c r="O7" s="15"/>
      <c r="P7" s="90">
        <f t="shared" si="0"/>
        <v>0</v>
      </c>
    </row>
    <row r="8" spans="1:18" x14ac:dyDescent="0.35">
      <c r="A8" s="98"/>
      <c r="B8" s="57"/>
      <c r="C8" s="117" t="s">
        <v>14</v>
      </c>
      <c r="D8" s="49">
        <v>2.0099999999999998</v>
      </c>
      <c r="E8" s="127">
        <v>0</v>
      </c>
      <c r="F8" s="127">
        <f t="shared" si="2"/>
        <v>0</v>
      </c>
      <c r="G8" s="30">
        <v>23</v>
      </c>
      <c r="H8" s="127">
        <v>0</v>
      </c>
      <c r="I8" s="127">
        <f t="shared" si="1"/>
        <v>0</v>
      </c>
      <c r="J8" s="66"/>
      <c r="K8" s="2" t="s">
        <v>15</v>
      </c>
      <c r="L8" s="127"/>
      <c r="M8" s="127"/>
      <c r="N8" s="15"/>
      <c r="O8" s="15"/>
      <c r="P8" s="90">
        <f t="shared" si="0"/>
        <v>0</v>
      </c>
      <c r="R8" s="24"/>
    </row>
    <row r="9" spans="1:18" x14ac:dyDescent="0.35">
      <c r="A9" s="98"/>
      <c r="B9" s="57"/>
      <c r="C9" s="117" t="s">
        <v>16</v>
      </c>
      <c r="D9" s="49">
        <v>11.76</v>
      </c>
      <c r="E9" s="127">
        <v>0</v>
      </c>
      <c r="F9" s="127">
        <f t="shared" si="2"/>
        <v>0</v>
      </c>
      <c r="G9" s="2">
        <v>11</v>
      </c>
      <c r="H9" s="127">
        <v>0</v>
      </c>
      <c r="I9" s="127">
        <f t="shared" si="1"/>
        <v>0</v>
      </c>
      <c r="J9" s="66"/>
      <c r="L9" s="127"/>
      <c r="M9" s="127"/>
      <c r="N9" s="15"/>
      <c r="O9" s="15"/>
      <c r="P9" s="90">
        <f t="shared" si="0"/>
        <v>0</v>
      </c>
    </row>
    <row r="10" spans="1:18" x14ac:dyDescent="0.35">
      <c r="A10" s="98"/>
      <c r="B10" s="57"/>
      <c r="C10" s="117" t="s">
        <v>104</v>
      </c>
      <c r="D10" s="49">
        <v>5.3</v>
      </c>
      <c r="E10" s="127">
        <v>0</v>
      </c>
      <c r="F10" s="127">
        <f t="shared" si="2"/>
        <v>0</v>
      </c>
      <c r="G10" s="2">
        <v>15</v>
      </c>
      <c r="H10" s="127">
        <v>0</v>
      </c>
      <c r="I10" s="127">
        <f t="shared" si="1"/>
        <v>0</v>
      </c>
      <c r="J10" s="66"/>
      <c r="L10" s="127"/>
      <c r="M10" s="127"/>
      <c r="N10" s="15"/>
      <c r="O10" s="15"/>
      <c r="P10" s="90">
        <f t="shared" si="0"/>
        <v>0</v>
      </c>
    </row>
    <row r="11" spans="1:18" x14ac:dyDescent="0.35">
      <c r="A11" s="98"/>
      <c r="B11" s="57"/>
      <c r="C11" s="117" t="s">
        <v>17</v>
      </c>
      <c r="D11" s="49">
        <v>10.53</v>
      </c>
      <c r="E11" s="127">
        <v>0</v>
      </c>
      <c r="F11" s="127">
        <f t="shared" si="2"/>
        <v>0</v>
      </c>
      <c r="G11" s="2">
        <v>1340</v>
      </c>
      <c r="H11" s="127">
        <v>0</v>
      </c>
      <c r="I11" s="127">
        <f t="shared" si="1"/>
        <v>0</v>
      </c>
      <c r="J11" s="66"/>
      <c r="L11" s="127"/>
      <c r="M11" s="127"/>
      <c r="N11" s="15"/>
      <c r="O11" s="15"/>
      <c r="P11" s="90">
        <f t="shared" si="0"/>
        <v>0</v>
      </c>
    </row>
    <row r="12" spans="1:18" x14ac:dyDescent="0.35">
      <c r="A12" s="98"/>
      <c r="B12" s="57"/>
      <c r="C12" s="117" t="s">
        <v>18</v>
      </c>
      <c r="D12" s="49">
        <v>0.27</v>
      </c>
      <c r="E12" s="127">
        <v>0</v>
      </c>
      <c r="F12" s="127">
        <f t="shared" si="2"/>
        <v>0</v>
      </c>
      <c r="G12" s="30">
        <v>127</v>
      </c>
      <c r="H12" s="127">
        <v>0</v>
      </c>
      <c r="I12" s="127">
        <f t="shared" si="1"/>
        <v>0</v>
      </c>
      <c r="J12" s="66"/>
      <c r="L12" s="127"/>
      <c r="M12" s="127"/>
      <c r="N12" s="15"/>
      <c r="O12" s="15"/>
      <c r="P12" s="90">
        <f t="shared" si="0"/>
        <v>0</v>
      </c>
    </row>
    <row r="13" spans="1:18" x14ac:dyDescent="0.35">
      <c r="A13" s="98"/>
      <c r="B13" s="57"/>
      <c r="C13" s="117" t="s">
        <v>19</v>
      </c>
      <c r="D13" s="49">
        <v>4.04</v>
      </c>
      <c r="E13" s="127">
        <v>0</v>
      </c>
      <c r="F13" s="127">
        <f t="shared" si="2"/>
        <v>0</v>
      </c>
      <c r="G13" s="2">
        <v>3</v>
      </c>
      <c r="H13" s="127">
        <v>0</v>
      </c>
      <c r="I13" s="127">
        <f t="shared" si="1"/>
        <v>0</v>
      </c>
      <c r="J13" s="66"/>
      <c r="K13" s="2" t="s">
        <v>20</v>
      </c>
      <c r="L13" s="127"/>
      <c r="M13" s="127"/>
      <c r="N13" s="15"/>
      <c r="O13" s="15"/>
      <c r="P13" s="90">
        <f t="shared" si="0"/>
        <v>0</v>
      </c>
      <c r="R13" s="24"/>
    </row>
    <row r="14" spans="1:18" x14ac:dyDescent="0.35">
      <c r="A14" s="98"/>
      <c r="B14" s="57"/>
      <c r="C14" s="117" t="s">
        <v>21</v>
      </c>
      <c r="D14" s="49">
        <v>22.58</v>
      </c>
      <c r="E14" s="127">
        <v>0</v>
      </c>
      <c r="F14" s="127">
        <f t="shared" si="2"/>
        <v>0</v>
      </c>
      <c r="G14" s="2">
        <v>11</v>
      </c>
      <c r="H14" s="127">
        <v>0</v>
      </c>
      <c r="I14" s="127">
        <f t="shared" si="1"/>
        <v>0</v>
      </c>
      <c r="J14" s="66"/>
      <c r="L14" s="127"/>
      <c r="M14" s="127"/>
      <c r="N14" s="15"/>
      <c r="O14" s="15"/>
      <c r="P14" s="90">
        <f t="shared" si="0"/>
        <v>0</v>
      </c>
    </row>
    <row r="15" spans="1:18" x14ac:dyDescent="0.35">
      <c r="A15" s="98"/>
      <c r="B15" s="57"/>
      <c r="C15" s="93" t="s">
        <v>22</v>
      </c>
      <c r="D15" s="49">
        <v>2.89</v>
      </c>
      <c r="E15" s="127">
        <v>0</v>
      </c>
      <c r="F15" s="127">
        <f t="shared" si="2"/>
        <v>0</v>
      </c>
      <c r="G15" s="30">
        <v>20</v>
      </c>
      <c r="H15" s="127">
        <v>0</v>
      </c>
      <c r="I15" s="127">
        <f t="shared" si="1"/>
        <v>0</v>
      </c>
      <c r="J15" s="66"/>
      <c r="L15" s="127"/>
      <c r="M15" s="127"/>
      <c r="N15" s="15"/>
      <c r="O15" s="15"/>
      <c r="P15" s="90">
        <f t="shared" si="0"/>
        <v>0</v>
      </c>
    </row>
    <row r="16" spans="1:18" x14ac:dyDescent="0.35">
      <c r="A16" s="98"/>
      <c r="B16" s="57"/>
      <c r="C16" s="117" t="s">
        <v>23</v>
      </c>
      <c r="D16" s="49">
        <v>18.71</v>
      </c>
      <c r="E16" s="127">
        <v>0</v>
      </c>
      <c r="F16" s="127">
        <f t="shared" si="2"/>
        <v>0</v>
      </c>
      <c r="G16" s="2">
        <v>294</v>
      </c>
      <c r="H16" s="127">
        <v>0</v>
      </c>
      <c r="I16" s="127">
        <f t="shared" si="1"/>
        <v>0</v>
      </c>
      <c r="J16" s="66"/>
      <c r="K16" s="2" t="s">
        <v>15</v>
      </c>
      <c r="L16" s="127"/>
      <c r="M16" s="127"/>
      <c r="N16" s="15"/>
      <c r="O16" s="15"/>
      <c r="P16" s="90">
        <f t="shared" si="0"/>
        <v>0</v>
      </c>
    </row>
    <row r="17" spans="1:20" x14ac:dyDescent="0.35">
      <c r="A17" s="98"/>
      <c r="B17" s="57"/>
      <c r="C17" s="117"/>
      <c r="D17" s="49"/>
      <c r="E17" s="128"/>
      <c r="F17" s="128"/>
      <c r="G17" s="54"/>
      <c r="H17" s="129"/>
      <c r="I17" s="128"/>
      <c r="J17" s="53"/>
      <c r="K17" s="30"/>
      <c r="L17" s="128"/>
      <c r="M17" s="128"/>
      <c r="N17" s="15"/>
      <c r="O17" s="15"/>
      <c r="P17" s="90"/>
    </row>
    <row r="18" spans="1:20" x14ac:dyDescent="0.35">
      <c r="A18" s="98"/>
      <c r="B18" s="57"/>
      <c r="C18" s="117" t="s">
        <v>88</v>
      </c>
      <c r="D18" s="78"/>
      <c r="E18" s="129"/>
      <c r="F18" s="128"/>
      <c r="G18" s="79">
        <v>1</v>
      </c>
      <c r="H18" s="142">
        <v>0</v>
      </c>
      <c r="I18" s="127">
        <f t="shared" ref="I18" si="3">(G18*H18)</f>
        <v>0</v>
      </c>
      <c r="J18" s="53">
        <v>1</v>
      </c>
      <c r="L18" s="127">
        <v>0</v>
      </c>
      <c r="M18" s="127">
        <f>(J18*L18)</f>
        <v>0</v>
      </c>
      <c r="N18" s="15"/>
      <c r="O18" s="15"/>
      <c r="P18" s="90">
        <f>F18+I18+M18</f>
        <v>0</v>
      </c>
    </row>
    <row r="19" spans="1:20" ht="15" thickBot="1" x14ac:dyDescent="0.4">
      <c r="A19" s="98"/>
      <c r="B19" s="58"/>
      <c r="C19" s="121" t="s">
        <v>89</v>
      </c>
      <c r="D19" s="75"/>
      <c r="E19" s="130"/>
      <c r="F19" s="128"/>
      <c r="G19" s="76"/>
      <c r="H19" s="143"/>
      <c r="I19" s="144"/>
      <c r="J19" s="53">
        <v>5</v>
      </c>
      <c r="L19" s="127">
        <v>0</v>
      </c>
      <c r="M19" s="127">
        <f>(J19*L19)</f>
        <v>0</v>
      </c>
      <c r="N19" s="15"/>
      <c r="O19" s="15"/>
      <c r="P19" s="90">
        <f>F19+I19+M19</f>
        <v>0</v>
      </c>
    </row>
    <row r="20" spans="1:20" x14ac:dyDescent="0.35">
      <c r="A20" s="98"/>
      <c r="B20" s="59" t="s">
        <v>24</v>
      </c>
      <c r="C20" s="104" t="s">
        <v>25</v>
      </c>
      <c r="D20" s="19">
        <v>37.659999999999997</v>
      </c>
      <c r="E20" s="131">
        <v>0</v>
      </c>
      <c r="F20" s="132">
        <f t="shared" ref="F20:F45" si="4">(D20*E20)</f>
        <v>0</v>
      </c>
      <c r="G20" s="51">
        <v>92</v>
      </c>
      <c r="H20" s="145">
        <v>0</v>
      </c>
      <c r="I20" s="146">
        <f t="shared" ref="I20:I21" si="5">(G20*H20)</f>
        <v>0</v>
      </c>
      <c r="J20" s="65"/>
      <c r="K20" s="8"/>
      <c r="L20" s="126"/>
      <c r="M20" s="146"/>
      <c r="N20" s="14"/>
      <c r="O20" s="14"/>
      <c r="P20" s="90">
        <f>F20+I20+M20</f>
        <v>0</v>
      </c>
      <c r="R20" s="22"/>
    </row>
    <row r="21" spans="1:20" ht="15" thickBot="1" x14ac:dyDescent="0.4">
      <c r="A21" s="98"/>
      <c r="B21" s="60"/>
      <c r="C21" s="106" t="s">
        <v>26</v>
      </c>
      <c r="D21" s="20">
        <v>323</v>
      </c>
      <c r="E21" s="133">
        <v>0</v>
      </c>
      <c r="F21" s="134">
        <f t="shared" ref="F21" si="6">(D21*E21)</f>
        <v>0</v>
      </c>
      <c r="G21" s="55">
        <v>318</v>
      </c>
      <c r="H21" s="144">
        <v>0</v>
      </c>
      <c r="I21" s="147">
        <f t="shared" si="5"/>
        <v>0</v>
      </c>
      <c r="J21" s="67"/>
      <c r="K21" s="7"/>
      <c r="L21" s="144"/>
      <c r="M21" s="147"/>
      <c r="N21" s="15"/>
      <c r="O21" s="15"/>
      <c r="P21" s="90">
        <f>F21+I21+M21</f>
        <v>0</v>
      </c>
      <c r="R21" s="80"/>
    </row>
    <row r="22" spans="1:20" x14ac:dyDescent="0.35">
      <c r="A22" s="98"/>
      <c r="B22" s="56" t="s">
        <v>27</v>
      </c>
      <c r="C22" s="108" t="s">
        <v>28</v>
      </c>
      <c r="D22" s="49">
        <v>30.8</v>
      </c>
      <c r="E22" s="151">
        <v>0</v>
      </c>
      <c r="F22" s="151">
        <f>E22*D22</f>
        <v>0</v>
      </c>
      <c r="G22" s="50">
        <v>11</v>
      </c>
      <c r="H22" s="151">
        <v>0</v>
      </c>
      <c r="I22" s="127">
        <f>(G22*H22)</f>
        <v>0</v>
      </c>
      <c r="J22" s="170"/>
      <c r="K22" s="50"/>
      <c r="L22" s="127"/>
      <c r="M22" s="127"/>
      <c r="N22" s="14"/>
      <c r="O22" s="14"/>
      <c r="P22" s="90">
        <f>F22+I22+M22</f>
        <v>0</v>
      </c>
      <c r="S22" s="24"/>
      <c r="T22" s="24"/>
    </row>
    <row r="23" spans="1:20" x14ac:dyDescent="0.35">
      <c r="A23" s="98"/>
      <c r="B23" s="57"/>
      <c r="C23" s="117"/>
      <c r="E23" s="127"/>
      <c r="F23" s="127"/>
      <c r="H23" s="127"/>
      <c r="I23" s="127"/>
      <c r="J23" s="66"/>
      <c r="L23" s="127"/>
      <c r="M23" s="127"/>
      <c r="N23" s="15"/>
      <c r="O23" s="15"/>
      <c r="P23" s="90"/>
    </row>
    <row r="24" spans="1:20" x14ac:dyDescent="0.35">
      <c r="A24" s="98"/>
      <c r="B24" s="57"/>
      <c r="C24" s="117" t="s">
        <v>29</v>
      </c>
      <c r="D24" s="21">
        <v>0.13</v>
      </c>
      <c r="E24" s="135">
        <v>0</v>
      </c>
      <c r="F24" s="127">
        <f>(D24*E24)</f>
        <v>0</v>
      </c>
      <c r="G24" s="30">
        <v>0</v>
      </c>
      <c r="H24" s="135">
        <v>0</v>
      </c>
      <c r="I24" s="127">
        <f>(G24*H24)</f>
        <v>0</v>
      </c>
      <c r="J24" s="66"/>
      <c r="L24" s="127"/>
      <c r="M24" s="127"/>
      <c r="N24" s="15"/>
      <c r="O24" s="15"/>
      <c r="P24" s="90">
        <f t="shared" ref="P24:P46" si="7">F24+I24+M24</f>
        <v>0</v>
      </c>
      <c r="R24" s="24"/>
    </row>
    <row r="25" spans="1:20" x14ac:dyDescent="0.35">
      <c r="A25" s="98"/>
      <c r="B25" s="57"/>
      <c r="C25" s="117" t="s">
        <v>30</v>
      </c>
      <c r="D25" s="21">
        <v>0.01</v>
      </c>
      <c r="E25" s="135">
        <v>0</v>
      </c>
      <c r="F25" s="127">
        <f>(D25*E25)</f>
        <v>0</v>
      </c>
      <c r="G25" s="30">
        <v>0</v>
      </c>
      <c r="H25" s="135">
        <v>0</v>
      </c>
      <c r="I25" s="127">
        <f t="shared" ref="I25:I45" si="8">(G25*H25)</f>
        <v>0</v>
      </c>
      <c r="J25" s="66"/>
      <c r="L25" s="127"/>
      <c r="M25" s="127"/>
      <c r="N25" s="15"/>
      <c r="O25" s="15"/>
      <c r="P25" s="90">
        <f t="shared" si="7"/>
        <v>0</v>
      </c>
    </row>
    <row r="26" spans="1:20" x14ac:dyDescent="0.35">
      <c r="A26" s="98"/>
      <c r="B26" s="57"/>
      <c r="C26" s="117" t="s">
        <v>31</v>
      </c>
      <c r="D26" s="21">
        <v>1.01</v>
      </c>
      <c r="E26" s="135">
        <v>0</v>
      </c>
      <c r="F26" s="127">
        <f t="shared" si="4"/>
        <v>0</v>
      </c>
      <c r="G26" s="30">
        <v>0</v>
      </c>
      <c r="H26" s="135">
        <v>0</v>
      </c>
      <c r="I26" s="127">
        <f t="shared" si="8"/>
        <v>0</v>
      </c>
      <c r="J26" s="66"/>
      <c r="L26" s="127"/>
      <c r="M26" s="127"/>
      <c r="N26" s="15"/>
      <c r="O26" s="15"/>
      <c r="P26" s="90">
        <f t="shared" si="7"/>
        <v>0</v>
      </c>
    </row>
    <row r="27" spans="1:20" x14ac:dyDescent="0.35">
      <c r="A27" s="98"/>
      <c r="B27" s="57"/>
      <c r="C27" s="117" t="s">
        <v>32</v>
      </c>
      <c r="D27" s="21">
        <v>0.2</v>
      </c>
      <c r="E27" s="135">
        <v>0</v>
      </c>
      <c r="F27" s="127">
        <f t="shared" si="4"/>
        <v>0</v>
      </c>
      <c r="G27" s="30">
        <v>0</v>
      </c>
      <c r="H27" s="135">
        <v>0</v>
      </c>
      <c r="I27" s="127">
        <f t="shared" si="8"/>
        <v>0</v>
      </c>
      <c r="J27" s="66"/>
      <c r="L27" s="127"/>
      <c r="M27" s="127"/>
      <c r="N27" s="15"/>
      <c r="O27" s="15"/>
      <c r="P27" s="90">
        <f t="shared" si="7"/>
        <v>0</v>
      </c>
    </row>
    <row r="28" spans="1:20" x14ac:dyDescent="0.35">
      <c r="A28" s="98"/>
      <c r="B28" s="57"/>
      <c r="C28" s="93" t="s">
        <v>33</v>
      </c>
      <c r="D28" s="21">
        <v>0.64</v>
      </c>
      <c r="E28" s="135">
        <v>0</v>
      </c>
      <c r="F28" s="127">
        <f t="shared" si="4"/>
        <v>0</v>
      </c>
      <c r="G28" s="30">
        <v>0</v>
      </c>
      <c r="H28" s="135">
        <v>0</v>
      </c>
      <c r="I28" s="127">
        <f t="shared" si="8"/>
        <v>0</v>
      </c>
      <c r="J28" s="66"/>
      <c r="L28" s="127"/>
      <c r="M28" s="127"/>
      <c r="N28" s="15"/>
      <c r="O28" s="15"/>
      <c r="P28" s="90">
        <f t="shared" si="7"/>
        <v>0</v>
      </c>
    </row>
    <row r="29" spans="1:20" x14ac:dyDescent="0.35">
      <c r="A29" s="98"/>
      <c r="B29" s="57"/>
      <c r="C29" s="93" t="s">
        <v>34</v>
      </c>
      <c r="D29" s="21">
        <v>1</v>
      </c>
      <c r="E29" s="135">
        <v>0</v>
      </c>
      <c r="F29" s="127">
        <f t="shared" si="4"/>
        <v>0</v>
      </c>
      <c r="G29" s="30">
        <v>0</v>
      </c>
      <c r="H29" s="135">
        <v>0</v>
      </c>
      <c r="I29" s="127">
        <f t="shared" si="8"/>
        <v>0</v>
      </c>
      <c r="J29" s="66"/>
      <c r="K29" s="2" t="s">
        <v>15</v>
      </c>
      <c r="L29" s="127"/>
      <c r="M29" s="127"/>
      <c r="N29" s="15"/>
      <c r="O29" s="15"/>
      <c r="P29" s="90">
        <f t="shared" si="7"/>
        <v>0</v>
      </c>
      <c r="R29" s="24"/>
      <c r="S29" s="24"/>
    </row>
    <row r="30" spans="1:20" x14ac:dyDescent="0.35">
      <c r="A30" s="98"/>
      <c r="B30" s="57"/>
      <c r="C30" s="117" t="s">
        <v>35</v>
      </c>
      <c r="D30" s="21">
        <v>2.04</v>
      </c>
      <c r="E30" s="135">
        <v>0</v>
      </c>
      <c r="F30" s="127">
        <f t="shared" si="4"/>
        <v>0</v>
      </c>
      <c r="G30" s="30">
        <v>0</v>
      </c>
      <c r="H30" s="135">
        <v>0</v>
      </c>
      <c r="I30" s="127">
        <f t="shared" si="8"/>
        <v>0</v>
      </c>
      <c r="J30" s="66"/>
      <c r="L30" s="127"/>
      <c r="M30" s="127"/>
      <c r="N30" s="15"/>
      <c r="O30" s="15"/>
      <c r="P30" s="90">
        <f t="shared" si="7"/>
        <v>0</v>
      </c>
    </row>
    <row r="31" spans="1:20" x14ac:dyDescent="0.35">
      <c r="A31" s="98"/>
      <c r="B31" s="57"/>
      <c r="C31" s="117" t="s">
        <v>36</v>
      </c>
      <c r="D31" s="21">
        <v>6.2E-2</v>
      </c>
      <c r="E31" s="135">
        <v>0</v>
      </c>
      <c r="F31" s="127">
        <f t="shared" si="4"/>
        <v>0</v>
      </c>
      <c r="G31" s="30">
        <v>0</v>
      </c>
      <c r="H31" s="135">
        <v>0</v>
      </c>
      <c r="I31" s="127">
        <f t="shared" si="8"/>
        <v>0</v>
      </c>
      <c r="J31" s="66"/>
      <c r="L31" s="127"/>
      <c r="M31" s="127"/>
      <c r="N31" s="15"/>
      <c r="O31" s="15"/>
      <c r="P31" s="90">
        <f t="shared" si="7"/>
        <v>0</v>
      </c>
    </row>
    <row r="32" spans="1:20" x14ac:dyDescent="0.35">
      <c r="A32" s="98"/>
      <c r="B32" s="57"/>
      <c r="C32" s="93" t="s">
        <v>37</v>
      </c>
      <c r="D32" s="21">
        <v>1.36</v>
      </c>
      <c r="E32" s="135">
        <v>0</v>
      </c>
      <c r="F32" s="127">
        <f t="shared" si="4"/>
        <v>0</v>
      </c>
      <c r="G32" s="30">
        <v>0</v>
      </c>
      <c r="H32" s="135">
        <v>0</v>
      </c>
      <c r="I32" s="127">
        <f t="shared" si="8"/>
        <v>0</v>
      </c>
      <c r="J32" s="66"/>
      <c r="L32" s="127"/>
      <c r="M32" s="127"/>
      <c r="N32" s="15"/>
      <c r="O32" s="15"/>
      <c r="P32" s="90">
        <f t="shared" si="7"/>
        <v>0</v>
      </c>
    </row>
    <row r="33" spans="1:16" x14ac:dyDescent="0.35">
      <c r="A33" s="98"/>
      <c r="B33" s="57"/>
      <c r="C33" s="117" t="s">
        <v>38</v>
      </c>
      <c r="D33" s="21">
        <v>5.1100000000000003</v>
      </c>
      <c r="E33" s="135">
        <v>0</v>
      </c>
      <c r="F33" s="127">
        <f t="shared" si="4"/>
        <v>0</v>
      </c>
      <c r="G33" s="30">
        <v>0</v>
      </c>
      <c r="H33" s="135">
        <v>0</v>
      </c>
      <c r="I33" s="127">
        <f t="shared" si="8"/>
        <v>0</v>
      </c>
      <c r="J33" s="66"/>
      <c r="L33" s="127"/>
      <c r="M33" s="127"/>
      <c r="N33" s="15"/>
      <c r="O33" s="15"/>
      <c r="P33" s="90">
        <f t="shared" si="7"/>
        <v>0</v>
      </c>
    </row>
    <row r="34" spans="1:16" x14ac:dyDescent="0.35">
      <c r="A34" s="98"/>
      <c r="B34" s="57"/>
      <c r="C34" s="117" t="s">
        <v>39</v>
      </c>
      <c r="D34" s="21">
        <v>1.0999999999999999E-2</v>
      </c>
      <c r="E34" s="135">
        <v>0</v>
      </c>
      <c r="F34" s="127">
        <f t="shared" si="4"/>
        <v>0</v>
      </c>
      <c r="G34" s="30">
        <v>0</v>
      </c>
      <c r="H34" s="135">
        <v>0</v>
      </c>
      <c r="I34" s="127">
        <f t="shared" si="8"/>
        <v>0</v>
      </c>
      <c r="J34" s="66"/>
      <c r="L34" s="127"/>
      <c r="M34" s="127"/>
      <c r="N34" s="15"/>
      <c r="O34" s="15"/>
      <c r="P34" s="90">
        <f t="shared" si="7"/>
        <v>0</v>
      </c>
    </row>
    <row r="35" spans="1:16" x14ac:dyDescent="0.35">
      <c r="A35" s="98"/>
      <c r="B35" s="57"/>
      <c r="C35" s="117" t="s">
        <v>40</v>
      </c>
      <c r="D35" s="21">
        <v>0.09</v>
      </c>
      <c r="E35" s="135">
        <v>0</v>
      </c>
      <c r="F35" s="127">
        <f t="shared" si="4"/>
        <v>0</v>
      </c>
      <c r="G35" s="30">
        <v>0</v>
      </c>
      <c r="H35" s="135">
        <v>0</v>
      </c>
      <c r="I35" s="127">
        <f t="shared" si="8"/>
        <v>0</v>
      </c>
      <c r="J35" s="66"/>
      <c r="L35" s="127"/>
      <c r="M35" s="127"/>
      <c r="N35" s="15"/>
      <c r="O35" s="15"/>
      <c r="P35" s="90">
        <f t="shared" si="7"/>
        <v>0</v>
      </c>
    </row>
    <row r="36" spans="1:16" x14ac:dyDescent="0.35">
      <c r="A36" s="98"/>
      <c r="B36" s="57"/>
      <c r="C36" s="117" t="s">
        <v>41</v>
      </c>
      <c r="D36" s="21">
        <v>0.05</v>
      </c>
      <c r="E36" s="135">
        <v>0</v>
      </c>
      <c r="F36" s="127">
        <f t="shared" si="4"/>
        <v>0</v>
      </c>
      <c r="G36" s="30">
        <v>0</v>
      </c>
      <c r="H36" s="135">
        <v>0</v>
      </c>
      <c r="I36" s="127">
        <f t="shared" si="8"/>
        <v>0</v>
      </c>
      <c r="J36" s="66"/>
      <c r="L36" s="127"/>
      <c r="M36" s="127"/>
      <c r="N36" s="15"/>
      <c r="O36" s="15"/>
      <c r="P36" s="90">
        <f t="shared" si="7"/>
        <v>0</v>
      </c>
    </row>
    <row r="37" spans="1:16" x14ac:dyDescent="0.35">
      <c r="A37" s="98"/>
      <c r="B37" s="57"/>
      <c r="C37" s="117" t="s">
        <v>42</v>
      </c>
      <c r="D37" s="21">
        <v>0.01</v>
      </c>
      <c r="E37" s="135">
        <v>0</v>
      </c>
      <c r="F37" s="127">
        <f t="shared" si="4"/>
        <v>0</v>
      </c>
      <c r="G37" s="30">
        <v>0</v>
      </c>
      <c r="H37" s="135">
        <v>0</v>
      </c>
      <c r="I37" s="127">
        <f t="shared" si="8"/>
        <v>0</v>
      </c>
      <c r="J37" s="66"/>
      <c r="L37" s="127"/>
      <c r="M37" s="127"/>
      <c r="N37" s="15"/>
      <c r="O37" s="15"/>
      <c r="P37" s="90">
        <f t="shared" si="7"/>
        <v>0</v>
      </c>
    </row>
    <row r="38" spans="1:16" x14ac:dyDescent="0.35">
      <c r="A38" s="98"/>
      <c r="B38" s="57"/>
      <c r="C38" s="117" t="s">
        <v>43</v>
      </c>
      <c r="D38" s="21">
        <v>12.71</v>
      </c>
      <c r="E38" s="135">
        <v>0</v>
      </c>
      <c r="F38" s="127">
        <f t="shared" si="4"/>
        <v>0</v>
      </c>
      <c r="G38" s="30">
        <v>0</v>
      </c>
      <c r="H38" s="135">
        <v>0</v>
      </c>
      <c r="I38" s="127">
        <f t="shared" si="8"/>
        <v>0</v>
      </c>
      <c r="J38" s="66"/>
      <c r="L38" s="127"/>
      <c r="M38" s="127"/>
      <c r="N38" s="15"/>
      <c r="O38" s="15"/>
      <c r="P38" s="90">
        <f t="shared" si="7"/>
        <v>0</v>
      </c>
    </row>
    <row r="39" spans="1:16" x14ac:dyDescent="0.35">
      <c r="A39" s="98"/>
      <c r="B39" s="57"/>
      <c r="C39" s="117" t="s">
        <v>44</v>
      </c>
      <c r="D39" s="21">
        <v>0.95</v>
      </c>
      <c r="E39" s="135">
        <v>0</v>
      </c>
      <c r="F39" s="127">
        <f t="shared" si="4"/>
        <v>0</v>
      </c>
      <c r="G39" s="30">
        <v>0</v>
      </c>
      <c r="H39" s="135">
        <v>0</v>
      </c>
      <c r="I39" s="127">
        <f t="shared" si="8"/>
        <v>0</v>
      </c>
      <c r="J39" s="66"/>
      <c r="L39" s="127"/>
      <c r="M39" s="127"/>
      <c r="N39" s="15"/>
      <c r="O39" s="15"/>
      <c r="P39" s="90">
        <f t="shared" si="7"/>
        <v>0</v>
      </c>
    </row>
    <row r="40" spans="1:16" x14ac:dyDescent="0.35">
      <c r="A40" s="98"/>
      <c r="B40" s="57"/>
      <c r="C40" s="93" t="s">
        <v>45</v>
      </c>
      <c r="D40" s="21">
        <v>16</v>
      </c>
      <c r="E40" s="135">
        <v>0</v>
      </c>
      <c r="F40" s="127">
        <f t="shared" si="4"/>
        <v>0</v>
      </c>
      <c r="G40" s="30">
        <v>0</v>
      </c>
      <c r="H40" s="135">
        <v>0</v>
      </c>
      <c r="I40" s="127">
        <f t="shared" si="8"/>
        <v>0</v>
      </c>
      <c r="J40" s="66"/>
      <c r="L40" s="127"/>
      <c r="M40" s="127"/>
      <c r="N40" s="15"/>
      <c r="O40" s="15"/>
      <c r="P40" s="90">
        <f t="shared" si="7"/>
        <v>0</v>
      </c>
    </row>
    <row r="41" spans="1:16" x14ac:dyDescent="0.35">
      <c r="A41" s="98"/>
      <c r="B41" s="57"/>
      <c r="C41" s="117" t="s">
        <v>46</v>
      </c>
      <c r="D41" s="21">
        <v>0.17</v>
      </c>
      <c r="E41" s="135">
        <v>0</v>
      </c>
      <c r="F41" s="127">
        <f t="shared" si="4"/>
        <v>0</v>
      </c>
      <c r="G41" s="30">
        <v>0</v>
      </c>
      <c r="H41" s="135">
        <v>0</v>
      </c>
      <c r="I41" s="127">
        <f t="shared" si="8"/>
        <v>0</v>
      </c>
      <c r="J41" s="66"/>
      <c r="L41" s="127"/>
      <c r="M41" s="127"/>
      <c r="N41" s="15"/>
      <c r="O41" s="15"/>
      <c r="P41" s="90">
        <f t="shared" si="7"/>
        <v>0</v>
      </c>
    </row>
    <row r="42" spans="1:16" x14ac:dyDescent="0.35">
      <c r="A42" s="98"/>
      <c r="B42" s="57"/>
      <c r="C42" s="117" t="s">
        <v>47</v>
      </c>
      <c r="D42" s="21">
        <v>0.63</v>
      </c>
      <c r="E42" s="135">
        <v>0</v>
      </c>
      <c r="F42" s="127">
        <f t="shared" si="4"/>
        <v>0</v>
      </c>
      <c r="G42" s="30">
        <v>0</v>
      </c>
      <c r="H42" s="135">
        <v>0</v>
      </c>
      <c r="I42" s="127">
        <f t="shared" si="8"/>
        <v>0</v>
      </c>
      <c r="J42" s="66"/>
      <c r="L42" s="127"/>
      <c r="M42" s="127"/>
      <c r="N42" s="15"/>
      <c r="O42" s="15"/>
      <c r="P42" s="90">
        <f t="shared" si="7"/>
        <v>0</v>
      </c>
    </row>
    <row r="43" spans="1:16" x14ac:dyDescent="0.35">
      <c r="A43" s="98"/>
      <c r="B43" s="57"/>
      <c r="C43" s="117" t="s">
        <v>48</v>
      </c>
      <c r="D43" s="21">
        <v>0.65</v>
      </c>
      <c r="E43" s="135">
        <v>0</v>
      </c>
      <c r="F43" s="127">
        <f t="shared" si="4"/>
        <v>0</v>
      </c>
      <c r="G43" s="30">
        <v>0</v>
      </c>
      <c r="H43" s="135">
        <v>0</v>
      </c>
      <c r="I43" s="127">
        <f t="shared" si="8"/>
        <v>0</v>
      </c>
      <c r="J43" s="66"/>
      <c r="L43" s="127"/>
      <c r="M43" s="127"/>
      <c r="N43" s="15"/>
      <c r="O43" s="15"/>
      <c r="P43" s="90">
        <f t="shared" si="7"/>
        <v>0</v>
      </c>
    </row>
    <row r="44" spans="1:16" x14ac:dyDescent="0.35">
      <c r="A44" s="98"/>
      <c r="B44" s="57"/>
      <c r="C44" s="93" t="s">
        <v>49</v>
      </c>
      <c r="D44" s="21">
        <v>0.63</v>
      </c>
      <c r="E44" s="135">
        <v>0</v>
      </c>
      <c r="F44" s="127">
        <f t="shared" si="4"/>
        <v>0</v>
      </c>
      <c r="G44" s="30">
        <v>0</v>
      </c>
      <c r="H44" s="135">
        <v>0</v>
      </c>
      <c r="I44" s="127">
        <f t="shared" si="8"/>
        <v>0</v>
      </c>
      <c r="J44" s="66"/>
      <c r="L44" s="127"/>
      <c r="M44" s="127"/>
      <c r="N44" s="15"/>
      <c r="O44" s="15"/>
      <c r="P44" s="90">
        <f t="shared" si="7"/>
        <v>0</v>
      </c>
    </row>
    <row r="45" spans="1:16" x14ac:dyDescent="0.35">
      <c r="A45" s="98"/>
      <c r="B45" s="57"/>
      <c r="C45" s="93" t="s">
        <v>50</v>
      </c>
      <c r="D45" s="21">
        <v>23.72</v>
      </c>
      <c r="E45" s="135">
        <v>0</v>
      </c>
      <c r="F45" s="127">
        <f t="shared" si="4"/>
        <v>0</v>
      </c>
      <c r="G45" s="30">
        <v>0</v>
      </c>
      <c r="H45" s="135">
        <v>0</v>
      </c>
      <c r="I45" s="127">
        <f t="shared" si="8"/>
        <v>0</v>
      </c>
      <c r="J45" s="66"/>
      <c r="L45" s="127"/>
      <c r="M45" s="127"/>
      <c r="N45" s="15"/>
      <c r="O45" s="15"/>
      <c r="P45" s="90">
        <f t="shared" si="7"/>
        <v>0</v>
      </c>
    </row>
    <row r="46" spans="1:16" x14ac:dyDescent="0.35">
      <c r="A46" s="98"/>
      <c r="B46" s="57"/>
      <c r="C46" s="117" t="s">
        <v>51</v>
      </c>
      <c r="D46" s="21">
        <v>0.06</v>
      </c>
      <c r="E46" s="135">
        <v>0</v>
      </c>
      <c r="F46" s="127">
        <f>(D46*E46)</f>
        <v>0</v>
      </c>
      <c r="G46" s="30">
        <v>0</v>
      </c>
      <c r="H46" s="135">
        <v>0</v>
      </c>
      <c r="I46" s="127">
        <f>(G46*H46)</f>
        <v>0</v>
      </c>
      <c r="J46" s="66"/>
      <c r="L46" s="127"/>
      <c r="M46" s="127"/>
      <c r="N46" s="15"/>
      <c r="O46" s="15"/>
      <c r="P46" s="90">
        <f t="shared" si="7"/>
        <v>0</v>
      </c>
    </row>
    <row r="47" spans="1:16" x14ac:dyDescent="0.35">
      <c r="A47" s="98"/>
      <c r="B47" s="57"/>
      <c r="C47" s="118"/>
      <c r="E47" s="136"/>
      <c r="F47" s="128"/>
      <c r="G47" s="30"/>
      <c r="H47" s="136"/>
      <c r="I47" s="128"/>
      <c r="J47" s="66"/>
      <c r="K47" s="30"/>
      <c r="L47" s="128"/>
      <c r="M47" s="128"/>
      <c r="N47" s="15"/>
      <c r="O47" s="15"/>
      <c r="P47" s="90"/>
    </row>
    <row r="48" spans="1:16" s="29" customFormat="1" x14ac:dyDescent="0.35">
      <c r="A48" s="99"/>
      <c r="B48" s="119"/>
      <c r="C48" s="93" t="s">
        <v>52</v>
      </c>
      <c r="D48" s="47"/>
      <c r="E48" s="137"/>
      <c r="F48" s="137"/>
      <c r="G48" s="52">
        <v>52</v>
      </c>
      <c r="H48" s="135">
        <v>0</v>
      </c>
      <c r="I48" s="127">
        <f t="shared" ref="I48" si="9">(G48*H48)</f>
        <v>0</v>
      </c>
      <c r="J48" s="66"/>
      <c r="K48" s="23"/>
      <c r="L48" s="151"/>
      <c r="M48" s="151"/>
      <c r="N48" s="48"/>
      <c r="O48" s="48"/>
      <c r="P48" s="90">
        <f>F48+I48+M48</f>
        <v>0</v>
      </c>
    </row>
    <row r="49" spans="1:18" x14ac:dyDescent="0.35">
      <c r="A49" s="98"/>
      <c r="B49" s="57"/>
      <c r="C49" s="118"/>
      <c r="E49" s="136"/>
      <c r="F49" s="128"/>
      <c r="G49" s="30"/>
      <c r="H49" s="136"/>
      <c r="I49" s="128"/>
      <c r="J49" s="66"/>
      <c r="K49" s="30"/>
      <c r="L49" s="128"/>
      <c r="M49" s="128"/>
      <c r="N49" s="15"/>
      <c r="O49" s="15"/>
      <c r="P49" s="90"/>
    </row>
    <row r="50" spans="1:18" x14ac:dyDescent="0.35">
      <c r="A50" s="98"/>
      <c r="B50" s="57"/>
      <c r="C50" s="117" t="s">
        <v>85</v>
      </c>
      <c r="E50" s="136"/>
      <c r="F50" s="128"/>
      <c r="G50" s="79">
        <v>1</v>
      </c>
      <c r="H50" s="142">
        <v>0</v>
      </c>
      <c r="I50" s="127">
        <f t="shared" ref="I50" si="10">(G50*H50)</f>
        <v>0</v>
      </c>
      <c r="J50" s="53">
        <v>1</v>
      </c>
      <c r="L50" s="127">
        <v>0</v>
      </c>
      <c r="M50" s="127">
        <f>L50*J50</f>
        <v>0</v>
      </c>
      <c r="N50" s="15"/>
      <c r="O50" s="15"/>
      <c r="P50" s="90">
        <f>F50+I50+M50</f>
        <v>0</v>
      </c>
    </row>
    <row r="51" spans="1:18" ht="15" thickBot="1" x14ac:dyDescent="0.4">
      <c r="A51" s="98"/>
      <c r="B51" s="57"/>
      <c r="C51" s="117" t="s">
        <v>86</v>
      </c>
      <c r="E51" s="136"/>
      <c r="F51" s="128"/>
      <c r="G51" s="79">
        <v>1</v>
      </c>
      <c r="H51" s="142">
        <v>0</v>
      </c>
      <c r="I51" s="127">
        <f t="shared" ref="I51" si="11">(G51*H51)</f>
        <v>0</v>
      </c>
      <c r="J51" s="53">
        <v>1</v>
      </c>
      <c r="L51" s="127">
        <v>0</v>
      </c>
      <c r="M51" s="127">
        <f>L51*J51</f>
        <v>0</v>
      </c>
      <c r="N51" s="15"/>
      <c r="O51" s="15"/>
      <c r="P51" s="90">
        <f>F51+I51+M51</f>
        <v>0</v>
      </c>
    </row>
    <row r="52" spans="1:18" x14ac:dyDescent="0.35">
      <c r="A52" s="98"/>
      <c r="B52" s="56" t="s">
        <v>54</v>
      </c>
      <c r="C52" s="108" t="s">
        <v>102</v>
      </c>
      <c r="D52" s="74">
        <v>381.02</v>
      </c>
      <c r="E52" s="126">
        <v>0</v>
      </c>
      <c r="F52" s="138">
        <f>(D52*E52)</f>
        <v>0</v>
      </c>
      <c r="G52" s="114">
        <v>132</v>
      </c>
      <c r="H52" s="126">
        <v>0</v>
      </c>
      <c r="I52" s="126">
        <f t="shared" ref="I52" si="12">(G52*H52)</f>
        <v>0</v>
      </c>
      <c r="J52" s="112"/>
      <c r="K52" s="77"/>
      <c r="L52" s="126"/>
      <c r="M52" s="138"/>
      <c r="N52" s="14"/>
      <c r="O52" s="14"/>
      <c r="P52" s="90">
        <f>F52+I52+M52</f>
        <v>0</v>
      </c>
      <c r="R52" s="24"/>
    </row>
    <row r="53" spans="1:18" x14ac:dyDescent="0.35">
      <c r="A53" s="98"/>
      <c r="B53" s="57"/>
      <c r="C53" s="117"/>
      <c r="D53" s="78"/>
      <c r="E53" s="128"/>
      <c r="F53" s="139"/>
      <c r="G53" s="54"/>
      <c r="H53" s="128"/>
      <c r="I53" s="128"/>
      <c r="J53" s="53"/>
      <c r="K53" s="54"/>
      <c r="L53" s="128"/>
      <c r="M53" s="139"/>
      <c r="N53" s="15"/>
      <c r="O53" s="15"/>
      <c r="P53" s="90"/>
      <c r="R53" s="24"/>
    </row>
    <row r="54" spans="1:18" ht="15" thickBot="1" x14ac:dyDescent="0.4">
      <c r="A54" s="98"/>
      <c r="B54" s="58"/>
      <c r="C54" s="120" t="s">
        <v>90</v>
      </c>
      <c r="D54" s="75">
        <v>5.71</v>
      </c>
      <c r="E54" s="140"/>
      <c r="F54" s="141"/>
      <c r="G54" s="76"/>
      <c r="H54" s="111"/>
      <c r="I54" s="111"/>
      <c r="J54" s="113">
        <v>11</v>
      </c>
      <c r="K54" s="76"/>
      <c r="L54" s="144">
        <v>0</v>
      </c>
      <c r="M54" s="152">
        <f>L54*J54</f>
        <v>0</v>
      </c>
      <c r="N54" s="16"/>
      <c r="O54" s="15"/>
      <c r="P54" s="90">
        <f>F54+I54+M54</f>
        <v>0</v>
      </c>
      <c r="R54" s="24"/>
    </row>
    <row r="55" spans="1:18" ht="15" thickBot="1" x14ac:dyDescent="0.4">
      <c r="A55" s="98"/>
    </row>
    <row r="56" spans="1:18" ht="20" customHeight="1" thickBot="1" x14ac:dyDescent="0.5">
      <c r="A56" s="98"/>
      <c r="B56" s="96" t="s">
        <v>76</v>
      </c>
      <c r="C56" s="109" t="s">
        <v>57</v>
      </c>
      <c r="D56" s="73">
        <f>SUM(D5:D54)</f>
        <v>1941.1330000000003</v>
      </c>
      <c r="E56" s="85"/>
      <c r="F56" s="85">
        <f>SUM(F5:F54)</f>
        <v>0</v>
      </c>
      <c r="G56" s="10">
        <f>SUM(G5:G55)</f>
        <v>5487</v>
      </c>
      <c r="H56" s="85"/>
      <c r="I56" s="85">
        <f>SUM(I5:I54)</f>
        <v>0</v>
      </c>
      <c r="J56" s="63"/>
      <c r="K56" s="11"/>
      <c r="L56" s="85"/>
      <c r="M56" s="85">
        <f>SUM(M5:M54)</f>
        <v>0</v>
      </c>
      <c r="N56" s="12"/>
      <c r="O56" s="12"/>
      <c r="P56" s="91">
        <f>SUM(P5:P54)</f>
        <v>0</v>
      </c>
      <c r="Q56" s="17"/>
    </row>
    <row r="57" spans="1:18" x14ac:dyDescent="0.35">
      <c r="A57" s="98"/>
    </row>
    <row r="58" spans="1:18" ht="20.149999999999999" customHeight="1" thickBot="1" x14ac:dyDescent="0.4">
      <c r="A58" s="100"/>
      <c r="B58" s="158" t="s">
        <v>92</v>
      </c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  <row r="60" spans="1:18" ht="15" thickBot="1" x14ac:dyDescent="0.4">
      <c r="E60" s="86"/>
      <c r="G60" s="1"/>
      <c r="J60" s="2"/>
      <c r="K60" s="1"/>
      <c r="N60"/>
      <c r="O60"/>
    </row>
    <row r="61" spans="1:18" ht="24" customHeight="1" thickBot="1" x14ac:dyDescent="0.4">
      <c r="A61" s="159" t="s">
        <v>81</v>
      </c>
      <c r="B61" s="61" t="s">
        <v>78</v>
      </c>
      <c r="C61" s="107"/>
      <c r="D61" s="62" t="s">
        <v>95</v>
      </c>
      <c r="E61" s="86"/>
      <c r="G61" s="1"/>
      <c r="K61" s="1"/>
      <c r="N61"/>
      <c r="O61"/>
      <c r="P61"/>
    </row>
    <row r="62" spans="1:18" ht="24" customHeight="1" x14ac:dyDescent="0.35">
      <c r="A62" s="160"/>
      <c r="B62" s="56" t="s">
        <v>27</v>
      </c>
      <c r="C62" s="92" t="s">
        <v>53</v>
      </c>
      <c r="D62" s="70">
        <v>13</v>
      </c>
      <c r="E62" s="86"/>
      <c r="G62" s="1"/>
      <c r="J62"/>
      <c r="K62"/>
      <c r="N62"/>
      <c r="O62"/>
      <c r="P62"/>
    </row>
    <row r="63" spans="1:18" ht="24" customHeight="1" x14ac:dyDescent="0.35">
      <c r="A63" s="160"/>
      <c r="B63" s="57"/>
      <c r="C63" s="93" t="s">
        <v>82</v>
      </c>
      <c r="D63" s="71">
        <v>1</v>
      </c>
      <c r="E63" s="86"/>
      <c r="G63" s="1"/>
      <c r="J63"/>
      <c r="K63"/>
      <c r="N63"/>
      <c r="O63"/>
      <c r="P63"/>
    </row>
    <row r="64" spans="1:18" ht="24" customHeight="1" x14ac:dyDescent="0.35">
      <c r="A64" s="160"/>
      <c r="B64" s="57"/>
      <c r="C64" s="93" t="s">
        <v>84</v>
      </c>
      <c r="D64" s="71">
        <v>52</v>
      </c>
      <c r="E64" s="86"/>
      <c r="G64" s="1"/>
      <c r="J64"/>
      <c r="K64"/>
      <c r="N64"/>
      <c r="O64"/>
      <c r="P64"/>
    </row>
    <row r="65" spans="1:16" ht="24" customHeight="1" x14ac:dyDescent="0.35">
      <c r="A65" s="160"/>
      <c r="B65" s="57"/>
      <c r="C65" s="93" t="s">
        <v>79</v>
      </c>
      <c r="D65" s="71">
        <v>109</v>
      </c>
      <c r="E65" s="86"/>
      <c r="G65" s="1"/>
      <c r="J65"/>
      <c r="K65"/>
      <c r="N65"/>
      <c r="O65"/>
      <c r="P65"/>
    </row>
    <row r="66" spans="1:16" ht="24" customHeight="1" thickBot="1" x14ac:dyDescent="0.4">
      <c r="A66" s="160"/>
      <c r="B66" s="58"/>
      <c r="C66" s="94" t="s">
        <v>80</v>
      </c>
      <c r="D66" s="71">
        <v>12</v>
      </c>
      <c r="E66" s="86"/>
      <c r="G66" s="1"/>
      <c r="K66" s="1"/>
      <c r="N66"/>
      <c r="O66"/>
      <c r="P66"/>
    </row>
    <row r="67" spans="1:16" ht="24" customHeight="1" x14ac:dyDescent="0.35">
      <c r="A67" s="160"/>
      <c r="B67" s="56" t="s">
        <v>77</v>
      </c>
      <c r="C67" s="92" t="s">
        <v>55</v>
      </c>
      <c r="D67" s="81">
        <f>29*243</f>
        <v>7047</v>
      </c>
      <c r="E67" s="86"/>
      <c r="G67" s="1"/>
      <c r="J67" s="2"/>
      <c r="K67" s="1"/>
      <c r="N67"/>
      <c r="O67"/>
      <c r="P67"/>
    </row>
    <row r="68" spans="1:16" ht="24" customHeight="1" x14ac:dyDescent="0.35">
      <c r="A68" s="160"/>
      <c r="B68" s="57"/>
      <c r="C68" s="93" t="s">
        <v>56</v>
      </c>
      <c r="D68" s="82">
        <f>128*279</f>
        <v>35712</v>
      </c>
      <c r="E68" s="86"/>
      <c r="G68" s="1"/>
      <c r="J68" s="2"/>
      <c r="K68" s="1"/>
      <c r="N68"/>
      <c r="O68"/>
    </row>
    <row r="69" spans="1:16" ht="29.5" thickBot="1" x14ac:dyDescent="0.4">
      <c r="A69" s="160"/>
      <c r="B69" s="58"/>
      <c r="C69" s="95" t="s">
        <v>83</v>
      </c>
      <c r="D69" s="72">
        <v>2</v>
      </c>
      <c r="E69" s="86"/>
      <c r="G69" s="1"/>
      <c r="J69" s="2"/>
      <c r="K69" s="1"/>
      <c r="N69"/>
      <c r="O69"/>
    </row>
    <row r="70" spans="1:16" ht="24" customHeight="1" thickBot="1" x14ac:dyDescent="0.4">
      <c r="A70" s="160"/>
      <c r="B70" s="3"/>
      <c r="C70" s="108" t="s">
        <v>94</v>
      </c>
      <c r="D70" s="68">
        <v>190500</v>
      </c>
      <c r="E70" s="86"/>
      <c r="G70" s="1"/>
      <c r="J70" s="2"/>
      <c r="K70" s="1"/>
      <c r="N70"/>
      <c r="O70"/>
    </row>
    <row r="71" spans="1:16" ht="49.5" customHeight="1" thickBot="1" x14ac:dyDescent="0.4">
      <c r="A71" s="160"/>
      <c r="B71" s="5"/>
      <c r="C71" s="95" t="s">
        <v>93</v>
      </c>
      <c r="D71" s="148"/>
      <c r="E71" s="86"/>
      <c r="G71" s="1"/>
      <c r="J71" s="2"/>
      <c r="K71" s="1"/>
      <c r="N71"/>
      <c r="O71"/>
    </row>
    <row r="72" spans="1:16" ht="20" customHeight="1" thickBot="1" x14ac:dyDescent="0.5">
      <c r="A72" s="161"/>
      <c r="B72" s="9" t="s">
        <v>91</v>
      </c>
      <c r="C72" s="109" t="s">
        <v>57</v>
      </c>
      <c r="D72" s="69">
        <f>D71*D70</f>
        <v>0</v>
      </c>
    </row>
    <row r="74" spans="1:16" ht="15" thickBot="1" x14ac:dyDescent="0.4"/>
    <row r="75" spans="1:16" ht="42.5" customHeight="1" thickBot="1" x14ac:dyDescent="0.4">
      <c r="A75" s="101" t="s">
        <v>97</v>
      </c>
      <c r="B75" s="102" t="s">
        <v>96</v>
      </c>
      <c r="C75" s="110" t="s">
        <v>57</v>
      </c>
      <c r="D75" s="153">
        <f>D72+P56</f>
        <v>0</v>
      </c>
      <c r="E75" s="154"/>
    </row>
    <row r="79" spans="1:16" x14ac:dyDescent="0.35">
      <c r="B79" s="18" t="s">
        <v>58</v>
      </c>
      <c r="C79" s="149"/>
    </row>
    <row r="80" spans="1:16" x14ac:dyDescent="0.35">
      <c r="B80" s="18"/>
      <c r="C80" s="150"/>
    </row>
    <row r="81" spans="2:3" x14ac:dyDescent="0.35">
      <c r="B81" s="18" t="s">
        <v>59</v>
      </c>
      <c r="C81" s="149"/>
    </row>
    <row r="82" spans="2:3" x14ac:dyDescent="0.35">
      <c r="B82" s="18"/>
      <c r="C82" s="150"/>
    </row>
    <row r="83" spans="2:3" x14ac:dyDescent="0.35">
      <c r="B83" s="18" t="s">
        <v>60</v>
      </c>
      <c r="C83" s="149"/>
    </row>
    <row r="84" spans="2:3" x14ac:dyDescent="0.35">
      <c r="B84" s="18"/>
      <c r="C84" s="150"/>
    </row>
    <row r="85" spans="2:3" x14ac:dyDescent="0.35">
      <c r="B85" s="18" t="s">
        <v>61</v>
      </c>
      <c r="C85" s="149"/>
    </row>
    <row r="86" spans="2:3" x14ac:dyDescent="0.35">
      <c r="C86" s="150"/>
    </row>
  </sheetData>
  <sheetProtection algorithmName="SHA-512" hashValue="O0qH9kmXOtFRQJ6b7hiWH2kI5jNk8z5WTuPcmzEsPg1oE+ZmhU5gCt4LTYXWH630Y8vTr7bG4i3tPa/y8K4AIg==" saltValue="Wk+ICFsEGxF9qYwYZ4kdiw==" spinCount="100000" sheet="1" objects="1" scenarios="1"/>
  <mergeCells count="6">
    <mergeCell ref="D75:E75"/>
    <mergeCell ref="G3:I3"/>
    <mergeCell ref="D3:F3"/>
    <mergeCell ref="B58:P58"/>
    <mergeCell ref="A61:A72"/>
    <mergeCell ref="L3:M3"/>
  </mergeCells>
  <phoneticPr fontId="9" type="noConversion"/>
  <pageMargins left="0.7" right="0.7" top="0.75" bottom="0.75" header="0.3" footer="0.3"/>
  <pageSetup paperSize="9" orientation="portrait" r:id="rId1"/>
  <ignoredErrors>
    <ignoredError sqref="I5 F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4D1E-1732-4478-A066-9908BE3D3A15}">
  <dimension ref="A1:C18"/>
  <sheetViews>
    <sheetView workbookViewId="0">
      <selection activeCell="I19" sqref="I19"/>
    </sheetView>
  </sheetViews>
  <sheetFormatPr defaultRowHeight="14.5" x14ac:dyDescent="0.35"/>
  <cols>
    <col min="1" max="1" width="47.453125" customWidth="1"/>
    <col min="2" max="2" width="27.54296875" customWidth="1"/>
    <col min="3" max="3" width="21.7265625" customWidth="1"/>
  </cols>
  <sheetData>
    <row r="1" spans="1:3" ht="23.5" customHeight="1" x14ac:dyDescent="0.45">
      <c r="A1" s="45" t="s">
        <v>73</v>
      </c>
      <c r="B1" s="40"/>
      <c r="C1" s="41"/>
    </row>
    <row r="2" spans="1:3" ht="33.65" customHeight="1" x14ac:dyDescent="0.35">
      <c r="A2" s="164" t="s">
        <v>68</v>
      </c>
      <c r="B2" s="165"/>
      <c r="C2" s="166"/>
    </row>
    <row r="3" spans="1:3" ht="19" customHeight="1" x14ac:dyDescent="0.35">
      <c r="A3" s="164" t="s">
        <v>70</v>
      </c>
      <c r="B3" s="165"/>
      <c r="C3" s="166"/>
    </row>
    <row r="4" spans="1:3" ht="21" customHeight="1" x14ac:dyDescent="0.35">
      <c r="A4" s="167" t="s">
        <v>74</v>
      </c>
      <c r="B4" s="168"/>
      <c r="C4" s="169"/>
    </row>
    <row r="5" spans="1:3" x14ac:dyDescent="0.35">
      <c r="A5" s="39"/>
      <c r="B5" s="39"/>
      <c r="C5" s="39"/>
    </row>
    <row r="7" spans="1:3" ht="43.5" x14ac:dyDescent="0.35">
      <c r="A7" s="37" t="s">
        <v>75</v>
      </c>
      <c r="B7" s="37" t="s">
        <v>71</v>
      </c>
      <c r="C7" s="38" t="s">
        <v>72</v>
      </c>
    </row>
    <row r="8" spans="1:3" x14ac:dyDescent="0.35">
      <c r="A8" s="115"/>
      <c r="B8" s="115"/>
      <c r="C8" s="116">
        <v>0</v>
      </c>
    </row>
    <row r="9" spans="1:3" x14ac:dyDescent="0.35">
      <c r="A9" s="115"/>
      <c r="B9" s="115"/>
      <c r="C9" s="116">
        <v>0</v>
      </c>
    </row>
    <row r="10" spans="1:3" x14ac:dyDescent="0.35">
      <c r="A10" s="115"/>
      <c r="B10" s="115"/>
      <c r="C10" s="116">
        <v>0</v>
      </c>
    </row>
    <row r="11" spans="1:3" x14ac:dyDescent="0.35">
      <c r="A11" s="115"/>
      <c r="B11" s="115"/>
      <c r="C11" s="116">
        <v>0</v>
      </c>
    </row>
    <row r="12" spans="1:3" x14ac:dyDescent="0.35">
      <c r="A12" s="115"/>
      <c r="B12" s="115"/>
      <c r="C12" s="116">
        <v>0</v>
      </c>
    </row>
    <row r="13" spans="1:3" x14ac:dyDescent="0.35">
      <c r="A13" s="115"/>
      <c r="B13" s="115"/>
      <c r="C13" s="116">
        <v>0</v>
      </c>
    </row>
    <row r="14" spans="1:3" x14ac:dyDescent="0.35">
      <c r="A14" s="115"/>
      <c r="B14" s="115"/>
      <c r="C14" s="116">
        <v>0</v>
      </c>
    </row>
    <row r="15" spans="1:3" x14ac:dyDescent="0.35">
      <c r="A15" s="115"/>
      <c r="B15" s="115"/>
      <c r="C15" s="116">
        <v>0</v>
      </c>
    </row>
    <row r="16" spans="1:3" x14ac:dyDescent="0.35">
      <c r="A16" s="115"/>
      <c r="B16" s="115"/>
      <c r="C16" s="116">
        <v>0</v>
      </c>
    </row>
    <row r="17" spans="1:3" x14ac:dyDescent="0.35">
      <c r="A17" s="115"/>
      <c r="B17" s="115"/>
      <c r="C17" s="116">
        <v>0</v>
      </c>
    </row>
    <row r="18" spans="1:3" x14ac:dyDescent="0.35">
      <c r="A18" s="115"/>
      <c r="B18" s="115"/>
      <c r="C18" s="116">
        <v>0</v>
      </c>
    </row>
  </sheetData>
  <mergeCells count="3">
    <mergeCell ref="A2:C2"/>
    <mergeCell ref="A3:C3"/>
    <mergeCell ref="A4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52D2C736A644966078FFCFF86BDD" ma:contentTypeVersion="18" ma:contentTypeDescription="Een nieuw document maken." ma:contentTypeScope="" ma:versionID="00783e9f281ead8c6bd5062ba202ac96">
  <xsd:schema xmlns:xsd="http://www.w3.org/2001/XMLSchema" xmlns:xs="http://www.w3.org/2001/XMLSchema" xmlns:p="http://schemas.microsoft.com/office/2006/metadata/properties" xmlns:ns2="77452795-824a-4340-ad82-136edb6f119d" xmlns:ns3="fa2fa439-2837-4dd7-ac30-9f5ce114794e" targetNamespace="http://schemas.microsoft.com/office/2006/metadata/properties" ma:root="true" ma:fieldsID="f33df84f37f894c87e296af1320ccdb3" ns2:_="" ns3:_="">
    <xsd:import namespace="77452795-824a-4340-ad82-136edb6f119d"/>
    <xsd:import namespace="fa2fa439-2837-4dd7-ac30-9f5ce1147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d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52795-824a-4340-ad82-136edb6f1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dut" ma:index="20" nillable="true" ma:displayName="Person or Group" ma:list="UserInfo" ma:internalName="ndu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fa439-2837-4dd7-ac30-9f5ce1147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95af0ed-6402-4cf9-be87-c47abcc209cb}" ma:internalName="TaxCatchAll" ma:showField="CatchAllData" ma:web="fa2fa439-2837-4dd7-ac30-9f5ce1147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693491-D480-46B7-9AA8-E84860E57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452795-824a-4340-ad82-136edb6f119d"/>
    <ds:schemaRef ds:uri="fa2fa439-2837-4dd7-ac30-9f5ce1147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3ABC3A-9507-4CE7-BFBB-C917CEF710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 instructie</vt:lpstr>
      <vt:lpstr>Prijzenblad Afvalbeheer</vt:lpstr>
      <vt:lpstr>Alternatieve verwerking</vt:lpstr>
    </vt:vector>
  </TitlesOfParts>
  <Manager/>
  <Company>LUMC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Blitterswijk, V. van (FB)</dc:creator>
  <cp:keywords/>
  <dc:description/>
  <cp:lastModifiedBy>Kaspers-Dokkum, J.A. (FB-INKOOP)</cp:lastModifiedBy>
  <cp:revision/>
  <dcterms:created xsi:type="dcterms:W3CDTF">2016-05-25T07:35:06Z</dcterms:created>
  <dcterms:modified xsi:type="dcterms:W3CDTF">2023-11-10T20:22:33Z</dcterms:modified>
  <cp:category/>
  <cp:contentStatus/>
</cp:coreProperties>
</file>