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Gemeentelijke opvanglocaties ontheemden (EA)\Inrichting GOO locaties\4. NvI\Nota van inlichtingen 2\Publicatie\"/>
    </mc:Choice>
  </mc:AlternateContent>
  <xr:revisionPtr revIDLastSave="0" documentId="13_ncr:1_{97265322-C7C8-47C3-BA82-7AE5D6EBCAF3}" xr6:coauthVersionLast="47" xr6:coauthVersionMax="47" xr10:uidLastSave="{00000000-0000-0000-0000-000000000000}"/>
  <bookViews>
    <workbookView xWindow="28680" yWindow="-120" windowWidth="29040" windowHeight="15840" activeTab="1" xr2:uid="{25E55996-00B1-491E-BB8F-7B9D3F4CDE63}"/>
  </bookViews>
  <sheets>
    <sheet name="Toelichting" sheetId="5" r:id="rId1"/>
    <sheet name="Inventaris- en tarievenbla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6" l="1"/>
  <c r="N37" i="6"/>
  <c r="N5" i="6"/>
  <c r="N6" i="6"/>
  <c r="N7" i="6"/>
  <c r="N8" i="6"/>
  <c r="N9" i="6"/>
  <c r="N11" i="6"/>
  <c r="N12" i="6"/>
  <c r="N14" i="6"/>
  <c r="N15" i="6"/>
  <c r="N16" i="6"/>
  <c r="N18" i="6"/>
  <c r="N19" i="6"/>
  <c r="N20" i="6"/>
  <c r="N21" i="6"/>
  <c r="N22" i="6"/>
  <c r="N23" i="6"/>
  <c r="N26" i="6"/>
  <c r="N28" i="6"/>
  <c r="N29" i="6"/>
  <c r="N32" i="6"/>
  <c r="N38" i="6"/>
  <c r="N39" i="6"/>
  <c r="N40" i="6"/>
  <c r="N41" i="6"/>
  <c r="N42" i="6"/>
  <c r="N44" i="6"/>
  <c r="N45" i="6"/>
  <c r="N46" i="6"/>
  <c r="N47" i="6"/>
  <c r="N48" i="6"/>
  <c r="N49" i="6"/>
  <c r="N4" i="6"/>
  <c r="C53" i="6"/>
  <c r="O42" i="6"/>
  <c r="O41" i="6"/>
  <c r="O49" i="6"/>
  <c r="O48" i="6"/>
  <c r="O46" i="6"/>
  <c r="O45" i="6"/>
  <c r="O44" i="6"/>
  <c r="O40" i="6"/>
  <c r="O37" i="6"/>
  <c r="O29" i="6"/>
  <c r="O26" i="6"/>
  <c r="O20" i="6"/>
  <c r="O19" i="6"/>
  <c r="O18" i="6"/>
  <c r="O12" i="6"/>
  <c r="O5" i="6"/>
  <c r="O6" i="6"/>
  <c r="O7" i="6"/>
  <c r="O8" i="6"/>
  <c r="O9" i="6"/>
  <c r="O4" i="6"/>
  <c r="O50" i="6" s="1"/>
  <c r="N50" i="6"/>
  <c r="M5" i="6"/>
  <c r="L5" i="6" s="1"/>
  <c r="M6" i="6"/>
  <c r="L6" i="6" s="1"/>
  <c r="M7" i="6"/>
  <c r="L7" i="6" s="1"/>
  <c r="M8" i="6"/>
  <c r="L8" i="6" s="1"/>
  <c r="M9" i="6"/>
  <c r="L9" i="6" s="1"/>
  <c r="M11" i="6"/>
  <c r="L11" i="6" s="1"/>
  <c r="M12" i="6"/>
  <c r="L12" i="6" s="1"/>
  <c r="M14" i="6"/>
  <c r="L14" i="6" s="1"/>
  <c r="M15" i="6"/>
  <c r="L15" i="6" s="1"/>
  <c r="M16" i="6"/>
  <c r="L16" i="6" s="1"/>
  <c r="M18" i="6"/>
  <c r="L18" i="6" s="1"/>
  <c r="M19" i="6"/>
  <c r="L19" i="6" s="1"/>
  <c r="M20" i="6"/>
  <c r="L20" i="6" s="1"/>
  <c r="M21" i="6"/>
  <c r="L21" i="6" s="1"/>
  <c r="M22" i="6"/>
  <c r="L22" i="6" s="1"/>
  <c r="M23" i="6"/>
  <c r="L23" i="6" s="1"/>
  <c r="M26" i="6"/>
  <c r="L26" i="6" s="1"/>
  <c r="M28" i="6"/>
  <c r="L28" i="6" s="1"/>
  <c r="M29" i="6"/>
  <c r="L29" i="6" s="1"/>
  <c r="M31" i="6"/>
  <c r="L31" i="6" s="1"/>
  <c r="M32" i="6"/>
  <c r="L32" i="6" s="1"/>
  <c r="M37" i="6"/>
  <c r="L37" i="6" s="1"/>
  <c r="M38" i="6"/>
  <c r="L38" i="6" s="1"/>
  <c r="M39" i="6"/>
  <c r="L39" i="6" s="1"/>
  <c r="M40" i="6"/>
  <c r="L40" i="6" s="1"/>
  <c r="M41" i="6"/>
  <c r="L41" i="6" s="1"/>
  <c r="M42" i="6"/>
  <c r="L42" i="6" s="1"/>
  <c r="M44" i="6"/>
  <c r="L44" i="6" s="1"/>
  <c r="M45" i="6"/>
  <c r="L45" i="6" s="1"/>
  <c r="M46" i="6"/>
  <c r="L46" i="6" s="1"/>
  <c r="M47" i="6"/>
  <c r="L47" i="6" s="1"/>
  <c r="M48" i="6"/>
  <c r="L48" i="6" s="1"/>
  <c r="M49" i="6"/>
  <c r="L49" i="6" s="1"/>
  <c r="M4" i="6"/>
  <c r="L4" i="6" l="1"/>
  <c r="L50" i="6" s="1"/>
  <c r="M50" i="6"/>
</calcChain>
</file>

<file path=xl/sharedStrings.xml><?xml version="1.0" encoding="utf-8"?>
<sst xmlns="http://schemas.openxmlformats.org/spreadsheetml/2006/main" count="218" uniqueCount="102">
  <si>
    <t>Artikel</t>
  </si>
  <si>
    <t>Aantal</t>
  </si>
  <si>
    <t>Ruimte</t>
  </si>
  <si>
    <t>x</t>
  </si>
  <si>
    <t>Refurbished</t>
  </si>
  <si>
    <t>Nieuw</t>
  </si>
  <si>
    <t>Terugkoop</t>
  </si>
  <si>
    <r>
      <rPr>
        <b/>
        <sz val="11"/>
        <color theme="1"/>
        <rFont val="Corbel"/>
        <family val="2"/>
      </rPr>
      <t>Stoel / fauteuil</t>
    </r>
    <r>
      <rPr>
        <sz val="11"/>
        <color theme="1"/>
        <rFont val="Corbel"/>
        <family val="2"/>
      </rPr>
      <t xml:space="preserve"> (</t>
    </r>
    <r>
      <rPr>
        <sz val="9"/>
        <color theme="1"/>
        <rFont val="Corbel"/>
        <family val="2"/>
      </rPr>
      <t>40 x 50 x 80 cm)</t>
    </r>
  </si>
  <si>
    <r>
      <rPr>
        <b/>
        <sz val="11"/>
        <color theme="1"/>
        <rFont val="Corbel"/>
        <family val="2"/>
      </rPr>
      <t>Eetkamertafel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(4 tot 6 personen)</t>
    </r>
  </si>
  <si>
    <r>
      <rPr>
        <b/>
        <sz val="11"/>
        <color theme="1"/>
        <rFont val="Corbel"/>
        <family val="2"/>
      </rPr>
      <t xml:space="preserve">Eetkamerstoelen </t>
    </r>
    <r>
      <rPr>
        <sz val="9"/>
        <color theme="1"/>
        <rFont val="Corbel"/>
        <family val="2"/>
      </rPr>
      <t xml:space="preserve"> (passend bij aangeboden eetkamertafel)</t>
    </r>
  </si>
  <si>
    <r>
      <rPr>
        <b/>
        <sz val="11"/>
        <rFont val="Corbel"/>
        <family val="2"/>
      </rPr>
      <t>Matras</t>
    </r>
    <r>
      <rPr>
        <sz val="11"/>
        <rFont val="Corbel"/>
        <family val="2"/>
      </rPr>
      <t xml:space="preserve"> </t>
    </r>
    <r>
      <rPr>
        <sz val="9"/>
        <rFont val="Corbel"/>
        <family val="2"/>
      </rPr>
      <t>(passend bij maatvoering aangeboden bed 90x200)</t>
    </r>
    <r>
      <rPr>
        <sz val="11"/>
        <rFont val="Corbel"/>
        <family val="2"/>
      </rPr>
      <t xml:space="preserve">
</t>
    </r>
    <r>
      <rPr>
        <sz val="9"/>
        <rFont val="Corbel"/>
        <family val="2"/>
      </rPr>
      <t>(koudschuimmatras , hardheid medium H2, hoogte min.l 15 cm)</t>
    </r>
  </si>
  <si>
    <r>
      <rPr>
        <b/>
        <sz val="11"/>
        <rFont val="Corbel"/>
        <family val="2"/>
      </rPr>
      <t>Stapelbed</t>
    </r>
    <r>
      <rPr>
        <sz val="11"/>
        <rFont val="Corbel"/>
        <family val="2"/>
      </rPr>
      <t xml:space="preserve"> </t>
    </r>
    <r>
      <rPr>
        <sz val="9"/>
        <rFont val="Corbel"/>
        <family val="2"/>
      </rPr>
      <t>(2 x 1-pers. 90x 200 cm incl. lattenbodem. Mag staal zijn, maar moet ook te scheiden zijn)</t>
    </r>
  </si>
  <si>
    <r>
      <rPr>
        <b/>
        <sz val="11"/>
        <rFont val="Corbel"/>
        <family val="2"/>
      </rPr>
      <t xml:space="preserve">Seniorenbed </t>
    </r>
    <r>
      <rPr>
        <sz val="9"/>
        <rFont val="Corbel"/>
        <family val="2"/>
      </rPr>
      <t>(90x200 cm - hoogte min. 55 cm - evt verstelbaar, al dan niet elektrisch. - incl. lattenbodem + matras + waterdicht matrasbeschermer)</t>
    </r>
  </si>
  <si>
    <r>
      <rPr>
        <b/>
        <sz val="11"/>
        <rFont val="Corbel"/>
        <family val="2"/>
      </rPr>
      <t>Eenpersoonsbed</t>
    </r>
    <r>
      <rPr>
        <sz val="9"/>
        <rFont val="Corbel"/>
        <family val="2"/>
      </rPr>
      <t xml:space="preserve"> incl. lattenbodem </t>
    </r>
    <r>
      <rPr>
        <sz val="11"/>
        <rFont val="Corbel"/>
        <family val="2"/>
      </rPr>
      <t xml:space="preserve">
</t>
    </r>
    <r>
      <rPr>
        <sz val="9"/>
        <rFont val="Corbel"/>
        <family val="2"/>
      </rPr>
      <t>90x200 cm / geen staal, bij voorkeur boxspring</t>
    </r>
  </si>
  <si>
    <r>
      <rPr>
        <b/>
        <sz val="11"/>
        <color theme="1"/>
        <rFont val="Corbel"/>
        <family val="2"/>
      </rPr>
      <t xml:space="preserve">Beddengoed 1-persoons-set </t>
    </r>
    <r>
      <rPr>
        <sz val="9"/>
        <color theme="1"/>
        <rFont val="Corbel"/>
        <family val="2"/>
      </rPr>
      <t>(140X200 cm - katoen - bestaande uit dekbedovertrek, kussensloop 50X60 cm en hoeslaken passend bij aangeboden matras)</t>
    </r>
  </si>
  <si>
    <r>
      <rPr>
        <b/>
        <sz val="11"/>
        <color theme="1"/>
        <rFont val="Corbel"/>
        <family val="2"/>
      </rPr>
      <t xml:space="preserve">Kledingkast 1-persoons </t>
    </r>
    <r>
      <rPr>
        <sz val="9"/>
        <color theme="1"/>
        <rFont val="Corbel"/>
        <family val="2"/>
      </rPr>
      <t xml:space="preserve">(L 50-60 x B50-60 x H180- 220 cm-voorzien van 1 deur, 2 schap en 1 hangdeel- incl. 5 kledinghangers) </t>
    </r>
  </si>
  <si>
    <r>
      <rPr>
        <b/>
        <sz val="11"/>
        <color theme="1"/>
        <rFont val="Corbel"/>
        <family val="2"/>
      </rPr>
      <t>Kledinghangers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(set van 5)</t>
    </r>
  </si>
  <si>
    <r>
      <rPr>
        <b/>
        <sz val="11"/>
        <color theme="1"/>
        <rFont val="Corbel"/>
        <family val="2"/>
      </rPr>
      <t xml:space="preserve">Nachtkastje </t>
    </r>
    <r>
      <rPr>
        <sz val="9"/>
        <color theme="1"/>
        <rFont val="Corbel"/>
        <family val="2"/>
      </rPr>
      <t>(40 x 30 x 60 cm)</t>
    </r>
  </si>
  <si>
    <r>
      <rPr>
        <b/>
        <sz val="11"/>
        <color theme="1"/>
        <rFont val="Corbel"/>
        <family val="2"/>
      </rPr>
      <t>Kast divers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(60x60x180 cm - afsluitbaar, afgewerkt spaanplaat melamine,  1 deur en 4 legplanken)</t>
    </r>
  </si>
  <si>
    <r>
      <rPr>
        <b/>
        <sz val="11"/>
        <color theme="1"/>
        <rFont val="Corbel"/>
        <family val="2"/>
      </rPr>
      <t xml:space="preserve">Serviesset </t>
    </r>
    <r>
      <rPr>
        <sz val="9"/>
        <color theme="1"/>
        <rFont val="Corbel"/>
        <family val="2"/>
      </rPr>
      <t>(18-delig basiskwaliteit, ontbijtbord, dinerbord, kom)</t>
    </r>
  </si>
  <si>
    <r>
      <rPr>
        <b/>
        <sz val="11"/>
        <color theme="1"/>
        <rFont val="Corbel"/>
        <family val="2"/>
      </rPr>
      <t>Bestekset</t>
    </r>
    <r>
      <rPr>
        <sz val="9"/>
        <color theme="1"/>
        <rFont val="Corbel"/>
        <family val="2"/>
      </rPr>
      <t xml:space="preserve"> (16-delig basiskwaliteit, vork, mes, lepel, koffielepel)</t>
    </r>
  </si>
  <si>
    <r>
      <rPr>
        <b/>
        <sz val="11"/>
        <color theme="1"/>
        <rFont val="Corbel"/>
        <family val="2"/>
      </rPr>
      <t>Glazenset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(12-delig basiskwaliteit, thee-, koffie- en frisdrankglazen)</t>
    </r>
  </si>
  <si>
    <r>
      <rPr>
        <b/>
        <sz val="11"/>
        <color theme="1"/>
        <rFont val="Corbel"/>
        <family val="2"/>
      </rPr>
      <t>Snijplank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(set van 3 stuks)</t>
    </r>
  </si>
  <si>
    <r>
      <rPr>
        <b/>
        <sz val="11"/>
        <color theme="1"/>
        <rFont val="Corbel"/>
        <family val="2"/>
      </rPr>
      <t>Prullenbak</t>
    </r>
    <r>
      <rPr>
        <b/>
        <sz val="9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(min. 50 L)</t>
    </r>
  </si>
  <si>
    <r>
      <t>Thee- en keukendoeken set</t>
    </r>
    <r>
      <rPr>
        <sz val="9"/>
        <color theme="1"/>
        <rFont val="Corbel"/>
        <family val="2"/>
      </rPr>
      <t xml:space="preserve"> (4-delig 60x60 en 50x50 cm)</t>
    </r>
  </si>
  <si>
    <r>
      <t xml:space="preserve">Waterkoker </t>
    </r>
    <r>
      <rPr>
        <sz val="9"/>
        <color theme="1"/>
        <rFont val="Corbel"/>
        <family val="2"/>
      </rPr>
      <t>(minimaal 1 L inhoud)</t>
    </r>
  </si>
  <si>
    <r>
      <t>Koelkast</t>
    </r>
    <r>
      <rPr>
        <sz val="9"/>
        <color theme="1"/>
        <rFont val="Corbel"/>
        <family val="2"/>
      </rPr>
      <t xml:space="preserve"> (tafelmodel, min. 120 L en energielabel max. D)</t>
    </r>
  </si>
  <si>
    <r>
      <t xml:space="preserve">Koffiezetapparaat </t>
    </r>
    <r>
      <rPr>
        <sz val="9"/>
        <color theme="1"/>
        <rFont val="Corbel"/>
        <family val="2"/>
      </rPr>
      <t>(filterkoffie, min. 1 L inhoud)</t>
    </r>
  </si>
  <si>
    <r>
      <rPr>
        <b/>
        <sz val="11"/>
        <color theme="1"/>
        <rFont val="Corbel"/>
        <family val="2"/>
      </rPr>
      <t>Handdoekenset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(katoen, 2 maal 70x140 cm)</t>
    </r>
  </si>
  <si>
    <r>
      <rPr>
        <b/>
        <sz val="11"/>
        <color theme="1"/>
        <rFont val="Corbel"/>
        <family val="2"/>
      </rPr>
      <t xml:space="preserve">Badmat </t>
    </r>
    <r>
      <rPr>
        <sz val="9"/>
        <color theme="1"/>
        <rFont val="Corbel"/>
        <family val="2"/>
      </rPr>
      <t>(60x100 cm)</t>
    </r>
  </si>
  <si>
    <t>Stapelkit</t>
  </si>
  <si>
    <r>
      <rPr>
        <b/>
        <sz val="11"/>
        <color theme="1"/>
        <rFont val="Corbel"/>
        <family val="2"/>
      </rPr>
      <t xml:space="preserve">Wasmachine </t>
    </r>
    <r>
      <rPr>
        <sz val="9"/>
        <color theme="1"/>
        <rFont val="Corbel"/>
        <family val="2"/>
      </rPr>
      <t>(min. 8kg vulgewicht, min. 1400 rpm, min. energieklasse A, prijsklasse max. €750,- excl. BTW)</t>
    </r>
  </si>
  <si>
    <r>
      <rPr>
        <b/>
        <sz val="11"/>
        <color theme="1"/>
        <rFont val="Corbel"/>
        <family val="2"/>
      </rPr>
      <t>Wasdroger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(condensdroger incl. condensafvoerslang, min. vulgewicht 6kg en max. 8kg, min. energieklasse A++, prijsklasse max. €900,- excl. BTW)</t>
    </r>
  </si>
  <si>
    <r>
      <rPr>
        <b/>
        <sz val="11"/>
        <color theme="1"/>
        <rFont val="Corbel"/>
        <family val="2"/>
      </rPr>
      <t>Droogrek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(uitklapbaar)</t>
    </r>
  </si>
  <si>
    <r>
      <rPr>
        <b/>
        <sz val="11"/>
        <color theme="1"/>
        <rFont val="Corbel"/>
        <family val="2"/>
      </rPr>
      <t xml:space="preserve">Bureau </t>
    </r>
    <r>
      <rPr>
        <sz val="9"/>
        <color theme="1"/>
        <rFont val="Corbel"/>
        <family val="2"/>
      </rPr>
      <t>(zit/sta model, handverstelbaar, 160x80 cm, voorzien van 3-voudig stekkerdoos, moet voldoen aan NEN527)</t>
    </r>
  </si>
  <si>
    <r>
      <rPr>
        <b/>
        <sz val="11"/>
        <color theme="1"/>
        <rFont val="Corbel"/>
        <family val="2"/>
      </rPr>
      <t xml:space="preserve">Bureaustoel </t>
    </r>
    <r>
      <rPr>
        <sz val="9"/>
        <color theme="1"/>
        <rFont val="Corbel"/>
        <family val="2"/>
      </rPr>
      <t>(verstelbaar en wendbaar , voldoen aan NEN-EN-1335)</t>
    </r>
  </si>
  <si>
    <r>
      <rPr>
        <b/>
        <sz val="11"/>
        <color theme="1"/>
        <rFont val="Corbel"/>
        <family val="2"/>
      </rPr>
      <t>Archiefkast</t>
    </r>
    <r>
      <rPr>
        <sz val="9"/>
        <color theme="1"/>
        <rFont val="Corbel"/>
        <family val="2"/>
      </rPr>
      <t xml:space="preserve"> (Zwart metaal voorzien van 4 legplanken en afsluitbare deuren - 92x42x195 cm  - of vergelijkbaar)</t>
    </r>
  </si>
  <si>
    <r>
      <rPr>
        <b/>
        <sz val="11"/>
        <color theme="1"/>
        <rFont val="Corbel"/>
        <family val="2"/>
      </rPr>
      <t xml:space="preserve">Vergadertafel </t>
    </r>
    <r>
      <rPr>
        <sz val="9"/>
        <color theme="1"/>
        <rFont val="Corbel"/>
        <family val="2"/>
      </rPr>
      <t>(6 persoons, 200x80 cm - Blad min. 2,5 cm dik gemelamineerd spaanplaat met kunsttof stootrand of gelijkwaardig. )</t>
    </r>
  </si>
  <si>
    <r>
      <rPr>
        <b/>
        <sz val="11"/>
        <color theme="1"/>
        <rFont val="Corbel"/>
        <family val="2"/>
      </rPr>
      <t>Vergaderstoelen</t>
    </r>
    <r>
      <rPr>
        <sz val="9"/>
        <color theme="1"/>
        <rFont val="Corbel"/>
        <family val="2"/>
      </rPr>
      <t xml:space="preserve"> (set van 2 stuks passend bij aangeboden vergadertafel)</t>
    </r>
  </si>
  <si>
    <r>
      <rPr>
        <b/>
        <sz val="11"/>
        <color theme="1"/>
        <rFont val="Corbel"/>
        <family val="2"/>
      </rPr>
      <t>Sleutelkluis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(geschikt voor minimaal 250 reservesleutels) , 
EN 14 450 Security level 2)</t>
    </r>
  </si>
  <si>
    <r>
      <rPr>
        <b/>
        <sz val="11"/>
        <color theme="1"/>
        <rFont val="Corbel"/>
        <family val="2"/>
      </rPr>
      <t>Modulaire vergadertafel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(12 personen)</t>
    </r>
  </si>
  <si>
    <r>
      <rPr>
        <b/>
        <sz val="11"/>
        <color theme="1"/>
        <rFont val="Corbel"/>
        <family val="2"/>
      </rPr>
      <t>Wandklok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(analoog,  ⌀ 30 cm)</t>
    </r>
  </si>
  <si>
    <r>
      <rPr>
        <b/>
        <sz val="11"/>
        <color theme="1"/>
        <rFont val="Corbel"/>
        <family val="2"/>
      </rPr>
      <t>Kapstok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(6 tot 8 haken incl. bevestigingsmateriaal)</t>
    </r>
  </si>
  <si>
    <r>
      <rPr>
        <b/>
        <sz val="11"/>
        <color theme="1"/>
        <rFont val="Corbel"/>
        <family val="2"/>
      </rPr>
      <t>Stellingkast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(t.b.v. opbergruimte, flexibel in te richten en aan te passen - muurbevestiging mogelijk - B300xH200/230xD40 cm)</t>
    </r>
  </si>
  <si>
    <r>
      <rPr>
        <b/>
        <sz val="11"/>
        <color theme="1"/>
        <rFont val="Corbel"/>
        <family val="2"/>
      </rPr>
      <t>Bank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( 3-zits, min. breedte 180-200 cm, afneembare stof i.v.m. intensief gebruik)</t>
    </r>
  </si>
  <si>
    <r>
      <rPr>
        <b/>
        <sz val="11"/>
        <color theme="1"/>
        <rFont val="Corbel"/>
        <family val="2"/>
      </rPr>
      <t>Bank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(2-zits, min. breedte 150-175 cm, afneembare stof i.v.m. intensief gebruik)</t>
    </r>
  </si>
  <si>
    <r>
      <t xml:space="preserve">Subtotaal excl. BTW
</t>
    </r>
    <r>
      <rPr>
        <sz val="9"/>
        <color theme="0"/>
        <rFont val="Corbel"/>
        <family val="2"/>
      </rPr>
      <t>aantal * aanschafprijs</t>
    </r>
  </si>
  <si>
    <r>
      <t xml:space="preserve">Aanschafprijs
</t>
    </r>
    <r>
      <rPr>
        <sz val="9"/>
        <color theme="0"/>
        <rFont val="Corbel"/>
        <family val="2"/>
      </rPr>
      <t>per stuk excl. BTW</t>
    </r>
  </si>
  <si>
    <r>
      <t xml:space="preserve">Refurbished prijs
</t>
    </r>
    <r>
      <rPr>
        <sz val="9"/>
        <color theme="0"/>
        <rFont val="Corbel"/>
        <family val="2"/>
      </rPr>
      <t>per stuk excl. BTW</t>
    </r>
  </si>
  <si>
    <t>Strijkplank</t>
  </si>
  <si>
    <t>Strijkbout</t>
  </si>
  <si>
    <r>
      <rPr>
        <b/>
        <sz val="11"/>
        <color theme="1"/>
        <rFont val="Corbel"/>
        <family val="2"/>
      </rPr>
      <t>Kookgerei set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 garde, opscheplepel, soeplepel, spatel, schilmes, schaar, fles-blikopener)</t>
    </r>
  </si>
  <si>
    <t>* verplicht in te vullen velden door inschrijver *</t>
  </si>
  <si>
    <t>Bij de invulling van de prijsaanbieding dient inschrijver onderstaande uitgangspunten te hanteren en zich te houden aan onderstaande voorwaarden:</t>
  </si>
  <si>
    <t xml:space="preserve">op de voorgestelde prijs of kosten van de desbetreffende inschrijving. De gemeente kan een inschrijving afwijzen indien het lage niveau van de voorgestelde prijzen </t>
  </si>
  <si>
    <t>of kosten niet in voldoende mate wordt gestaafd door het verstrekte bewijsmateriaal.</t>
  </si>
  <si>
    <t>• De prijsaanbieding wordt toegevoegd bij de inschrijving als Bijlage Inventaris- en tarievenblad [Naam inschrijver]</t>
  </si>
  <si>
    <t xml:space="preserve">• De tarieven zijn exclusief BTW én inclusief alle overige kosten die nodig zijn om de gevraagde leveringen en diensten te leveren, </t>
  </si>
  <si>
    <t xml:space="preserve">• De tarieven worden aangeboden in Euro’s (€) en eventueel afgerond tot 2 decimalen achter de komma. Het invullen van een negatief tarief is niet toegestaan. </t>
  </si>
  <si>
    <t xml:space="preserve">• Alle aangeboden tarieven en de kortingspercentage maken integraal onderdeel uit van de overeenkomst. </t>
  </si>
  <si>
    <t>• De gemeente accepteert uitsluitend marktconforme tarieven.</t>
  </si>
  <si>
    <t>• Inschrijver is desgevraagd in staat de bedrijfseconomische realiteit van de aangeboden tarieven te onderbouwen (ook eventueel op onderdelen).</t>
  </si>
  <si>
    <t xml:space="preserve">• Indien de inschrijving wordt gedaan die in verhouding tot de te verrichten diensten abnormaal laag lijkt, kan de gemeente verzoeken om een toelichting </t>
  </si>
  <si>
    <r>
      <rPr>
        <b/>
        <sz val="10"/>
        <rFont val="Corbel"/>
        <family val="2"/>
      </rPr>
      <t>1.</t>
    </r>
    <r>
      <rPr>
        <sz val="10"/>
        <rFont val="Corbel"/>
        <family val="2"/>
      </rPr>
      <t xml:space="preserve"> Aanschafprijs </t>
    </r>
  </si>
  <si>
    <r>
      <rPr>
        <b/>
        <sz val="10"/>
        <rFont val="Corbel"/>
        <family val="2"/>
      </rPr>
      <t xml:space="preserve">2. </t>
    </r>
    <r>
      <rPr>
        <sz val="10"/>
        <rFont val="Corbel"/>
        <family val="2"/>
      </rPr>
      <t>Huurprijs</t>
    </r>
  </si>
  <si>
    <r>
      <rPr>
        <b/>
        <sz val="10"/>
        <rFont val="Corbel"/>
        <family val="2"/>
      </rPr>
      <t>3.</t>
    </r>
    <r>
      <rPr>
        <sz val="10"/>
        <rFont val="Corbel"/>
        <family val="2"/>
      </rPr>
      <t xml:space="preserve"> Refurbished prijs</t>
    </r>
  </si>
  <si>
    <r>
      <rPr>
        <b/>
        <sz val="10"/>
        <rFont val="Corbel"/>
        <family val="2"/>
      </rPr>
      <t>5.</t>
    </r>
    <r>
      <rPr>
        <sz val="10"/>
        <rFont val="Corbel"/>
        <family val="2"/>
      </rPr>
      <t xml:space="preserve"> Kortingspercentage </t>
    </r>
  </si>
  <si>
    <r>
      <t xml:space="preserve">Kortingspercentage
</t>
    </r>
    <r>
      <rPr>
        <i/>
        <sz val="11"/>
        <color theme="0"/>
        <rFont val="Corbel"/>
        <family val="2"/>
      </rPr>
      <t>op catalogusprijs opdrachtnemer</t>
    </r>
  </si>
  <si>
    <t>Producspeicificatie</t>
  </si>
  <si>
    <r>
      <rPr>
        <b/>
        <sz val="11"/>
        <color theme="1"/>
        <rFont val="Corbel"/>
        <family val="2"/>
      </rPr>
      <t xml:space="preserve">Dekbed </t>
    </r>
    <r>
      <rPr>
        <sz val="9"/>
        <color theme="1"/>
        <rFont val="Corbel"/>
        <family val="2"/>
      </rPr>
      <t>(140x200 cm - katoen - hotelkwaliteit)</t>
    </r>
  </si>
  <si>
    <r>
      <rPr>
        <b/>
        <sz val="11"/>
        <color theme="1"/>
        <rFont val="Corbel"/>
        <family val="2"/>
      </rPr>
      <t>Kussen</t>
    </r>
    <r>
      <rPr>
        <sz val="11"/>
        <color theme="1"/>
        <rFont val="Corbel"/>
        <family val="2"/>
      </rPr>
      <t xml:space="preserve"> </t>
    </r>
    <r>
      <rPr>
        <sz val="9"/>
        <color theme="1"/>
        <rFont val="Corbel"/>
        <family val="2"/>
      </rPr>
      <t>(50x60 cm - katoen - hotelkwaliteit)</t>
    </r>
  </si>
  <si>
    <r>
      <t xml:space="preserve">Stofzuiger </t>
    </r>
    <r>
      <rPr>
        <sz val="9"/>
        <color theme="1"/>
        <rFont val="Corbel"/>
        <family val="2"/>
      </rPr>
      <t xml:space="preserve"> (Numatic Henry HVR180-11 of gelijkwaardig)</t>
    </r>
  </si>
  <si>
    <r>
      <rPr>
        <b/>
        <sz val="10"/>
        <rFont val="Corbel"/>
        <family val="2"/>
      </rPr>
      <t xml:space="preserve">4. </t>
    </r>
    <r>
      <rPr>
        <sz val="10"/>
        <rFont val="Corbel"/>
        <family val="2"/>
      </rPr>
      <t>Uurtarief</t>
    </r>
  </si>
  <si>
    <t xml:space="preserve">: in kolom K 'Productspecificatie' specificeert inschrijver kort en bondig zijn/haar aangeboden artikel (bijvoorbeeld merk, artikelnummer, afmeting, materiaal, kleur etc.). </t>
  </si>
  <si>
    <t xml:space="preserve">hieronder vallen ook kosten voor overige belastingen en/of heffingen, bestellen, transport, laden- en lossen,- verpakking, levering, plaatsing, montage, installatie, </t>
  </si>
  <si>
    <t>opslag, leeghalen, afval, administratie, verzekeringen, reis, parkeer, verblijfs- en/of voorrijkosten etc.</t>
  </si>
  <si>
    <t>Toelichting prijsaspecten inventaris - voor aanvullende info zie Bijlage 2 Programma van eisen (PvE)</t>
  </si>
  <si>
    <t>Inventaris- en tarievenblad Inrichting gemeentelijke opvanglocaties voor ontheemden in Purmerend</t>
  </si>
  <si>
    <r>
      <t xml:space="preserve">• Alle (licht) </t>
    </r>
    <r>
      <rPr>
        <b/>
        <u/>
        <sz val="10"/>
        <color theme="1"/>
        <rFont val="Corbel"/>
        <family val="2"/>
      </rPr>
      <t>gele velden</t>
    </r>
    <r>
      <rPr>
        <sz val="10"/>
        <color theme="1"/>
        <rFont val="Corbel"/>
        <family val="2"/>
      </rPr>
      <t xml:space="preserve"> zijn verplicht om in te vullen.</t>
    </r>
  </si>
  <si>
    <t>n.v.t.</t>
  </si>
  <si>
    <r>
      <rPr>
        <b/>
        <sz val="11"/>
        <color rgb="FF009999"/>
        <rFont val="Corbel"/>
        <family val="2"/>
      </rPr>
      <t xml:space="preserve">Woonkamer 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</si>
  <si>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r>
      <rPr>
        <b/>
        <sz val="11"/>
        <color rgb="FF009999"/>
        <rFont val="Corbel"/>
        <family val="2"/>
      </rPr>
      <t>Slaapkamer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</si>
  <si>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r>
      <rPr>
        <b/>
        <sz val="11"/>
        <color rgb="FF009999"/>
        <rFont val="Corbel"/>
        <family val="2"/>
      </rPr>
      <t>Keuken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</si>
  <si>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r>
      <rPr>
        <b/>
        <sz val="11"/>
        <color rgb="FF009999"/>
        <rFont val="Corbel"/>
        <family val="2"/>
      </rPr>
      <t>Sainitair-, was- en schoonmaak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</si>
  <si>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r>
      <rPr>
        <b/>
        <sz val="11"/>
        <color rgb="FF009999"/>
        <rFont val="Corbel"/>
        <family val="2"/>
      </rPr>
      <t>Beheer/kantoor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</si>
  <si>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r>
      <rPr>
        <b/>
        <sz val="11"/>
        <color rgb="FF009999"/>
        <rFont val="Corbel"/>
        <family val="2"/>
      </rPr>
      <t>Algemeen</t>
    </r>
    <r>
      <rPr>
        <b/>
        <sz val="11"/>
        <color rgb="FF007976"/>
        <rFont val="Corbel"/>
        <family val="2"/>
      </rPr>
      <t xml:space="preserve">
</t>
    </r>
    <r>
      <rPr>
        <sz val="9"/>
        <rFont val="Corbel"/>
        <family val="2"/>
      </rPr>
      <t>(neutrale kleuren: wit, grijs, antraciet, zwart of houtmotief)</t>
    </r>
  </si>
  <si>
    <t xml:space="preserve">• Voor het bepalen van de huurprijs bedraagt de (fictieve) periode van huur 18 maanden. Aan deze fictieve periode kan door inschrijver geen rechten worden ontleend. </t>
  </si>
  <si>
    <r>
      <rPr>
        <b/>
        <sz val="11"/>
        <rFont val="Corbel"/>
        <family val="2"/>
      </rPr>
      <t xml:space="preserve">Babybed </t>
    </r>
    <r>
      <rPr>
        <sz val="9"/>
        <rFont val="Corbel"/>
        <family val="2"/>
      </rPr>
      <t>incl. lattenbodem, matras* en beddengoed (120x60 cm)</t>
    </r>
  </si>
  <si>
    <r>
      <t xml:space="preserve">Subtotaal aanschafprijs excl. BTW
</t>
    </r>
    <r>
      <rPr>
        <sz val="9"/>
        <color theme="0"/>
        <rFont val="Corbel"/>
        <family val="2"/>
      </rPr>
      <t>aantal * aanschafprijs * 40%</t>
    </r>
  </si>
  <si>
    <r>
      <t xml:space="preserve">Subtotaal refurbished prijs excl. BTW
</t>
    </r>
    <r>
      <rPr>
        <sz val="9"/>
        <color theme="0"/>
        <rFont val="Corbel"/>
        <family val="2"/>
      </rPr>
      <t>aantal * refurbished prijs * 20%</t>
    </r>
  </si>
  <si>
    <t xml:space="preserve">Productspecificatie
</t>
  </si>
  <si>
    <t xml:space="preserve">             TOTAALPRIJS c.q. (FICTIEF) INSCHRIJFBEDRAG        </t>
  </si>
  <si>
    <r>
      <rPr>
        <b/>
        <sz val="11"/>
        <color theme="0"/>
        <rFont val="Corbel"/>
        <family val="2"/>
      </rPr>
      <t xml:space="preserve">Uurtarief </t>
    </r>
    <r>
      <rPr>
        <sz val="11"/>
        <color theme="0"/>
        <rFont val="Corbel"/>
        <family val="2"/>
      </rPr>
      <t xml:space="preserve">
</t>
    </r>
    <r>
      <rPr>
        <sz val="9"/>
        <color theme="0"/>
        <rFont val="Corbel"/>
        <family val="2"/>
      </rPr>
      <t>t.b.v. herstel- en vervangingswerkzaamheden</t>
    </r>
  </si>
  <si>
    <r>
      <rPr>
        <b/>
        <sz val="11"/>
        <color theme="0"/>
        <rFont val="Corbel"/>
        <family val="2"/>
      </rPr>
      <t>Subtotaal per maand excl. BTW</t>
    </r>
    <r>
      <rPr>
        <sz val="11"/>
        <color theme="0"/>
        <rFont val="Corbel"/>
        <family val="2"/>
      </rPr>
      <t xml:space="preserve">
</t>
    </r>
    <r>
      <rPr>
        <sz val="9"/>
        <color theme="0"/>
        <rFont val="Corbel"/>
        <family val="2"/>
      </rPr>
      <t>o.b.v. 12 fictieve uren</t>
    </r>
  </si>
  <si>
    <t>: invullen Kolom H - tarieven per artikel o.b.v. aanschaf/koop (eis A1, A4 PvE etc.). De aanschafprijs is onderdeel van de overeenkomst en de beoordeling.</t>
  </si>
  <si>
    <r>
      <t xml:space="preserve">: invullen Kolom J - tarieven per artikel o.b.v. rufurbished. Geldt alleen voor artikelen waarbij een </t>
    </r>
    <r>
      <rPr>
        <b/>
        <sz val="10"/>
        <rFont val="Corbel"/>
        <family val="2"/>
      </rPr>
      <t>'x'</t>
    </r>
    <r>
      <rPr>
        <sz val="10"/>
        <rFont val="Corbel"/>
        <family val="2"/>
      </rPr>
      <t xml:space="preserve"> staat aangegeven in kolom E (zie ook eis A10 PvE). De refurbishedprijs is onderdeel van de overeenkomst en de beoordeling. </t>
    </r>
  </si>
  <si>
    <t>: invullen Kolom B rij 53 - zie eis U9 in PvE. Het uurtarief is onderdeel van de overeenkomst en de beoordeling en wordt voor de beoordeling vermeningdvuldigd met fictief aantal uren (12 uur per maand).</t>
  </si>
  <si>
    <t xml:space="preserve">: invullen Kolom B rij 55 - zie eis A2 in PvE. Het kortingspercentage is onderdeel van de overeenkomst. </t>
  </si>
  <si>
    <r>
      <t xml:space="preserve">Huurprijs
</t>
    </r>
    <r>
      <rPr>
        <sz val="9"/>
        <color theme="0"/>
        <rFont val="Corbel"/>
        <family val="2"/>
      </rPr>
      <t xml:space="preserve">per stuk </t>
    </r>
    <r>
      <rPr>
        <b/>
        <sz val="9"/>
        <color theme="0"/>
        <rFont val="Corbel"/>
        <family val="2"/>
      </rPr>
      <t xml:space="preserve">per maand </t>
    </r>
    <r>
      <rPr>
        <sz val="9"/>
        <color theme="0"/>
        <rFont val="Corbel"/>
        <family val="2"/>
      </rPr>
      <t>excl. BTW</t>
    </r>
  </si>
  <si>
    <t>Versie 1.3 d.d. 28 maart 2024</t>
  </si>
  <si>
    <r>
      <t xml:space="preserve">Subtotaal huurprijs per 18 maanden. excl. BTW
</t>
    </r>
    <r>
      <rPr>
        <sz val="9"/>
        <color theme="0"/>
        <rFont val="Corbel"/>
        <family val="2"/>
      </rPr>
      <t>aantal * huurprijs * 40%</t>
    </r>
  </si>
  <si>
    <t xml:space="preserve">: invullen Kolom I - tarieven per artikel per maand o.b.v. huur (eis A1, A4, A6 PvE etc.). De huurprijs is onderdeel van de overeenkomst en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</si>
</sst>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7" x14ac:knownFonts="1">
    <font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sz val="10"/>
      <color theme="1"/>
      <name val="Corbel"/>
      <family val="2"/>
    </font>
    <font>
      <b/>
      <sz val="18"/>
      <color rgb="FF002060"/>
      <name val="Corbel"/>
      <family val="2"/>
    </font>
    <font>
      <sz val="11"/>
      <name val="Corbel"/>
      <family val="2"/>
    </font>
    <font>
      <sz val="10"/>
      <name val="Corbel"/>
      <family val="2"/>
    </font>
    <font>
      <sz val="11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b/>
      <sz val="11"/>
      <name val="Corbel"/>
      <family val="2"/>
    </font>
    <font>
      <b/>
      <sz val="11"/>
      <color rgb="FF007976"/>
      <name val="Corbel"/>
      <family val="2"/>
    </font>
    <font>
      <b/>
      <sz val="9"/>
      <color theme="1"/>
      <name val="Corbel"/>
      <family val="2"/>
    </font>
    <font>
      <b/>
      <sz val="12"/>
      <name val="Corbel"/>
      <family val="2"/>
    </font>
    <font>
      <sz val="9"/>
      <color theme="0"/>
      <name val="Corbel"/>
      <family val="2"/>
    </font>
    <font>
      <b/>
      <sz val="14"/>
      <color rgb="FFFFFF00"/>
      <name val="Corbel"/>
      <family val="2"/>
    </font>
    <font>
      <b/>
      <u/>
      <sz val="10"/>
      <color theme="1"/>
      <name val="Corbel"/>
      <family val="2"/>
    </font>
    <font>
      <b/>
      <sz val="10"/>
      <name val="Corbel"/>
      <family val="2"/>
    </font>
    <font>
      <b/>
      <sz val="10"/>
      <color theme="0"/>
      <name val="Corbel"/>
      <family val="2"/>
    </font>
    <font>
      <b/>
      <sz val="17"/>
      <color rgb="FF002060"/>
      <name val="Corbel"/>
      <family val="2"/>
    </font>
    <font>
      <i/>
      <sz val="11"/>
      <color theme="0"/>
      <name val="Corbel"/>
      <family val="2"/>
    </font>
    <font>
      <sz val="11"/>
      <color rgb="FF002060"/>
      <name val="Corbel"/>
      <family val="2"/>
    </font>
    <font>
      <b/>
      <sz val="11"/>
      <color rgb="FF009999"/>
      <name val="Corbel"/>
      <family val="2"/>
    </font>
    <font>
      <b/>
      <sz val="9"/>
      <color theme="0"/>
      <name val="Corbel"/>
      <family val="2"/>
    </font>
    <font>
      <b/>
      <sz val="10"/>
      <color theme="1"/>
      <name val="Corbel"/>
      <family val="2"/>
    </font>
    <font>
      <sz val="14"/>
      <color theme="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BCD"/>
        <bgColor indexed="64"/>
      </patternFill>
    </fill>
    <fill>
      <patternFill patternType="solid">
        <fgColor rgb="FF00B4B0"/>
        <bgColor indexed="64"/>
      </patternFill>
    </fill>
    <fill>
      <patternFill patternType="solid">
        <fgColor rgb="FFFFFDDD"/>
        <bgColor indexed="64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wrapText="1"/>
    </xf>
    <xf numFmtId="164" fontId="0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textRotation="90"/>
    </xf>
    <xf numFmtId="0" fontId="7" fillId="4" borderId="1" xfId="0" applyFont="1" applyFill="1" applyBorder="1" applyAlignment="1">
      <alignment textRotation="90"/>
    </xf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vertical="top" wrapText="1"/>
    </xf>
    <xf numFmtId="0" fontId="21" fillId="0" borderId="0" xfId="0" applyFont="1"/>
    <xf numFmtId="164" fontId="0" fillId="0" borderId="1" xfId="0" applyNumberFormat="1" applyFont="1" applyFill="1" applyBorder="1" applyAlignment="1" applyProtection="1">
      <alignment horizontal="center" vertical="top"/>
    </xf>
    <xf numFmtId="0" fontId="13" fillId="5" borderId="2" xfId="0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 applyProtection="1">
      <alignment horizontal="center" vertical="top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10" fontId="2" fillId="3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64" fontId="15" fillId="4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top"/>
    </xf>
    <xf numFmtId="164" fontId="0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4" fillId="2" borderId="1" xfId="0" applyFont="1" applyFill="1" applyBorder="1" applyAlignment="1">
      <alignment vertical="top"/>
    </xf>
    <xf numFmtId="164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wrapText="1"/>
    </xf>
    <xf numFmtId="164" fontId="10" fillId="0" borderId="1" xfId="0" applyNumberFormat="1" applyFont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25" fillId="4" borderId="1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8" fillId="4" borderId="8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8" fillId="4" borderId="15" xfId="0" applyFont="1" applyFill="1" applyBorder="1" applyAlignment="1">
      <alignment horizontal="left" vertical="center"/>
    </xf>
    <xf numFmtId="0" fontId="18" fillId="4" borderId="16" xfId="0" applyFont="1" applyFill="1" applyBorder="1" applyAlignment="1">
      <alignment horizontal="left" vertical="center"/>
    </xf>
    <xf numFmtId="0" fontId="26" fillId="4" borderId="10" xfId="0" applyFont="1" applyFill="1" applyBorder="1" applyAlignment="1">
      <alignment horizontal="right" vertical="center" wrapText="1"/>
    </xf>
    <xf numFmtId="0" fontId="26" fillId="4" borderId="11" xfId="0" applyFont="1" applyFill="1" applyBorder="1" applyAlignment="1">
      <alignment horizontal="right" vertical="center" wrapText="1"/>
    </xf>
    <xf numFmtId="0" fontId="26" fillId="4" borderId="12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B4B0"/>
      <color rgb="FF009999"/>
      <color rgb="FFFFFDDD"/>
      <color rgb="FFFFFEEF"/>
      <color rgb="FFFFFBCD"/>
      <color rgb="FFFF4B4B"/>
      <color rgb="FFFFFCD5"/>
      <color rgb="FF007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481E0-5AC4-41EA-BE3F-666B27123E50}">
  <sheetPr>
    <pageSetUpPr fitToPage="1"/>
  </sheetPr>
  <dimension ref="A1:D22"/>
  <sheetViews>
    <sheetView showGridLines="0" zoomScaleNormal="100" workbookViewId="0">
      <selection activeCell="B3" sqref="B3"/>
    </sheetView>
  </sheetViews>
  <sheetFormatPr defaultRowHeight="12.75" x14ac:dyDescent="0.2"/>
  <cols>
    <col min="1" max="1" width="17.875" style="5" customWidth="1"/>
    <col min="2" max="2" width="153.625" style="5" bestFit="1" customWidth="1"/>
    <col min="3" max="16384" width="9" style="5"/>
  </cols>
  <sheetData>
    <row r="1" spans="1:2" ht="16.5" customHeight="1" thickBot="1" x14ac:dyDescent="0.25">
      <c r="A1" s="52" t="s">
        <v>76</v>
      </c>
      <c r="B1" s="52"/>
    </row>
    <row r="2" spans="1:2" ht="13.5" thickTop="1" x14ac:dyDescent="0.2">
      <c r="A2" s="17" t="s">
        <v>63</v>
      </c>
      <c r="B2" s="17" t="s">
        <v>94</v>
      </c>
    </row>
    <row r="3" spans="1:2" x14ac:dyDescent="0.2">
      <c r="A3" s="15" t="s">
        <v>64</v>
      </c>
      <c r="B3" s="15" t="s">
        <v>101</v>
      </c>
    </row>
    <row r="4" spans="1:2" x14ac:dyDescent="0.2">
      <c r="A4" s="15" t="s">
        <v>65</v>
      </c>
      <c r="B4" s="15" t="s">
        <v>95</v>
      </c>
    </row>
    <row r="5" spans="1:2" x14ac:dyDescent="0.2">
      <c r="A5" s="15" t="s">
        <v>72</v>
      </c>
      <c r="B5" s="15" t="s">
        <v>96</v>
      </c>
    </row>
    <row r="6" spans="1:2" x14ac:dyDescent="0.2">
      <c r="A6" s="15" t="s">
        <v>66</v>
      </c>
      <c r="B6" s="15" t="s">
        <v>97</v>
      </c>
    </row>
    <row r="7" spans="1:2" ht="16.5" customHeight="1" x14ac:dyDescent="0.2">
      <c r="A7" s="15" t="s">
        <v>68</v>
      </c>
      <c r="B7" s="18" t="s">
        <v>73</v>
      </c>
    </row>
    <row r="8" spans="1:2" ht="17.25" customHeight="1" thickBot="1" x14ac:dyDescent="0.25">
      <c r="A8" s="49"/>
      <c r="B8" s="49"/>
    </row>
    <row r="9" spans="1:2" ht="17.25" customHeight="1" thickTop="1" thickBot="1" x14ac:dyDescent="0.25">
      <c r="A9" s="55" t="s">
        <v>53</v>
      </c>
      <c r="B9" s="56"/>
    </row>
    <row r="10" spans="1:2" ht="13.5" thickTop="1" x14ac:dyDescent="0.2">
      <c r="A10" s="53" t="s">
        <v>78</v>
      </c>
      <c r="B10" s="54"/>
    </row>
    <row r="11" spans="1:2" x14ac:dyDescent="0.2">
      <c r="A11" s="53" t="s">
        <v>56</v>
      </c>
      <c r="B11" s="54"/>
    </row>
    <row r="12" spans="1:2" x14ac:dyDescent="0.2">
      <c r="A12" s="28" t="s">
        <v>86</v>
      </c>
      <c r="B12" s="29"/>
    </row>
    <row r="13" spans="1:2" x14ac:dyDescent="0.2">
      <c r="A13" s="53" t="s">
        <v>57</v>
      </c>
      <c r="B13" s="54"/>
    </row>
    <row r="14" spans="1:2" x14ac:dyDescent="0.2">
      <c r="A14" s="53" t="s">
        <v>74</v>
      </c>
      <c r="B14" s="54"/>
    </row>
    <row r="15" spans="1:2" x14ac:dyDescent="0.2">
      <c r="A15" s="53" t="s">
        <v>75</v>
      </c>
      <c r="B15" s="54"/>
    </row>
    <row r="16" spans="1:2" x14ac:dyDescent="0.2">
      <c r="A16" s="53" t="s">
        <v>58</v>
      </c>
      <c r="B16" s="54"/>
    </row>
    <row r="17" spans="1:4" x14ac:dyDescent="0.2">
      <c r="A17" s="53" t="s">
        <v>59</v>
      </c>
      <c r="B17" s="54"/>
      <c r="C17" s="14"/>
      <c r="D17" s="14"/>
    </row>
    <row r="18" spans="1:4" x14ac:dyDescent="0.2">
      <c r="A18" s="53" t="s">
        <v>60</v>
      </c>
      <c r="B18" s="54"/>
      <c r="C18" s="14"/>
      <c r="D18" s="14"/>
    </row>
    <row r="19" spans="1:4" x14ac:dyDescent="0.2">
      <c r="A19" s="53" t="s">
        <v>61</v>
      </c>
      <c r="B19" s="54"/>
      <c r="C19" s="14"/>
      <c r="D19" s="14"/>
    </row>
    <row r="20" spans="1:4" x14ac:dyDescent="0.2">
      <c r="A20" s="53" t="s">
        <v>62</v>
      </c>
      <c r="B20" s="54"/>
      <c r="C20" s="14"/>
      <c r="D20" s="14"/>
    </row>
    <row r="21" spans="1:4" x14ac:dyDescent="0.2">
      <c r="A21" s="53" t="s">
        <v>54</v>
      </c>
      <c r="B21" s="54"/>
      <c r="C21" s="14"/>
      <c r="D21" s="14"/>
    </row>
    <row r="22" spans="1:4" x14ac:dyDescent="0.2">
      <c r="A22" s="50" t="s">
        <v>55</v>
      </c>
      <c r="B22" s="51"/>
    </row>
  </sheetData>
  <sheetProtection algorithmName="SHA-512" hashValue="mc2gDwR02lR4BYUtSbJOxSiWYodVpUv40BQrZ2e6cBkDygxW2CyvtReKjjEgIGdbHyvAtvfAf7pvzY8+KLIdoA==" saltValue="6bUU9X6wY0pOR72CP19i4Q==" spinCount="100000" sheet="1" objects="1" scenarios="1"/>
  <mergeCells count="14">
    <mergeCell ref="A22:B22"/>
    <mergeCell ref="A1:B1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3:B13"/>
    <mergeCell ref="A14:B14"/>
    <mergeCell ref="A15:B15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252A-F22B-43E3-9875-DA03388D3EE8}">
  <sheetPr>
    <pageSetUpPr fitToPage="1"/>
  </sheetPr>
  <dimension ref="B1:O55"/>
  <sheetViews>
    <sheetView showGridLines="0" tabSelected="1" zoomScale="80" zoomScaleNormal="80" workbookViewId="0">
      <selection activeCell="I3" sqref="I3"/>
    </sheetView>
  </sheetViews>
  <sheetFormatPr defaultRowHeight="15" x14ac:dyDescent="0.25"/>
  <cols>
    <col min="1" max="1" width="2" style="3" customWidth="1"/>
    <col min="2" max="2" width="41" style="3" customWidth="1"/>
    <col min="3" max="3" width="57.125" style="9" customWidth="1"/>
    <col min="4" max="4" width="3.25" style="4" bestFit="1" customWidth="1"/>
    <col min="5" max="6" width="3.25" style="3" bestFit="1" customWidth="1"/>
    <col min="7" max="7" width="4.5" style="35" customWidth="1"/>
    <col min="8" max="8" width="14.375" style="4" customWidth="1"/>
    <col min="9" max="9" width="14.5" style="4" customWidth="1"/>
    <col min="10" max="10" width="15.375" style="4" customWidth="1"/>
    <col min="11" max="11" width="49.375" style="12" customWidth="1"/>
    <col min="12" max="12" width="21.75" style="3" customWidth="1"/>
    <col min="13" max="13" width="31.125" style="34" customWidth="1"/>
    <col min="14" max="14" width="34.125" style="34" customWidth="1"/>
    <col min="15" max="15" width="31.625" style="3" customWidth="1"/>
    <col min="16" max="16384" width="9" style="3"/>
  </cols>
  <sheetData>
    <row r="1" spans="2:15" ht="24" thickBot="1" x14ac:dyDescent="0.3">
      <c r="B1" s="16" t="s">
        <v>77</v>
      </c>
      <c r="C1" s="7"/>
      <c r="D1" s="2"/>
      <c r="E1" s="1"/>
      <c r="F1" s="1"/>
      <c r="G1" s="1"/>
      <c r="H1" s="2"/>
      <c r="I1" s="2"/>
      <c r="J1" s="2"/>
      <c r="K1" s="25" t="s">
        <v>52</v>
      </c>
    </row>
    <row r="2" spans="2:15" ht="14.25" customHeight="1" thickTop="1" x14ac:dyDescent="0.25">
      <c r="B2" s="23" t="s">
        <v>99</v>
      </c>
    </row>
    <row r="3" spans="2:15" ht="65.25" customHeight="1" x14ac:dyDescent="0.25">
      <c r="B3" s="32" t="s">
        <v>2</v>
      </c>
      <c r="C3" s="31" t="s">
        <v>0</v>
      </c>
      <c r="D3" s="19" t="s">
        <v>5</v>
      </c>
      <c r="E3" s="20" t="s">
        <v>4</v>
      </c>
      <c r="F3" s="20" t="s">
        <v>6</v>
      </c>
      <c r="G3" s="20" t="s">
        <v>1</v>
      </c>
      <c r="H3" s="21" t="s">
        <v>47</v>
      </c>
      <c r="I3" s="21" t="s">
        <v>98</v>
      </c>
      <c r="J3" s="21" t="s">
        <v>48</v>
      </c>
      <c r="K3" s="21" t="s">
        <v>90</v>
      </c>
      <c r="L3" s="21" t="s">
        <v>46</v>
      </c>
      <c r="M3" s="21" t="s">
        <v>88</v>
      </c>
      <c r="N3" s="21" t="s">
        <v>100</v>
      </c>
      <c r="O3" s="21" t="s">
        <v>89</v>
      </c>
    </row>
    <row r="4" spans="2:15" s="5" customFormat="1" x14ac:dyDescent="0.2">
      <c r="B4" s="60" t="s">
        <v>80</v>
      </c>
      <c r="C4" s="8" t="s">
        <v>45</v>
      </c>
      <c r="D4" s="11"/>
      <c r="E4" s="11" t="s">
        <v>3</v>
      </c>
      <c r="F4" s="11" t="s">
        <v>3</v>
      </c>
      <c r="G4" s="40">
        <v>3</v>
      </c>
      <c r="H4" s="26">
        <v>0</v>
      </c>
      <c r="I4" s="26">
        <v>0</v>
      </c>
      <c r="J4" s="26">
        <v>0</v>
      </c>
      <c r="K4" s="27"/>
      <c r="L4" s="13">
        <f>M4+N4+O4</f>
        <v>0</v>
      </c>
      <c r="M4" s="13">
        <f>(G4*H4)*0.4</f>
        <v>0</v>
      </c>
      <c r="N4" s="13">
        <f>(I4*18)*G4*0.4</f>
        <v>0</v>
      </c>
      <c r="O4" s="13">
        <f>(G4*J4)*0.2</f>
        <v>0</v>
      </c>
    </row>
    <row r="5" spans="2:15" s="5" customFormat="1" x14ac:dyDescent="0.2">
      <c r="B5" s="60"/>
      <c r="C5" s="8" t="s">
        <v>44</v>
      </c>
      <c r="D5" s="11"/>
      <c r="E5" s="11" t="s">
        <v>3</v>
      </c>
      <c r="F5" s="11" t="s">
        <v>3</v>
      </c>
      <c r="G5" s="40">
        <v>6</v>
      </c>
      <c r="H5" s="26">
        <v>0</v>
      </c>
      <c r="I5" s="26">
        <v>0</v>
      </c>
      <c r="J5" s="26">
        <v>0</v>
      </c>
      <c r="K5" s="27"/>
      <c r="L5" s="13">
        <f t="shared" ref="L5:L9" si="0">M5+N5+O5</f>
        <v>0</v>
      </c>
      <c r="M5" s="13">
        <f t="shared" ref="M5:M49" si="1">(G5*H5)*0.4</f>
        <v>0</v>
      </c>
      <c r="N5" s="13">
        <f t="shared" ref="N5:N49" si="2">(I5*18)*G5*0.4</f>
        <v>0</v>
      </c>
      <c r="O5" s="13">
        <f t="shared" ref="O5:O9" si="3">(G5*J5)*0.2</f>
        <v>0</v>
      </c>
    </row>
    <row r="6" spans="2:15" s="5" customFormat="1" x14ac:dyDescent="0.2">
      <c r="B6" s="60"/>
      <c r="C6" s="8" t="s">
        <v>7</v>
      </c>
      <c r="D6" s="11"/>
      <c r="E6" s="11" t="s">
        <v>3</v>
      </c>
      <c r="F6" s="11" t="s">
        <v>3</v>
      </c>
      <c r="G6" s="40">
        <v>54</v>
      </c>
      <c r="H6" s="26">
        <v>0</v>
      </c>
      <c r="I6" s="26">
        <v>0</v>
      </c>
      <c r="J6" s="26">
        <v>0</v>
      </c>
      <c r="K6" s="27"/>
      <c r="L6" s="13">
        <f t="shared" si="0"/>
        <v>0</v>
      </c>
      <c r="M6" s="13">
        <f t="shared" si="1"/>
        <v>0</v>
      </c>
      <c r="N6" s="13">
        <f t="shared" si="2"/>
        <v>0</v>
      </c>
      <c r="O6" s="13">
        <f t="shared" si="3"/>
        <v>0</v>
      </c>
    </row>
    <row r="7" spans="2:15" s="5" customFormat="1" x14ac:dyDescent="0.2">
      <c r="B7" s="60"/>
      <c r="C7" s="8" t="s">
        <v>8</v>
      </c>
      <c r="D7" s="11"/>
      <c r="E7" s="11" t="s">
        <v>3</v>
      </c>
      <c r="F7" s="11" t="s">
        <v>3</v>
      </c>
      <c r="G7" s="40">
        <v>63</v>
      </c>
      <c r="H7" s="26">
        <v>0</v>
      </c>
      <c r="I7" s="26">
        <v>0</v>
      </c>
      <c r="J7" s="26">
        <v>0</v>
      </c>
      <c r="K7" s="27"/>
      <c r="L7" s="13">
        <f t="shared" si="0"/>
        <v>0</v>
      </c>
      <c r="M7" s="13">
        <f t="shared" si="1"/>
        <v>0</v>
      </c>
      <c r="N7" s="13">
        <f t="shared" si="2"/>
        <v>0</v>
      </c>
      <c r="O7" s="13">
        <f t="shared" si="3"/>
        <v>0</v>
      </c>
    </row>
    <row r="8" spans="2:15" s="5" customFormat="1" x14ac:dyDescent="0.2">
      <c r="B8" s="60"/>
      <c r="C8" s="47" t="s">
        <v>9</v>
      </c>
      <c r="D8" s="11"/>
      <c r="E8" s="11" t="s">
        <v>3</v>
      </c>
      <c r="F8" s="11" t="s">
        <v>3</v>
      </c>
      <c r="G8" s="40">
        <v>168</v>
      </c>
      <c r="H8" s="26">
        <v>0</v>
      </c>
      <c r="I8" s="26">
        <v>0</v>
      </c>
      <c r="J8" s="26">
        <v>0</v>
      </c>
      <c r="K8" s="27"/>
      <c r="L8" s="13">
        <f t="shared" si="0"/>
        <v>0</v>
      </c>
      <c r="M8" s="13">
        <f t="shared" si="1"/>
        <v>0</v>
      </c>
      <c r="N8" s="13">
        <f t="shared" si="2"/>
        <v>0</v>
      </c>
      <c r="O8" s="13">
        <f t="shared" si="3"/>
        <v>0</v>
      </c>
    </row>
    <row r="9" spans="2:15" s="5" customFormat="1" ht="27" x14ac:dyDescent="0.2">
      <c r="B9" s="60" t="s">
        <v>81</v>
      </c>
      <c r="C9" s="6" t="s">
        <v>13</v>
      </c>
      <c r="D9" s="11"/>
      <c r="E9" s="11" t="s">
        <v>3</v>
      </c>
      <c r="F9" s="11" t="s">
        <v>3</v>
      </c>
      <c r="G9" s="40">
        <v>30</v>
      </c>
      <c r="H9" s="26">
        <v>0</v>
      </c>
      <c r="I9" s="26">
        <v>0</v>
      </c>
      <c r="J9" s="26">
        <v>0</v>
      </c>
      <c r="K9" s="27"/>
      <c r="L9" s="13">
        <f t="shared" si="0"/>
        <v>0</v>
      </c>
      <c r="M9" s="13">
        <f t="shared" si="1"/>
        <v>0</v>
      </c>
      <c r="N9" s="13">
        <f t="shared" si="2"/>
        <v>0</v>
      </c>
      <c r="O9" s="13">
        <f t="shared" si="3"/>
        <v>0</v>
      </c>
    </row>
    <row r="10" spans="2:15" s="5" customFormat="1" ht="27" x14ac:dyDescent="0.2">
      <c r="B10" s="61"/>
      <c r="C10" s="6" t="s">
        <v>11</v>
      </c>
      <c r="D10" s="11"/>
      <c r="E10" s="11" t="s">
        <v>3</v>
      </c>
      <c r="F10" s="11" t="s">
        <v>3</v>
      </c>
      <c r="G10" s="41"/>
      <c r="H10" s="26">
        <v>0</v>
      </c>
      <c r="I10" s="26">
        <v>0</v>
      </c>
      <c r="J10" s="26">
        <v>0</v>
      </c>
      <c r="K10" s="27"/>
      <c r="L10" s="36"/>
      <c r="M10" s="36"/>
      <c r="N10" s="36"/>
      <c r="O10" s="36"/>
    </row>
    <row r="11" spans="2:15" s="5" customFormat="1" ht="27" x14ac:dyDescent="0.2">
      <c r="B11" s="61"/>
      <c r="C11" s="6" t="s">
        <v>10</v>
      </c>
      <c r="D11" s="11" t="s">
        <v>3</v>
      </c>
      <c r="E11" s="11"/>
      <c r="F11" s="11"/>
      <c r="G11" s="40">
        <v>30</v>
      </c>
      <c r="H11" s="26">
        <v>0</v>
      </c>
      <c r="I11" s="26">
        <v>0</v>
      </c>
      <c r="J11" s="24" t="s">
        <v>79</v>
      </c>
      <c r="K11" s="27"/>
      <c r="L11" s="13">
        <f>M11+N11</f>
        <v>0</v>
      </c>
      <c r="M11" s="13">
        <f t="shared" si="1"/>
        <v>0</v>
      </c>
      <c r="N11" s="13">
        <f t="shared" si="2"/>
        <v>0</v>
      </c>
      <c r="O11" s="39" t="s">
        <v>79</v>
      </c>
    </row>
    <row r="12" spans="2:15" s="5" customFormat="1" ht="27" x14ac:dyDescent="0.2">
      <c r="B12" s="61"/>
      <c r="C12" s="6" t="s">
        <v>12</v>
      </c>
      <c r="D12" s="11" t="s">
        <v>3</v>
      </c>
      <c r="E12" s="11" t="s">
        <v>3</v>
      </c>
      <c r="F12" s="11" t="s">
        <v>3</v>
      </c>
      <c r="G12" s="40">
        <v>50</v>
      </c>
      <c r="H12" s="26">
        <v>0</v>
      </c>
      <c r="I12" s="26">
        <v>0</v>
      </c>
      <c r="J12" s="26">
        <v>0</v>
      </c>
      <c r="K12" s="27"/>
      <c r="L12" s="13">
        <f>M12+N12+O12</f>
        <v>0</v>
      </c>
      <c r="M12" s="13">
        <f t="shared" si="1"/>
        <v>0</v>
      </c>
      <c r="N12" s="13">
        <f t="shared" si="2"/>
        <v>0</v>
      </c>
      <c r="O12" s="13">
        <f>(G12*J12)*0.2</f>
        <v>0</v>
      </c>
    </row>
    <row r="13" spans="2:15" s="5" customFormat="1" x14ac:dyDescent="0.2">
      <c r="B13" s="61"/>
      <c r="C13" s="6" t="s">
        <v>87</v>
      </c>
      <c r="D13" s="11" t="s">
        <v>3</v>
      </c>
      <c r="E13" s="11"/>
      <c r="F13" s="11" t="s">
        <v>3</v>
      </c>
      <c r="G13" s="41"/>
      <c r="H13" s="26">
        <v>0</v>
      </c>
      <c r="I13" s="26">
        <v>0</v>
      </c>
      <c r="J13" s="24" t="s">
        <v>79</v>
      </c>
      <c r="K13" s="27"/>
      <c r="L13" s="36"/>
      <c r="M13" s="36"/>
      <c r="N13" s="36"/>
      <c r="O13" s="37"/>
    </row>
    <row r="14" spans="2:15" s="5" customFormat="1" ht="27" x14ac:dyDescent="0.2">
      <c r="B14" s="61"/>
      <c r="C14" s="8" t="s">
        <v>14</v>
      </c>
      <c r="D14" s="11" t="s">
        <v>3</v>
      </c>
      <c r="E14" s="11"/>
      <c r="F14" s="11"/>
      <c r="G14" s="40">
        <v>80</v>
      </c>
      <c r="H14" s="26">
        <v>0</v>
      </c>
      <c r="I14" s="26">
        <v>0</v>
      </c>
      <c r="J14" s="24" t="s">
        <v>79</v>
      </c>
      <c r="K14" s="27"/>
      <c r="L14" s="13">
        <f>M14+N14</f>
        <v>0</v>
      </c>
      <c r="M14" s="13">
        <f t="shared" si="1"/>
        <v>0</v>
      </c>
      <c r="N14" s="13">
        <f t="shared" si="2"/>
        <v>0</v>
      </c>
      <c r="O14" s="39" t="s">
        <v>79</v>
      </c>
    </row>
    <row r="15" spans="2:15" s="5" customFormat="1" x14ac:dyDescent="0.2">
      <c r="B15" s="61"/>
      <c r="C15" s="8" t="s">
        <v>69</v>
      </c>
      <c r="D15" s="11" t="s">
        <v>3</v>
      </c>
      <c r="E15" s="11"/>
      <c r="F15" s="11"/>
      <c r="G15" s="40">
        <v>80</v>
      </c>
      <c r="H15" s="26">
        <v>0</v>
      </c>
      <c r="I15" s="26">
        <v>0</v>
      </c>
      <c r="J15" s="24" t="s">
        <v>79</v>
      </c>
      <c r="K15" s="27"/>
      <c r="L15" s="13">
        <f>M15+N15</f>
        <v>0</v>
      </c>
      <c r="M15" s="13">
        <f t="shared" si="1"/>
        <v>0</v>
      </c>
      <c r="N15" s="13">
        <f t="shared" si="2"/>
        <v>0</v>
      </c>
      <c r="O15" s="39" t="s">
        <v>79</v>
      </c>
    </row>
    <row r="16" spans="2:15" s="5" customFormat="1" x14ac:dyDescent="0.2">
      <c r="B16" s="61"/>
      <c r="C16" s="8" t="s">
        <v>70</v>
      </c>
      <c r="D16" s="11" t="s">
        <v>3</v>
      </c>
      <c r="E16" s="11"/>
      <c r="F16" s="11"/>
      <c r="G16" s="40">
        <v>80</v>
      </c>
      <c r="H16" s="26">
        <v>0</v>
      </c>
      <c r="I16" s="26">
        <v>0</v>
      </c>
      <c r="J16" s="24" t="s">
        <v>79</v>
      </c>
      <c r="K16" s="27"/>
      <c r="L16" s="13">
        <f>M16+N16</f>
        <v>0</v>
      </c>
      <c r="M16" s="13">
        <f t="shared" si="1"/>
        <v>0</v>
      </c>
      <c r="N16" s="13">
        <f t="shared" si="2"/>
        <v>0</v>
      </c>
      <c r="O16" s="39" t="s">
        <v>79</v>
      </c>
    </row>
    <row r="17" spans="2:15" s="5" customFormat="1" ht="27" x14ac:dyDescent="0.2">
      <c r="B17" s="61"/>
      <c r="C17" s="8" t="s">
        <v>15</v>
      </c>
      <c r="D17" s="11"/>
      <c r="E17" s="11" t="s">
        <v>3</v>
      </c>
      <c r="F17" s="11" t="s">
        <v>3</v>
      </c>
      <c r="G17" s="41"/>
      <c r="H17" s="26">
        <v>0</v>
      </c>
      <c r="I17" s="26">
        <v>0</v>
      </c>
      <c r="J17" s="26">
        <v>0</v>
      </c>
      <c r="K17" s="27"/>
      <c r="L17" s="36"/>
      <c r="M17" s="36"/>
      <c r="N17" s="36"/>
      <c r="O17" s="38"/>
    </row>
    <row r="18" spans="2:15" s="5" customFormat="1" x14ac:dyDescent="0.2">
      <c r="B18" s="61"/>
      <c r="C18" s="8" t="s">
        <v>16</v>
      </c>
      <c r="D18" s="11"/>
      <c r="E18" s="11" t="s">
        <v>3</v>
      </c>
      <c r="F18" s="11"/>
      <c r="G18" s="40">
        <v>80</v>
      </c>
      <c r="H18" s="26">
        <v>0</v>
      </c>
      <c r="I18" s="26">
        <v>0</v>
      </c>
      <c r="J18" s="26">
        <v>0</v>
      </c>
      <c r="K18" s="27"/>
      <c r="L18" s="13">
        <f>M18+N18+O18</f>
        <v>0</v>
      </c>
      <c r="M18" s="13">
        <f t="shared" si="1"/>
        <v>0</v>
      </c>
      <c r="N18" s="13">
        <f t="shared" si="2"/>
        <v>0</v>
      </c>
      <c r="O18" s="13">
        <f t="shared" ref="O18:O20" si="4">(G18*J18)*0.2</f>
        <v>0</v>
      </c>
    </row>
    <row r="19" spans="2:15" s="5" customFormat="1" x14ac:dyDescent="0.2">
      <c r="B19" s="61"/>
      <c r="C19" s="8" t="s">
        <v>17</v>
      </c>
      <c r="D19" s="11"/>
      <c r="E19" s="11" t="s">
        <v>3</v>
      </c>
      <c r="F19" s="11" t="s">
        <v>3</v>
      </c>
      <c r="G19" s="40">
        <v>80</v>
      </c>
      <c r="H19" s="26">
        <v>0</v>
      </c>
      <c r="I19" s="26">
        <v>0</v>
      </c>
      <c r="J19" s="26">
        <v>0</v>
      </c>
      <c r="K19" s="27"/>
      <c r="L19" s="13">
        <f t="shared" ref="L19:L20" si="5">M19+N19+O19</f>
        <v>0</v>
      </c>
      <c r="M19" s="13">
        <f t="shared" si="1"/>
        <v>0</v>
      </c>
      <c r="N19" s="13">
        <f t="shared" si="2"/>
        <v>0</v>
      </c>
      <c r="O19" s="13">
        <f t="shared" si="4"/>
        <v>0</v>
      </c>
    </row>
    <row r="20" spans="2:15" s="5" customFormat="1" ht="27" x14ac:dyDescent="0.2">
      <c r="B20" s="61"/>
      <c r="C20" s="8" t="s">
        <v>18</v>
      </c>
      <c r="D20" s="11"/>
      <c r="E20" s="11" t="s">
        <v>3</v>
      </c>
      <c r="F20" s="11" t="s">
        <v>3</v>
      </c>
      <c r="G20" s="40">
        <v>54</v>
      </c>
      <c r="H20" s="26">
        <v>0</v>
      </c>
      <c r="I20" s="26">
        <v>0</v>
      </c>
      <c r="J20" s="26">
        <v>0</v>
      </c>
      <c r="K20" s="27"/>
      <c r="L20" s="13">
        <f t="shared" si="5"/>
        <v>0</v>
      </c>
      <c r="M20" s="13">
        <f t="shared" si="1"/>
        <v>0</v>
      </c>
      <c r="N20" s="13">
        <f t="shared" si="2"/>
        <v>0</v>
      </c>
      <c r="O20" s="13">
        <f t="shared" si="4"/>
        <v>0</v>
      </c>
    </row>
    <row r="21" spans="2:15" s="5" customFormat="1" x14ac:dyDescent="0.2">
      <c r="B21" s="60" t="s">
        <v>82</v>
      </c>
      <c r="C21" s="8" t="s">
        <v>19</v>
      </c>
      <c r="D21" s="11" t="s">
        <v>3</v>
      </c>
      <c r="E21" s="11"/>
      <c r="F21" s="11" t="s">
        <v>3</v>
      </c>
      <c r="G21" s="40">
        <v>30</v>
      </c>
      <c r="H21" s="26">
        <v>0</v>
      </c>
      <c r="I21" s="26">
        <v>0</v>
      </c>
      <c r="J21" s="24" t="s">
        <v>79</v>
      </c>
      <c r="K21" s="27"/>
      <c r="L21" s="13">
        <f>M21+N21</f>
        <v>0</v>
      </c>
      <c r="M21" s="13">
        <f t="shared" si="1"/>
        <v>0</v>
      </c>
      <c r="N21" s="13">
        <f t="shared" si="2"/>
        <v>0</v>
      </c>
      <c r="O21" s="39" t="s">
        <v>79</v>
      </c>
    </row>
    <row r="22" spans="2:15" s="5" customFormat="1" x14ac:dyDescent="0.2">
      <c r="B22" s="61"/>
      <c r="C22" s="8" t="s">
        <v>20</v>
      </c>
      <c r="D22" s="11" t="s">
        <v>3</v>
      </c>
      <c r="E22" s="11"/>
      <c r="F22" s="11" t="s">
        <v>3</v>
      </c>
      <c r="G22" s="40">
        <v>30</v>
      </c>
      <c r="H22" s="26">
        <v>0</v>
      </c>
      <c r="I22" s="26">
        <v>0</v>
      </c>
      <c r="J22" s="24" t="s">
        <v>79</v>
      </c>
      <c r="K22" s="27"/>
      <c r="L22" s="13">
        <f t="shared" ref="L22:L23" si="6">M22+N22</f>
        <v>0</v>
      </c>
      <c r="M22" s="13">
        <f t="shared" si="1"/>
        <v>0</v>
      </c>
      <c r="N22" s="13">
        <f t="shared" si="2"/>
        <v>0</v>
      </c>
      <c r="O22" s="39" t="s">
        <v>79</v>
      </c>
    </row>
    <row r="23" spans="2:15" s="5" customFormat="1" x14ac:dyDescent="0.2">
      <c r="B23" s="61"/>
      <c r="C23" s="8" t="s">
        <v>21</v>
      </c>
      <c r="D23" s="11" t="s">
        <v>3</v>
      </c>
      <c r="E23" s="11"/>
      <c r="F23" s="11" t="s">
        <v>3</v>
      </c>
      <c r="G23" s="40">
        <v>54</v>
      </c>
      <c r="H23" s="26">
        <v>0</v>
      </c>
      <c r="I23" s="26">
        <v>0</v>
      </c>
      <c r="J23" s="24" t="s">
        <v>79</v>
      </c>
      <c r="K23" s="27"/>
      <c r="L23" s="13">
        <f t="shared" si="6"/>
        <v>0</v>
      </c>
      <c r="M23" s="13">
        <f t="shared" si="1"/>
        <v>0</v>
      </c>
      <c r="N23" s="13">
        <f t="shared" si="2"/>
        <v>0</v>
      </c>
      <c r="O23" s="39" t="s">
        <v>79</v>
      </c>
    </row>
    <row r="24" spans="2:15" s="5" customFormat="1" ht="27" x14ac:dyDescent="0.2">
      <c r="B24" s="61"/>
      <c r="C24" s="8" t="s">
        <v>51</v>
      </c>
      <c r="D24" s="11" t="s">
        <v>3</v>
      </c>
      <c r="E24" s="11"/>
      <c r="F24" s="11" t="s">
        <v>3</v>
      </c>
      <c r="G24" s="41"/>
      <c r="H24" s="26">
        <v>0</v>
      </c>
      <c r="I24" s="26">
        <v>0</v>
      </c>
      <c r="J24" s="24" t="s">
        <v>79</v>
      </c>
      <c r="K24" s="27"/>
      <c r="L24" s="36"/>
      <c r="M24" s="36"/>
      <c r="N24" s="36"/>
      <c r="O24" s="37"/>
    </row>
    <row r="25" spans="2:15" s="5" customFormat="1" x14ac:dyDescent="0.2">
      <c r="B25" s="61"/>
      <c r="C25" s="8" t="s">
        <v>22</v>
      </c>
      <c r="D25" s="11" t="s">
        <v>3</v>
      </c>
      <c r="E25" s="11"/>
      <c r="F25" s="11" t="s">
        <v>3</v>
      </c>
      <c r="G25" s="41"/>
      <c r="H25" s="26">
        <v>0</v>
      </c>
      <c r="I25" s="26">
        <v>0</v>
      </c>
      <c r="J25" s="24" t="s">
        <v>79</v>
      </c>
      <c r="K25" s="27"/>
      <c r="L25" s="36"/>
      <c r="M25" s="36"/>
      <c r="N25" s="36"/>
      <c r="O25" s="37"/>
    </row>
    <row r="26" spans="2:15" s="5" customFormat="1" x14ac:dyDescent="0.2">
      <c r="B26" s="61"/>
      <c r="C26" s="8" t="s">
        <v>23</v>
      </c>
      <c r="D26" s="11"/>
      <c r="E26" s="11" t="s">
        <v>3</v>
      </c>
      <c r="F26" s="11" t="s">
        <v>3</v>
      </c>
      <c r="G26" s="40">
        <v>65</v>
      </c>
      <c r="H26" s="26">
        <v>0</v>
      </c>
      <c r="I26" s="26">
        <v>0</v>
      </c>
      <c r="J26" s="26">
        <v>0</v>
      </c>
      <c r="K26" s="27"/>
      <c r="L26" s="13">
        <f>M26+N26+O26</f>
        <v>0</v>
      </c>
      <c r="M26" s="13">
        <f t="shared" si="1"/>
        <v>0</v>
      </c>
      <c r="N26" s="13">
        <f t="shared" si="2"/>
        <v>0</v>
      </c>
      <c r="O26" s="13">
        <f t="shared" ref="O26" si="7">(G26*J26)*0.2</f>
        <v>0</v>
      </c>
    </row>
    <row r="27" spans="2:15" s="5" customFormat="1" x14ac:dyDescent="0.2">
      <c r="B27" s="61"/>
      <c r="C27" s="10" t="s">
        <v>24</v>
      </c>
      <c r="D27" s="11" t="s">
        <v>3</v>
      </c>
      <c r="E27" s="11"/>
      <c r="F27" s="11" t="s">
        <v>3</v>
      </c>
      <c r="G27" s="42"/>
      <c r="H27" s="26">
        <v>0</v>
      </c>
      <c r="I27" s="26">
        <v>0</v>
      </c>
      <c r="J27" s="24" t="s">
        <v>79</v>
      </c>
      <c r="K27" s="27"/>
      <c r="L27" s="36"/>
      <c r="M27" s="36"/>
      <c r="N27" s="36"/>
      <c r="O27" s="37"/>
    </row>
    <row r="28" spans="2:15" s="5" customFormat="1" x14ac:dyDescent="0.2">
      <c r="B28" s="61"/>
      <c r="C28" s="10" t="s">
        <v>25</v>
      </c>
      <c r="D28" s="11" t="s">
        <v>3</v>
      </c>
      <c r="E28" s="11"/>
      <c r="F28" s="11" t="s">
        <v>3</v>
      </c>
      <c r="G28" s="40">
        <v>54</v>
      </c>
      <c r="H28" s="26">
        <v>0</v>
      </c>
      <c r="I28" s="26">
        <v>0</v>
      </c>
      <c r="J28" s="24" t="s">
        <v>79</v>
      </c>
      <c r="K28" s="27"/>
      <c r="L28" s="13">
        <f>M28+N28</f>
        <v>0</v>
      </c>
      <c r="M28" s="13">
        <f t="shared" si="1"/>
        <v>0</v>
      </c>
      <c r="N28" s="13">
        <f t="shared" si="2"/>
        <v>0</v>
      </c>
      <c r="O28" s="39" t="s">
        <v>79</v>
      </c>
    </row>
    <row r="29" spans="2:15" s="5" customFormat="1" x14ac:dyDescent="0.2">
      <c r="B29" s="61"/>
      <c r="C29" s="10" t="s">
        <v>26</v>
      </c>
      <c r="D29" s="11"/>
      <c r="E29" s="11" t="s">
        <v>3</v>
      </c>
      <c r="F29" s="11" t="s">
        <v>3</v>
      </c>
      <c r="G29" s="40">
        <v>54</v>
      </c>
      <c r="H29" s="26">
        <v>0</v>
      </c>
      <c r="I29" s="26">
        <v>0</v>
      </c>
      <c r="J29" s="26">
        <v>0</v>
      </c>
      <c r="K29" s="27"/>
      <c r="L29" s="13">
        <f>M29+N29+O29</f>
        <v>0</v>
      </c>
      <c r="M29" s="13">
        <f t="shared" si="1"/>
        <v>0</v>
      </c>
      <c r="N29" s="13">
        <f t="shared" si="2"/>
        <v>0</v>
      </c>
      <c r="O29" s="13">
        <f t="shared" ref="O29" si="8">(G29*J29)*0.2</f>
        <v>0</v>
      </c>
    </row>
    <row r="30" spans="2:15" s="5" customFormat="1" x14ac:dyDescent="0.2">
      <c r="B30" s="61"/>
      <c r="C30" s="10" t="s">
        <v>27</v>
      </c>
      <c r="D30" s="11" t="s">
        <v>3</v>
      </c>
      <c r="E30" s="11"/>
      <c r="F30" s="11" t="s">
        <v>3</v>
      </c>
      <c r="G30" s="41"/>
      <c r="H30" s="26">
        <v>0</v>
      </c>
      <c r="I30" s="26">
        <v>0</v>
      </c>
      <c r="J30" s="24" t="s">
        <v>79</v>
      </c>
      <c r="K30" s="27"/>
      <c r="L30" s="36"/>
      <c r="M30" s="36"/>
      <c r="N30" s="36"/>
      <c r="O30" s="37"/>
    </row>
    <row r="31" spans="2:15" s="5" customFormat="1" x14ac:dyDescent="0.2">
      <c r="B31" s="60" t="s">
        <v>83</v>
      </c>
      <c r="C31" s="8" t="s">
        <v>28</v>
      </c>
      <c r="D31" s="11" t="s">
        <v>3</v>
      </c>
      <c r="E31" s="11"/>
      <c r="F31" s="11"/>
      <c r="G31" s="40">
        <v>54</v>
      </c>
      <c r="H31" s="26">
        <v>0</v>
      </c>
      <c r="I31" s="26">
        <v>0</v>
      </c>
      <c r="J31" s="24" t="s">
        <v>79</v>
      </c>
      <c r="K31" s="27"/>
      <c r="L31" s="13">
        <f>M31+N31</f>
        <v>0</v>
      </c>
      <c r="M31" s="13">
        <f t="shared" si="1"/>
        <v>0</v>
      </c>
      <c r="N31" s="13">
        <f>(I31*18)*G31*0.4</f>
        <v>0</v>
      </c>
      <c r="O31" s="39" t="s">
        <v>79</v>
      </c>
    </row>
    <row r="32" spans="2:15" s="5" customFormat="1" x14ac:dyDescent="0.2">
      <c r="B32" s="61"/>
      <c r="C32" s="8" t="s">
        <v>29</v>
      </c>
      <c r="D32" s="11" t="s">
        <v>3</v>
      </c>
      <c r="E32" s="11"/>
      <c r="F32" s="11"/>
      <c r="G32" s="40">
        <v>54</v>
      </c>
      <c r="H32" s="26">
        <v>0</v>
      </c>
      <c r="I32" s="26">
        <v>0</v>
      </c>
      <c r="J32" s="24" t="s">
        <v>79</v>
      </c>
      <c r="K32" s="27"/>
      <c r="L32" s="13">
        <f>M32+N32</f>
        <v>0</v>
      </c>
      <c r="M32" s="13">
        <f t="shared" si="1"/>
        <v>0</v>
      </c>
      <c r="N32" s="13">
        <f t="shared" si="2"/>
        <v>0</v>
      </c>
      <c r="O32" s="39" t="s">
        <v>79</v>
      </c>
    </row>
    <row r="33" spans="2:15" s="5" customFormat="1" ht="27" x14ac:dyDescent="0.2">
      <c r="B33" s="61"/>
      <c r="C33" s="8" t="s">
        <v>31</v>
      </c>
      <c r="D33" s="11" t="s">
        <v>3</v>
      </c>
      <c r="E33" s="11"/>
      <c r="F33" s="11" t="s">
        <v>3</v>
      </c>
      <c r="G33" s="41"/>
      <c r="H33" s="26">
        <v>0</v>
      </c>
      <c r="I33" s="26">
        <v>0</v>
      </c>
      <c r="J33" s="24" t="s">
        <v>79</v>
      </c>
      <c r="K33" s="27"/>
      <c r="L33" s="36"/>
      <c r="M33" s="36"/>
      <c r="N33" s="36"/>
      <c r="O33" s="37"/>
    </row>
    <row r="34" spans="2:15" s="5" customFormat="1" ht="27" x14ac:dyDescent="0.2">
      <c r="B34" s="61"/>
      <c r="C34" s="8" t="s">
        <v>32</v>
      </c>
      <c r="D34" s="11" t="s">
        <v>3</v>
      </c>
      <c r="E34" s="11"/>
      <c r="F34" s="11" t="s">
        <v>3</v>
      </c>
      <c r="G34" s="41"/>
      <c r="H34" s="26">
        <v>0</v>
      </c>
      <c r="I34" s="26">
        <v>0</v>
      </c>
      <c r="J34" s="24" t="s">
        <v>79</v>
      </c>
      <c r="K34" s="27"/>
      <c r="L34" s="36"/>
      <c r="M34" s="36"/>
      <c r="N34" s="36"/>
      <c r="O34" s="37"/>
    </row>
    <row r="35" spans="2:15" s="5" customFormat="1" x14ac:dyDescent="0.2">
      <c r="B35" s="61"/>
      <c r="C35" s="10" t="s">
        <v>30</v>
      </c>
      <c r="D35" s="11"/>
      <c r="E35" s="11"/>
      <c r="F35" s="11" t="s">
        <v>3</v>
      </c>
      <c r="G35" s="41"/>
      <c r="H35" s="26">
        <v>0</v>
      </c>
      <c r="I35" s="26">
        <v>0</v>
      </c>
      <c r="J35" s="24" t="s">
        <v>79</v>
      </c>
      <c r="K35" s="27"/>
      <c r="L35" s="36"/>
      <c r="M35" s="36"/>
      <c r="N35" s="36"/>
      <c r="O35" s="37"/>
    </row>
    <row r="36" spans="2:15" s="5" customFormat="1" x14ac:dyDescent="0.2">
      <c r="B36" s="61"/>
      <c r="C36" s="8" t="s">
        <v>33</v>
      </c>
      <c r="D36" s="11"/>
      <c r="E36" s="11" t="s">
        <v>3</v>
      </c>
      <c r="F36" s="11"/>
      <c r="G36" s="41"/>
      <c r="H36" s="26">
        <v>0</v>
      </c>
      <c r="I36" s="26">
        <v>0</v>
      </c>
      <c r="J36" s="26">
        <v>0</v>
      </c>
      <c r="K36" s="27"/>
      <c r="L36" s="36"/>
      <c r="M36" s="36"/>
      <c r="N36" s="36"/>
      <c r="O36" s="38"/>
    </row>
    <row r="37" spans="2:15" s="5" customFormat="1" x14ac:dyDescent="0.2">
      <c r="B37" s="61"/>
      <c r="C37" s="10" t="s">
        <v>49</v>
      </c>
      <c r="D37" s="11" t="s">
        <v>3</v>
      </c>
      <c r="E37" s="11" t="s">
        <v>3</v>
      </c>
      <c r="F37" s="11"/>
      <c r="G37" s="40">
        <v>3</v>
      </c>
      <c r="H37" s="26">
        <v>0</v>
      </c>
      <c r="I37" s="26">
        <v>0</v>
      </c>
      <c r="J37" s="26">
        <v>0</v>
      </c>
      <c r="K37" s="27"/>
      <c r="L37" s="13">
        <f>M37+N37+O37</f>
        <v>0</v>
      </c>
      <c r="M37" s="13">
        <f t="shared" si="1"/>
        <v>0</v>
      </c>
      <c r="N37" s="13">
        <f t="shared" si="2"/>
        <v>0</v>
      </c>
      <c r="O37" s="13">
        <f t="shared" ref="O37" si="9">(G37*J37)*0.2</f>
        <v>0</v>
      </c>
    </row>
    <row r="38" spans="2:15" s="5" customFormat="1" x14ac:dyDescent="0.2">
      <c r="B38" s="61"/>
      <c r="C38" s="10" t="s">
        <v>50</v>
      </c>
      <c r="D38" s="11" t="s">
        <v>3</v>
      </c>
      <c r="E38" s="11"/>
      <c r="F38" s="11"/>
      <c r="G38" s="40">
        <v>3</v>
      </c>
      <c r="H38" s="26">
        <v>0</v>
      </c>
      <c r="I38" s="26">
        <v>0</v>
      </c>
      <c r="J38" s="24" t="s">
        <v>79</v>
      </c>
      <c r="K38" s="27"/>
      <c r="L38" s="13">
        <f>M38+N38</f>
        <v>0</v>
      </c>
      <c r="M38" s="13">
        <f t="shared" si="1"/>
        <v>0</v>
      </c>
      <c r="N38" s="13">
        <f t="shared" si="2"/>
        <v>0</v>
      </c>
      <c r="O38" s="39" t="s">
        <v>79</v>
      </c>
    </row>
    <row r="39" spans="2:15" s="5" customFormat="1" x14ac:dyDescent="0.2">
      <c r="B39" s="61"/>
      <c r="C39" s="10" t="s">
        <v>71</v>
      </c>
      <c r="D39" s="11" t="s">
        <v>3</v>
      </c>
      <c r="E39" s="11"/>
      <c r="F39" s="11" t="s">
        <v>3</v>
      </c>
      <c r="G39" s="40">
        <v>3</v>
      </c>
      <c r="H39" s="26">
        <v>0</v>
      </c>
      <c r="I39" s="26">
        <v>0</v>
      </c>
      <c r="J39" s="24" t="s">
        <v>79</v>
      </c>
      <c r="K39" s="27"/>
      <c r="L39" s="13">
        <f>M39+N39</f>
        <v>0</v>
      </c>
      <c r="M39" s="13">
        <f t="shared" si="1"/>
        <v>0</v>
      </c>
      <c r="N39" s="13">
        <f t="shared" si="2"/>
        <v>0</v>
      </c>
      <c r="O39" s="39" t="s">
        <v>79</v>
      </c>
    </row>
    <row r="40" spans="2:15" s="5" customFormat="1" ht="27" x14ac:dyDescent="0.2">
      <c r="B40" s="60" t="s">
        <v>84</v>
      </c>
      <c r="C40" s="8" t="s">
        <v>34</v>
      </c>
      <c r="D40" s="11"/>
      <c r="E40" s="11" t="s">
        <v>3</v>
      </c>
      <c r="F40" s="11" t="s">
        <v>3</v>
      </c>
      <c r="G40" s="40">
        <v>2</v>
      </c>
      <c r="H40" s="26">
        <v>0</v>
      </c>
      <c r="I40" s="26">
        <v>0</v>
      </c>
      <c r="J40" s="26">
        <v>0</v>
      </c>
      <c r="K40" s="27"/>
      <c r="L40" s="13">
        <f>M40+N40+O40</f>
        <v>0</v>
      </c>
      <c r="M40" s="13">
        <f t="shared" si="1"/>
        <v>0</v>
      </c>
      <c r="N40" s="13">
        <f t="shared" si="2"/>
        <v>0</v>
      </c>
      <c r="O40" s="13">
        <f t="shared" ref="O40:O42" si="10">(G40*J40)*0.2</f>
        <v>0</v>
      </c>
    </row>
    <row r="41" spans="2:15" s="5" customFormat="1" x14ac:dyDescent="0.2">
      <c r="B41" s="61"/>
      <c r="C41" s="8" t="s">
        <v>35</v>
      </c>
      <c r="D41" s="11"/>
      <c r="E41" s="11" t="s">
        <v>3</v>
      </c>
      <c r="F41" s="11" t="s">
        <v>3</v>
      </c>
      <c r="G41" s="40">
        <v>2</v>
      </c>
      <c r="H41" s="26">
        <v>0</v>
      </c>
      <c r="I41" s="26">
        <v>0</v>
      </c>
      <c r="J41" s="26">
        <v>0</v>
      </c>
      <c r="K41" s="27"/>
      <c r="L41" s="13">
        <f t="shared" ref="L41:L42" si="11">M41+N41+O41</f>
        <v>0</v>
      </c>
      <c r="M41" s="13">
        <f t="shared" si="1"/>
        <v>0</v>
      </c>
      <c r="N41" s="13">
        <f t="shared" si="2"/>
        <v>0</v>
      </c>
      <c r="O41" s="13">
        <f t="shared" si="10"/>
        <v>0</v>
      </c>
    </row>
    <row r="42" spans="2:15" s="5" customFormat="1" ht="27" x14ac:dyDescent="0.2">
      <c r="B42" s="61"/>
      <c r="C42" s="8" t="s">
        <v>37</v>
      </c>
      <c r="D42" s="11"/>
      <c r="E42" s="11" t="s">
        <v>3</v>
      </c>
      <c r="F42" s="11" t="s">
        <v>3</v>
      </c>
      <c r="G42" s="40">
        <v>2</v>
      </c>
      <c r="H42" s="26">
        <v>0</v>
      </c>
      <c r="I42" s="26">
        <v>0</v>
      </c>
      <c r="J42" s="26">
        <v>0</v>
      </c>
      <c r="K42" s="27"/>
      <c r="L42" s="13">
        <f t="shared" si="11"/>
        <v>0</v>
      </c>
      <c r="M42" s="13">
        <f t="shared" si="1"/>
        <v>0</v>
      </c>
      <c r="N42" s="13">
        <f t="shared" si="2"/>
        <v>0</v>
      </c>
      <c r="O42" s="13">
        <f t="shared" si="10"/>
        <v>0</v>
      </c>
    </row>
    <row r="43" spans="2:15" s="5" customFormat="1" x14ac:dyDescent="0.2">
      <c r="B43" s="61"/>
      <c r="C43" s="8" t="s">
        <v>40</v>
      </c>
      <c r="D43" s="11"/>
      <c r="E43" s="11" t="s">
        <v>3</v>
      </c>
      <c r="F43" s="11" t="s">
        <v>3</v>
      </c>
      <c r="G43" s="41"/>
      <c r="H43" s="26">
        <v>0</v>
      </c>
      <c r="I43" s="26">
        <v>0</v>
      </c>
      <c r="J43" s="26">
        <v>0</v>
      </c>
      <c r="K43" s="27"/>
      <c r="L43" s="36"/>
      <c r="M43" s="36"/>
      <c r="N43" s="36"/>
      <c r="O43" s="38"/>
    </row>
    <row r="44" spans="2:15" s="5" customFormat="1" x14ac:dyDescent="0.2">
      <c r="B44" s="61"/>
      <c r="C44" s="8" t="s">
        <v>38</v>
      </c>
      <c r="D44" s="11"/>
      <c r="E44" s="11" t="s">
        <v>3</v>
      </c>
      <c r="F44" s="11" t="s">
        <v>3</v>
      </c>
      <c r="G44" s="40">
        <v>5</v>
      </c>
      <c r="H44" s="26">
        <v>0</v>
      </c>
      <c r="I44" s="26">
        <v>0</v>
      </c>
      <c r="J44" s="26">
        <v>0</v>
      </c>
      <c r="K44" s="27"/>
      <c r="L44" s="13">
        <f>M44+N44+O44</f>
        <v>0</v>
      </c>
      <c r="M44" s="13">
        <f t="shared" si="1"/>
        <v>0</v>
      </c>
      <c r="N44" s="13">
        <f t="shared" si="2"/>
        <v>0</v>
      </c>
      <c r="O44" s="13">
        <f t="shared" ref="O44:O49" si="12">(G44*J44)*0.2</f>
        <v>0</v>
      </c>
    </row>
    <row r="45" spans="2:15" s="5" customFormat="1" ht="27" x14ac:dyDescent="0.2">
      <c r="B45" s="61"/>
      <c r="C45" s="8" t="s">
        <v>36</v>
      </c>
      <c r="D45" s="11"/>
      <c r="E45" s="11" t="s">
        <v>3</v>
      </c>
      <c r="F45" s="11" t="s">
        <v>3</v>
      </c>
      <c r="G45" s="40">
        <v>2</v>
      </c>
      <c r="H45" s="26">
        <v>0</v>
      </c>
      <c r="I45" s="26">
        <v>0</v>
      </c>
      <c r="J45" s="26">
        <v>0</v>
      </c>
      <c r="K45" s="27"/>
      <c r="L45" s="13">
        <f t="shared" ref="L45:L46" si="13">M45+N45+O45</f>
        <v>0</v>
      </c>
      <c r="M45" s="13">
        <f t="shared" si="1"/>
        <v>0</v>
      </c>
      <c r="N45" s="13">
        <f t="shared" si="2"/>
        <v>0</v>
      </c>
      <c r="O45" s="13">
        <f t="shared" si="12"/>
        <v>0</v>
      </c>
    </row>
    <row r="46" spans="2:15" s="5" customFormat="1" ht="27" x14ac:dyDescent="0.2">
      <c r="B46" s="61"/>
      <c r="C46" s="8" t="s">
        <v>43</v>
      </c>
      <c r="D46" s="11"/>
      <c r="E46" s="11" t="s">
        <v>3</v>
      </c>
      <c r="F46" s="11" t="s">
        <v>3</v>
      </c>
      <c r="G46" s="40">
        <v>3</v>
      </c>
      <c r="H46" s="26">
        <v>0</v>
      </c>
      <c r="I46" s="26">
        <v>0</v>
      </c>
      <c r="J46" s="26">
        <v>0</v>
      </c>
      <c r="K46" s="27"/>
      <c r="L46" s="13">
        <f t="shared" si="13"/>
        <v>0</v>
      </c>
      <c r="M46" s="13">
        <f t="shared" si="1"/>
        <v>0</v>
      </c>
      <c r="N46" s="13">
        <f t="shared" si="2"/>
        <v>0</v>
      </c>
      <c r="O46" s="13">
        <f t="shared" si="12"/>
        <v>0</v>
      </c>
    </row>
    <row r="47" spans="2:15" s="5" customFormat="1" ht="27" x14ac:dyDescent="0.2">
      <c r="B47" s="61"/>
      <c r="C47" s="8" t="s">
        <v>39</v>
      </c>
      <c r="D47" s="11" t="s">
        <v>3</v>
      </c>
      <c r="E47" s="11"/>
      <c r="F47" s="11" t="s">
        <v>3</v>
      </c>
      <c r="G47" s="40">
        <v>1</v>
      </c>
      <c r="H47" s="26">
        <v>0</v>
      </c>
      <c r="I47" s="26">
        <v>0</v>
      </c>
      <c r="J47" s="24" t="s">
        <v>79</v>
      </c>
      <c r="K47" s="27"/>
      <c r="L47" s="13">
        <f>M47+N47</f>
        <v>0</v>
      </c>
      <c r="M47" s="13">
        <f t="shared" si="1"/>
        <v>0</v>
      </c>
      <c r="N47" s="13">
        <f t="shared" si="2"/>
        <v>0</v>
      </c>
      <c r="O47" s="39" t="s">
        <v>79</v>
      </c>
    </row>
    <row r="48" spans="2:15" s="5" customFormat="1" x14ac:dyDescent="0.2">
      <c r="B48" s="60" t="s">
        <v>85</v>
      </c>
      <c r="C48" s="8" t="s">
        <v>41</v>
      </c>
      <c r="D48" s="11" t="s">
        <v>3</v>
      </c>
      <c r="E48" s="11" t="s">
        <v>3</v>
      </c>
      <c r="F48" s="11" t="s">
        <v>3</v>
      </c>
      <c r="G48" s="40">
        <v>4</v>
      </c>
      <c r="H48" s="26">
        <v>0</v>
      </c>
      <c r="I48" s="26">
        <v>0</v>
      </c>
      <c r="J48" s="26">
        <v>0</v>
      </c>
      <c r="K48" s="27"/>
      <c r="L48" s="13">
        <f>M48+N48+O48</f>
        <v>0</v>
      </c>
      <c r="M48" s="13">
        <f t="shared" si="1"/>
        <v>0</v>
      </c>
      <c r="N48" s="13">
        <f t="shared" si="2"/>
        <v>0</v>
      </c>
      <c r="O48" s="13">
        <f t="shared" si="12"/>
        <v>0</v>
      </c>
    </row>
    <row r="49" spans="2:15" s="5" customFormat="1" x14ac:dyDescent="0.2">
      <c r="B49" s="61"/>
      <c r="C49" s="8" t="s">
        <v>42</v>
      </c>
      <c r="D49" s="11"/>
      <c r="E49" s="11" t="s">
        <v>3</v>
      </c>
      <c r="F49" s="11" t="s">
        <v>3</v>
      </c>
      <c r="G49" s="40">
        <v>60</v>
      </c>
      <c r="H49" s="26">
        <v>0</v>
      </c>
      <c r="I49" s="26">
        <v>0</v>
      </c>
      <c r="J49" s="26">
        <v>0</v>
      </c>
      <c r="K49" s="27"/>
      <c r="L49" s="13">
        <f>M49+N49+O49</f>
        <v>0</v>
      </c>
      <c r="M49" s="13">
        <f t="shared" si="1"/>
        <v>0</v>
      </c>
      <c r="N49" s="13">
        <f t="shared" si="2"/>
        <v>0</v>
      </c>
      <c r="O49" s="13">
        <f t="shared" si="12"/>
        <v>0</v>
      </c>
    </row>
    <row r="50" spans="2:15" ht="23.25" customHeight="1" x14ac:dyDescent="0.25">
      <c r="B50" s="57" t="s">
        <v>91</v>
      </c>
      <c r="C50" s="58"/>
      <c r="D50" s="58"/>
      <c r="E50" s="58"/>
      <c r="F50" s="58"/>
      <c r="G50" s="58"/>
      <c r="H50" s="58"/>
      <c r="I50" s="58"/>
      <c r="J50" s="58"/>
      <c r="K50" s="59"/>
      <c r="L50" s="33">
        <f>SUM(L4:L49)+C53</f>
        <v>0</v>
      </c>
      <c r="M50" s="48">
        <f>SUM(M4:M49)</f>
        <v>0</v>
      </c>
      <c r="N50" s="48">
        <f>SUM(N4:N49)</f>
        <v>0</v>
      </c>
      <c r="O50" s="48">
        <f>SUM(O4:O49)</f>
        <v>0</v>
      </c>
    </row>
    <row r="52" spans="2:15" ht="33" customHeight="1" x14ac:dyDescent="0.25">
      <c r="B52" s="45" t="s">
        <v>92</v>
      </c>
      <c r="C52" s="44" t="s">
        <v>93</v>
      </c>
    </row>
    <row r="53" spans="2:15" ht="21" customHeight="1" x14ac:dyDescent="0.25">
      <c r="B53" s="43">
        <v>0</v>
      </c>
      <c r="C53" s="46">
        <f>B53*12</f>
        <v>0</v>
      </c>
    </row>
    <row r="54" spans="2:15" ht="30" x14ac:dyDescent="0.25">
      <c r="B54" s="22" t="s">
        <v>67</v>
      </c>
    </row>
    <row r="55" spans="2:15" ht="21.75" customHeight="1" x14ac:dyDescent="0.25">
      <c r="B55" s="30">
        <v>0</v>
      </c>
      <c r="C55" s="3"/>
    </row>
  </sheetData>
  <sheetProtection algorithmName="SHA-512" hashValue="QmEGh69WTm2pi9g5USwScu7dPNVL1Hrs8wDLDESVtfrGTEPEbhSjA4IGYF9S55ILXVsz10H8KIEdi4gxk4dbWw==" saltValue="BAF8hfmkeE9BerROJUw6gw==" spinCount="100000" sheet="1" objects="1" scenarios="1"/>
  <mergeCells count="7">
    <mergeCell ref="B50:K50"/>
    <mergeCell ref="B48:B49"/>
    <mergeCell ref="B4:B8"/>
    <mergeCell ref="B9:B20"/>
    <mergeCell ref="B21:B30"/>
    <mergeCell ref="B31:B39"/>
    <mergeCell ref="B40:B47"/>
  </mergeCells>
  <pageMargins left="0.7" right="0.7" top="0.75" bottom="0.75" header="0.3" footer="0.3"/>
  <pageSetup paperSize="8" scale="67" orientation="landscape" r:id="rId1"/>
  <ignoredErrors>
    <ignoredError sqref="L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Inventaris- en tarievenblad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2024-02-26T14:20:41Z</cp:lastPrinted>
  <dcterms:created xsi:type="dcterms:W3CDTF">2024-02-21T21:25:10Z</dcterms:created>
  <dcterms:modified xsi:type="dcterms:W3CDTF">2024-03-28T16:29:35Z</dcterms:modified>
</cp:coreProperties>
</file>