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abi067\Windows\Profile.v6\win2016-rds\Desktop\"/>
    </mc:Choice>
  </mc:AlternateContent>
  <bookViews>
    <workbookView xWindow="0" yWindow="0" windowWidth="14370" windowHeight="5040"/>
  </bookViews>
  <sheets>
    <sheet name="Uitgangspunten" sheetId="6" r:id="rId1"/>
    <sheet name="Totalen" sheetId="1" r:id="rId2"/>
    <sheet name="B1 Arbeidsparticipatie" sheetId="2" r:id="rId3"/>
    <sheet name="B2 Compensatieorder" sheetId="3" r:id="rId4"/>
    <sheet name="B3 Sociale Cohesie" sheetId="4" r:id="rId5"/>
    <sheet name="Rekenhulp B1" sheetId="13" r:id="rId6"/>
    <sheet name="Grafiek 1" sheetId="9" r:id="rId7"/>
    <sheet name="Grafiek 2" sheetId="11" r:id="rId8"/>
    <sheet name="Rapportage" sheetId="5" state="hidden" r:id="rId9"/>
    <sheet name="DD" sheetId="7" state="hidden" r:id="rId10"/>
  </sheets>
  <calcPr calcId="162913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3" l="1"/>
  <c r="F11" i="13"/>
  <c r="F3" i="13"/>
  <c r="F4" i="13"/>
  <c r="F5" i="13"/>
  <c r="F6" i="13"/>
  <c r="F7" i="13"/>
  <c r="F8" i="13"/>
  <c r="F9" i="13"/>
  <c r="F2" i="13"/>
  <c r="G4" i="13" l="1"/>
  <c r="G5" i="13" l="1"/>
  <c r="G9" i="13"/>
  <c r="G7" i="13"/>
  <c r="G3" i="13"/>
  <c r="G12" i="13"/>
  <c r="G11" i="13"/>
  <c r="G8" i="13"/>
  <c r="G6" i="13"/>
  <c r="G2" i="13"/>
  <c r="D5" i="3" l="1"/>
  <c r="E5" i="3"/>
  <c r="H3" i="1" s="1"/>
  <c r="F5" i="3"/>
  <c r="G5" i="3"/>
  <c r="H5" i="1" s="1"/>
  <c r="G30" i="1"/>
  <c r="AI7" i="4"/>
  <c r="I33" i="1" s="1"/>
  <c r="AH7" i="4"/>
  <c r="I32" i="1" s="1"/>
  <c r="AG7" i="4"/>
  <c r="I31" i="1" s="1"/>
  <c r="AF7" i="4"/>
  <c r="I30" i="1" s="1"/>
  <c r="AE7" i="4"/>
  <c r="I29" i="1" s="1"/>
  <c r="AD7" i="4"/>
  <c r="I28" i="1" s="1"/>
  <c r="AC7" i="4"/>
  <c r="I27" i="1" s="1"/>
  <c r="AB7" i="4"/>
  <c r="I26" i="1" s="1"/>
  <c r="AA7" i="4"/>
  <c r="I25" i="1" s="1"/>
  <c r="Z7" i="4"/>
  <c r="I24" i="1" s="1"/>
  <c r="Y7" i="4"/>
  <c r="I23" i="1" s="1"/>
  <c r="X7" i="4"/>
  <c r="I22" i="1" s="1"/>
  <c r="W7" i="4"/>
  <c r="I21" i="1" s="1"/>
  <c r="V7" i="4"/>
  <c r="I20" i="1" s="1"/>
  <c r="U7" i="4"/>
  <c r="I19" i="1" s="1"/>
  <c r="T7" i="4"/>
  <c r="I18" i="1" s="1"/>
  <c r="S7" i="4"/>
  <c r="I17" i="1" s="1"/>
  <c r="R7" i="4"/>
  <c r="I16" i="1" s="1"/>
  <c r="Q7" i="4"/>
  <c r="I15" i="1" s="1"/>
  <c r="P7" i="4"/>
  <c r="I14" i="1" s="1"/>
  <c r="O7" i="4"/>
  <c r="I13" i="1" s="1"/>
  <c r="N7" i="4"/>
  <c r="I12" i="1" s="1"/>
  <c r="M7" i="4"/>
  <c r="I11" i="1" s="1"/>
  <c r="L7" i="4"/>
  <c r="I10" i="1" s="1"/>
  <c r="K7" i="4"/>
  <c r="I9" i="1" s="1"/>
  <c r="J7" i="4"/>
  <c r="I8" i="1" s="1"/>
  <c r="I7" i="4"/>
  <c r="I7" i="1" s="1"/>
  <c r="H7" i="4"/>
  <c r="I6" i="1" s="1"/>
  <c r="G7" i="4"/>
  <c r="I5" i="1" s="1"/>
  <c r="F7" i="4"/>
  <c r="I4" i="1" s="1"/>
  <c r="E7" i="4"/>
  <c r="I3" i="1" s="1"/>
  <c r="D7" i="4"/>
  <c r="I2" i="1" s="1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AI1" i="4"/>
  <c r="AH1" i="4"/>
  <c r="AG1" i="4"/>
  <c r="AF1" i="4"/>
  <c r="AE1" i="4"/>
  <c r="AD1" i="4"/>
  <c r="AC1" i="4"/>
  <c r="AB1" i="4"/>
  <c r="AA1" i="4"/>
  <c r="Z1" i="4"/>
  <c r="Y1" i="4"/>
  <c r="X1" i="4"/>
  <c r="W1" i="4"/>
  <c r="V1" i="4"/>
  <c r="U1" i="4"/>
  <c r="T1" i="4"/>
  <c r="S1" i="4"/>
  <c r="R1" i="4"/>
  <c r="Q1" i="4"/>
  <c r="P1" i="4"/>
  <c r="O1" i="4"/>
  <c r="N1" i="4"/>
  <c r="M1" i="4"/>
  <c r="L1" i="4"/>
  <c r="K1" i="4"/>
  <c r="J1" i="4"/>
  <c r="I1" i="4"/>
  <c r="H1" i="4"/>
  <c r="G1" i="4"/>
  <c r="F1" i="4"/>
  <c r="E1" i="4"/>
  <c r="D1" i="4"/>
  <c r="AI5" i="3"/>
  <c r="H33" i="1" s="1"/>
  <c r="AH5" i="3"/>
  <c r="H32" i="1" s="1"/>
  <c r="AG5" i="3"/>
  <c r="H31" i="1" s="1"/>
  <c r="AF5" i="3"/>
  <c r="H30" i="1" s="1"/>
  <c r="AE5" i="3"/>
  <c r="H29" i="1" s="1"/>
  <c r="AD5" i="3"/>
  <c r="H28" i="1" s="1"/>
  <c r="AC5" i="3"/>
  <c r="H27" i="1" s="1"/>
  <c r="AB5" i="3"/>
  <c r="H26" i="1" s="1"/>
  <c r="AA5" i="3"/>
  <c r="H25" i="1" s="1"/>
  <c r="Z5" i="3"/>
  <c r="H24" i="1" s="1"/>
  <c r="Y5" i="3"/>
  <c r="H23" i="1" s="1"/>
  <c r="X5" i="3"/>
  <c r="H22" i="1" s="1"/>
  <c r="W5" i="3"/>
  <c r="H21" i="1" s="1"/>
  <c r="V5" i="3"/>
  <c r="H20" i="1" s="1"/>
  <c r="U5" i="3"/>
  <c r="H19" i="1" s="1"/>
  <c r="T5" i="3"/>
  <c r="H18" i="1" s="1"/>
  <c r="S5" i="3"/>
  <c r="H17" i="1" s="1"/>
  <c r="R5" i="3"/>
  <c r="H16" i="1" s="1"/>
  <c r="Q5" i="3"/>
  <c r="H15" i="1" s="1"/>
  <c r="P5" i="3"/>
  <c r="H14" i="1" s="1"/>
  <c r="O5" i="3"/>
  <c r="H13" i="1" s="1"/>
  <c r="N5" i="3"/>
  <c r="H12" i="1" s="1"/>
  <c r="M5" i="3"/>
  <c r="H11" i="1" s="1"/>
  <c r="L5" i="3"/>
  <c r="H10" i="1" s="1"/>
  <c r="K5" i="3"/>
  <c r="H9" i="1" s="1"/>
  <c r="J5" i="3"/>
  <c r="H8" i="1" s="1"/>
  <c r="I5" i="3"/>
  <c r="H7" i="1" s="1"/>
  <c r="H5" i="3"/>
  <c r="H6" i="1" s="1"/>
  <c r="H4" i="1"/>
  <c r="H2" i="1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AI1" i="3"/>
  <c r="AH1" i="3"/>
  <c r="AG1" i="3"/>
  <c r="AF1" i="3"/>
  <c r="AE1" i="3"/>
  <c r="AD1" i="3"/>
  <c r="AC1" i="3"/>
  <c r="AB1" i="3"/>
  <c r="AA1" i="3"/>
  <c r="Z1" i="3"/>
  <c r="Y1" i="3"/>
  <c r="X1" i="3"/>
  <c r="W1" i="3"/>
  <c r="V1" i="3"/>
  <c r="U1" i="3"/>
  <c r="T1" i="3"/>
  <c r="S1" i="3"/>
  <c r="R1" i="3"/>
  <c r="Q1" i="3"/>
  <c r="P1" i="3"/>
  <c r="O1" i="3"/>
  <c r="N1" i="3"/>
  <c r="M1" i="3"/>
  <c r="L1" i="3"/>
  <c r="K1" i="3"/>
  <c r="J1" i="3"/>
  <c r="I1" i="3"/>
  <c r="H1" i="3"/>
  <c r="G1" i="3"/>
  <c r="F1" i="3"/>
  <c r="E1" i="3"/>
  <c r="D1" i="3"/>
  <c r="T19" i="2"/>
  <c r="G18" i="1" s="1"/>
  <c r="U19" i="2"/>
  <c r="G19" i="1" s="1"/>
  <c r="V19" i="2"/>
  <c r="G20" i="1" s="1"/>
  <c r="W19" i="2"/>
  <c r="G21" i="1" s="1"/>
  <c r="X19" i="2"/>
  <c r="G22" i="1" s="1"/>
  <c r="Y19" i="2"/>
  <c r="G23" i="1" s="1"/>
  <c r="Z19" i="2"/>
  <c r="G24" i="1" s="1"/>
  <c r="AA19" i="2"/>
  <c r="G25" i="1" s="1"/>
  <c r="AB19" i="2"/>
  <c r="G26" i="1" s="1"/>
  <c r="AC19" i="2"/>
  <c r="G27" i="1" s="1"/>
  <c r="AD19" i="2"/>
  <c r="G28" i="1" s="1"/>
  <c r="AE19" i="2"/>
  <c r="G29" i="1" s="1"/>
  <c r="AF19" i="2"/>
  <c r="AG19" i="2"/>
  <c r="G31" i="1" s="1"/>
  <c r="AH19" i="2"/>
  <c r="G32" i="1" s="1"/>
  <c r="AI19" i="2"/>
  <c r="G33" i="1" s="1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T1" i="2"/>
  <c r="S1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R1" i="2"/>
  <c r="Q1" i="2"/>
  <c r="P1" i="2"/>
  <c r="O1" i="2"/>
  <c r="N1" i="2"/>
  <c r="M1" i="2"/>
  <c r="L1" i="2"/>
  <c r="K1" i="2"/>
  <c r="J1" i="2"/>
  <c r="I1" i="2"/>
  <c r="H1" i="2"/>
  <c r="G1" i="2"/>
  <c r="D1" i="2"/>
  <c r="E1" i="2"/>
  <c r="F1" i="2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2" i="1"/>
  <c r="E2" i="1" s="1"/>
  <c r="J13" i="6" l="1"/>
  <c r="J28" i="1"/>
  <c r="J29" i="1"/>
  <c r="J31" i="1"/>
  <c r="J30" i="1"/>
  <c r="J33" i="1"/>
  <c r="J24" i="1"/>
  <c r="J27" i="1"/>
  <c r="J21" i="1"/>
  <c r="J26" i="1"/>
  <c r="J25" i="1"/>
  <c r="J22" i="1"/>
  <c r="J20" i="1"/>
  <c r="J19" i="1"/>
  <c r="J18" i="1"/>
  <c r="J23" i="1"/>
  <c r="J32" i="1"/>
  <c r="E19" i="2"/>
  <c r="G3" i="1" s="1"/>
  <c r="J3" i="1" s="1"/>
  <c r="F19" i="2"/>
  <c r="G4" i="1" s="1"/>
  <c r="J4" i="1" s="1"/>
  <c r="G19" i="2"/>
  <c r="G5" i="1" s="1"/>
  <c r="J5" i="1" s="1"/>
  <c r="H19" i="2"/>
  <c r="G6" i="1" s="1"/>
  <c r="J6" i="1" s="1"/>
  <c r="I19" i="2"/>
  <c r="G7" i="1" s="1"/>
  <c r="J7" i="1" s="1"/>
  <c r="J19" i="2"/>
  <c r="G8" i="1" s="1"/>
  <c r="J8" i="1" s="1"/>
  <c r="K19" i="2"/>
  <c r="G9" i="1" s="1"/>
  <c r="J9" i="1" s="1"/>
  <c r="L19" i="2"/>
  <c r="G10" i="1" s="1"/>
  <c r="J10" i="1" s="1"/>
  <c r="M19" i="2"/>
  <c r="G11" i="1" s="1"/>
  <c r="J11" i="1" s="1"/>
  <c r="N19" i="2"/>
  <c r="G12" i="1" s="1"/>
  <c r="J12" i="1" s="1"/>
  <c r="O19" i="2"/>
  <c r="G13" i="1" s="1"/>
  <c r="J13" i="1" s="1"/>
  <c r="P19" i="2"/>
  <c r="G14" i="1" s="1"/>
  <c r="J14" i="1" s="1"/>
  <c r="Q19" i="2"/>
  <c r="G15" i="1" s="1"/>
  <c r="J15" i="1" s="1"/>
  <c r="R19" i="2"/>
  <c r="G16" i="1" s="1"/>
  <c r="J16" i="1" s="1"/>
  <c r="S19" i="2"/>
  <c r="G17" i="1" s="1"/>
  <c r="J17" i="1" s="1"/>
  <c r="D19" i="2"/>
  <c r="G2" i="1" l="1"/>
  <c r="J2" i="1" s="1"/>
  <c r="J37" i="6" s="1"/>
  <c r="J61" i="6" s="1"/>
  <c r="I50" i="6" s="1"/>
  <c r="J50" i="6" s="1"/>
  <c r="J57" i="6" s="1"/>
  <c r="K2" i="1" l="1"/>
  <c r="F3" i="1" s="1"/>
  <c r="K3" i="1" s="1"/>
  <c r="F4" i="1" s="1"/>
  <c r="K4" i="1" s="1"/>
  <c r="F5" i="1" s="1"/>
  <c r="K5" i="1" s="1"/>
  <c r="F6" i="1" s="1"/>
  <c r="K6" i="1" s="1"/>
  <c r="F7" i="1" s="1"/>
  <c r="K7" i="1" s="1"/>
  <c r="F8" i="1" s="1"/>
  <c r="K8" i="1" s="1"/>
  <c r="F9" i="1" s="1"/>
  <c r="K9" i="1" s="1"/>
  <c r="F10" i="1" s="1"/>
  <c r="K10" i="1" s="1"/>
  <c r="F11" i="1" s="1"/>
  <c r="K11" i="1" s="1"/>
  <c r="F12" i="1" s="1"/>
  <c r="K12" i="1" s="1"/>
  <c r="F13" i="1" s="1"/>
  <c r="K13" i="1" s="1"/>
  <c r="F14" i="1" s="1"/>
  <c r="K14" i="1" s="1"/>
  <c r="F15" i="1" s="1"/>
  <c r="K15" i="1" s="1"/>
  <c r="F16" i="1" s="1"/>
  <c r="K16" i="1" s="1"/>
  <c r="F17" i="1" s="1"/>
  <c r="K17" i="1" s="1"/>
  <c r="F18" i="1" s="1"/>
  <c r="K18" i="1" s="1"/>
  <c r="F19" i="1" s="1"/>
  <c r="K19" i="1" s="1"/>
  <c r="F20" i="1" s="1"/>
  <c r="K20" i="1" s="1"/>
  <c r="F21" i="1" s="1"/>
  <c r="K21" i="1" s="1"/>
  <c r="F22" i="1" s="1"/>
  <c r="K22" i="1" s="1"/>
  <c r="F23" i="1" s="1"/>
  <c r="K23" i="1" s="1"/>
  <c r="F24" i="1" s="1"/>
  <c r="K24" i="1" s="1"/>
  <c r="F25" i="1" s="1"/>
  <c r="K25" i="1" s="1"/>
  <c r="F26" i="1" s="1"/>
  <c r="K26" i="1" s="1"/>
  <c r="F27" i="1" s="1"/>
  <c r="K27" i="1" s="1"/>
  <c r="F28" i="1" s="1"/>
  <c r="K28" i="1" s="1"/>
  <c r="F29" i="1" s="1"/>
  <c r="K29" i="1" s="1"/>
  <c r="F30" i="1" s="1"/>
  <c r="K30" i="1" s="1"/>
  <c r="F31" i="1" s="1"/>
  <c r="K31" i="1" s="1"/>
  <c r="F32" i="1" s="1"/>
  <c r="K32" i="1" s="1"/>
  <c r="F33" i="1" s="1"/>
  <c r="K33" i="1" s="1"/>
</calcChain>
</file>

<file path=xl/sharedStrings.xml><?xml version="1.0" encoding="utf-8"?>
<sst xmlns="http://schemas.openxmlformats.org/spreadsheetml/2006/main" count="92" uniqueCount="66">
  <si>
    <t>BOUWBLOK 1 ARBEIDSPARTICIPATIE</t>
  </si>
  <si>
    <t>DOELGROEPEN: SOORT EN EVENTUELE DUUR VAN DE UITKERING</t>
  </si>
  <si>
    <t>Participatiewet &lt; 2 jaar</t>
  </si>
  <si>
    <t>Participatiewet &gt; 2 jaar</t>
  </si>
  <si>
    <t>WW &lt; 1 jaar</t>
  </si>
  <si>
    <t>WW &gt; 1 jaar</t>
  </si>
  <si>
    <t>WIA/WAO</t>
  </si>
  <si>
    <t>Wajong</t>
  </si>
  <si>
    <t>Doelgroepen Banenafspraak (Wet banenafspraak en quotum arbeidsbeperkten)</t>
  </si>
  <si>
    <t>IOAW/IOAZ</t>
  </si>
  <si>
    <t>WSW Inzet (detachering, diensten), niet zijnde in dienst nemen van WSWérs.                          Bij in dienst nemen van een WSW'er geldt "doelgroep banenafspraak".</t>
  </si>
  <si>
    <t>STAGES VOOR SCHOLIEREN / STUDENTEN</t>
  </si>
  <si>
    <t>BBL traject</t>
  </si>
  <si>
    <t>BOL traject</t>
  </si>
  <si>
    <t>BONUSPUNTEN</t>
  </si>
  <si>
    <t>Vast dienstverband</t>
  </si>
  <si>
    <t>50+</t>
  </si>
  <si>
    <t>Opleiding</t>
  </si>
  <si>
    <t>Maatschappelijke activiteit of hulp, steun, kennis bieden aan een lokaal initiatief</t>
  </si>
  <si>
    <t>Q1</t>
  </si>
  <si>
    <t>Q2</t>
  </si>
  <si>
    <t>Q3</t>
  </si>
  <si>
    <t>Q4</t>
  </si>
  <si>
    <t>Iedere geplaatste order bij een sociale onderneming voor diensten</t>
  </si>
  <si>
    <t>Het totale factuurbedrag van de order</t>
  </si>
  <si>
    <t>Iedere geplaatste order bij een sociale onderneming voor leveringen</t>
  </si>
  <si>
    <t>Maatschappelijke activiteit organiseren</t>
  </si>
  <si>
    <t>Inzet eigen medewerker €100 per besteed uur of factuur ingezette activiteit.</t>
  </si>
  <si>
    <t>Het aansluiten bij een lokaal initiatief door het bieden van hulp, steun, kennis</t>
  </si>
  <si>
    <t>SROI percentage</t>
  </si>
  <si>
    <t>SROI verplichting</t>
  </si>
  <si>
    <t>Gerealiseerde SROI</t>
  </si>
  <si>
    <t>SROI saldo</t>
  </si>
  <si>
    <t>Realisatie B2: compensatieorder</t>
  </si>
  <si>
    <t>Realisatie B1: arbeidsparticipatie</t>
  </si>
  <si>
    <t>BEREKEND OP BASIS VAN EEN JAARCONTRACT (FULLTIME, 36 UUR PER WEEK)</t>
  </si>
  <si>
    <t>Totale factuurbedrag van de order</t>
  </si>
  <si>
    <t>Factuurbedrag</t>
  </si>
  <si>
    <t>Betaalde rekening aan WSW bedrijf</t>
  </si>
  <si>
    <t>Som van Gerealiseerde SROI</t>
  </si>
  <si>
    <t>Som van SROI verplichting</t>
  </si>
  <si>
    <t>Som van Realisatie B2: compensatieorder</t>
  </si>
  <si>
    <t>Som van Realisatie B1: arbeidsparticipatie</t>
  </si>
  <si>
    <t>Factuurwaarde</t>
  </si>
  <si>
    <t>Invulinstructie</t>
  </si>
  <si>
    <t>J</t>
  </si>
  <si>
    <t>L</t>
  </si>
  <si>
    <t>JJ</t>
  </si>
  <si>
    <t>Op streekproefsgewijs kunnen er door medewerkers van UWV om bewijslast gevraagd worden van de realisatie(s)!</t>
  </si>
  <si>
    <t>SROI-verplichting tot nu toe</t>
  </si>
  <si>
    <t>Gerealiseerd tot nu toe</t>
  </si>
  <si>
    <t>bedrag voor het kwartaal</t>
  </si>
  <si>
    <t>Aantal stage uren in het kwartaal</t>
  </si>
  <si>
    <t>Uw social return realisatie loopt in de pas met de verplichting! Meer doen dan de verplichting zorgt voor een grotere bijdrage aan de maatschappij!</t>
  </si>
  <si>
    <t>Uw social return realisatie loopt vooruit op de verplichting! Fijn dat social return een prioriteit voor uw organisatie is en dat we samen het verschil kunnen maken voor de maatschappij!</t>
  </si>
  <si>
    <t>Uw social return realisatie loopt achter op de verplichting! Tijdige realisatie van de social return verplichting is belangrijk de maatschappij!</t>
  </si>
  <si>
    <r>
      <t xml:space="preserve">alle </t>
    </r>
    <r>
      <rPr>
        <b/>
        <sz val="9"/>
        <color rgb="FFF08C00"/>
        <rFont val="Verdana"/>
        <family val="2"/>
      </rPr>
      <t>oranje</t>
    </r>
    <r>
      <rPr>
        <b/>
        <sz val="9"/>
        <rFont val="Verdana"/>
        <family val="2"/>
      </rPr>
      <t xml:space="preserve"> gekleurde cellen zijn invulcellen. Alle overige cellen zijn beveiligd en kunnen niet bewerkt en/of ingevuld te worden. De grafieken worden nadat het document is opgeslagen en opnieuw is opgestart automatisch vernieuwd met de meest recent ingevulde data.
</t>
    </r>
    <r>
      <rPr>
        <b/>
        <u/>
        <sz val="9"/>
        <rFont val="Verdana"/>
        <family val="2"/>
      </rPr>
      <t xml:space="preserve">
Volg het onderstaande stappenplan:</t>
    </r>
    <r>
      <rPr>
        <b/>
        <sz val="9"/>
        <rFont val="Verdana"/>
        <family val="2"/>
      </rPr>
      <t xml:space="preserve">
Tabblad </t>
    </r>
    <r>
      <rPr>
        <b/>
        <i/>
        <sz val="9"/>
        <rFont val="Verdana"/>
        <family val="2"/>
      </rPr>
      <t xml:space="preserve">'Totalen'
</t>
    </r>
    <r>
      <rPr>
        <u/>
        <sz val="9"/>
        <rFont val="Verdana"/>
        <family val="2"/>
      </rPr>
      <t>Stap 1:</t>
    </r>
    <r>
      <rPr>
        <sz val="9"/>
        <rFont val="Verdana"/>
        <family val="2"/>
      </rPr>
      <t xml:space="preserve"> </t>
    </r>
    <r>
      <rPr>
        <b/>
        <sz val="9"/>
        <rFont val="Verdana"/>
        <family val="2"/>
      </rPr>
      <t>CLM</t>
    </r>
    <r>
      <rPr>
        <sz val="9"/>
        <rFont val="Verdana"/>
        <family val="2"/>
      </rPr>
      <t xml:space="preserve"> van UWV vult in kolom C de factuurwaarde in waarbij SROI-verplichting van toepassing is. Dit tabblad bevat tevens een overzicht van alle totalen die worden ingevuld in alle overige tabbladen.
</t>
    </r>
    <r>
      <rPr>
        <b/>
        <sz val="9"/>
        <rFont val="Verdana"/>
        <family val="2"/>
      </rPr>
      <t xml:space="preserve">Tabblad </t>
    </r>
    <r>
      <rPr>
        <b/>
        <i/>
        <sz val="9"/>
        <rFont val="Verdana"/>
        <family val="2"/>
      </rPr>
      <t>'B1 Arbeidsparticipatie'</t>
    </r>
    <r>
      <rPr>
        <b/>
        <sz val="9"/>
        <rFont val="Verdana"/>
        <family val="2"/>
      </rPr>
      <t xml:space="preserve">
</t>
    </r>
    <r>
      <rPr>
        <u/>
        <sz val="9"/>
        <rFont val="Verdana"/>
        <family val="2"/>
      </rPr>
      <t>Stap 2:</t>
    </r>
    <r>
      <rPr>
        <sz val="9"/>
        <rFont val="Verdana"/>
        <family val="2"/>
      </rPr>
      <t xml:space="preserve"> </t>
    </r>
    <r>
      <rPr>
        <b/>
        <sz val="9"/>
        <rFont val="Verdana"/>
        <family val="2"/>
      </rPr>
      <t>leverancier</t>
    </r>
    <r>
      <rPr>
        <sz val="9"/>
        <rFont val="Verdana"/>
        <family val="2"/>
      </rPr>
      <t xml:space="preserve"> vult in het betreffende kwartaal de daadwerkelijk gerealiseerde totaalbedrag in. Maak indien nodig gebruik van de rekenhulp door in cel A1/A2 te klikken op </t>
    </r>
    <r>
      <rPr>
        <i/>
        <sz val="9"/>
        <rFont val="Verdana"/>
        <family val="2"/>
      </rPr>
      <t>'klik hier om gebruik te maken van de rekenhulp'</t>
    </r>
    <r>
      <rPr>
        <sz val="9"/>
        <rFont val="Verdana"/>
        <family val="2"/>
      </rPr>
      <t xml:space="preserve">.
</t>
    </r>
    <r>
      <rPr>
        <b/>
        <sz val="9"/>
        <rFont val="Verdana"/>
        <family val="2"/>
      </rPr>
      <t xml:space="preserve">Tabblad </t>
    </r>
    <r>
      <rPr>
        <b/>
        <i/>
        <sz val="9"/>
        <rFont val="Verdana"/>
        <family val="2"/>
      </rPr>
      <t>'B2 Compensatieorder'</t>
    </r>
    <r>
      <rPr>
        <sz val="9"/>
        <rFont val="Verdana"/>
        <family val="2"/>
      </rPr>
      <t xml:space="preserve">
</t>
    </r>
    <r>
      <rPr>
        <u/>
        <sz val="9"/>
        <rFont val="Verdana"/>
        <family val="2"/>
      </rPr>
      <t>Stap 3:</t>
    </r>
    <r>
      <rPr>
        <sz val="9"/>
        <rFont val="Verdana"/>
        <family val="2"/>
      </rPr>
      <t xml:space="preserve"> </t>
    </r>
    <r>
      <rPr>
        <b/>
        <sz val="9"/>
        <rFont val="Verdana"/>
        <family val="2"/>
      </rPr>
      <t>leverancier</t>
    </r>
    <r>
      <rPr>
        <sz val="9"/>
        <rFont val="Verdana"/>
        <family val="2"/>
      </rPr>
      <t xml:space="preserve"> vult in het betreffende kwartaal het daadwerkelijk gerealiseerde totaalbedrag in.
</t>
    </r>
    <r>
      <rPr>
        <b/>
        <sz val="9"/>
        <rFont val="Verdana"/>
        <family val="2"/>
      </rPr>
      <t xml:space="preserve">Tabblad </t>
    </r>
    <r>
      <rPr>
        <b/>
        <i/>
        <sz val="9"/>
        <rFont val="Verdana"/>
        <family val="2"/>
      </rPr>
      <t>'B3 Sociale Cohesie'</t>
    </r>
    <r>
      <rPr>
        <sz val="9"/>
        <rFont val="Verdana"/>
        <family val="2"/>
      </rPr>
      <t xml:space="preserve">
</t>
    </r>
    <r>
      <rPr>
        <u/>
        <sz val="9"/>
        <rFont val="Verdana"/>
        <family val="2"/>
      </rPr>
      <t>Stap 4:</t>
    </r>
    <r>
      <rPr>
        <sz val="9"/>
        <rFont val="Verdana"/>
        <family val="2"/>
      </rPr>
      <t xml:space="preserve"> </t>
    </r>
    <r>
      <rPr>
        <b/>
        <sz val="9"/>
        <rFont val="Verdana"/>
        <family val="2"/>
      </rPr>
      <t>leverancier</t>
    </r>
    <r>
      <rPr>
        <sz val="9"/>
        <rFont val="Verdana"/>
        <family val="2"/>
      </rPr>
      <t xml:space="preserve"> vult in het betreffende kwartaal het daadwerkelijk gerealiseerde totaalbedrag in.
- Grafiek 1 geeft de verplichting versus de realisatie van SROI weer.
- Grafiek 2 geeft de som van de realisatie per bouwblok weer.</t>
    </r>
  </si>
  <si>
    <t>waarde per contractuur</t>
  </si>
  <si>
    <t>Totaal aantal contracturen in het kwartaal per doelgroep</t>
  </si>
  <si>
    <t>INSPANNINGSWAARDE SOCIAL RETURN EXCLUSIEF BTW</t>
  </si>
  <si>
    <t>QX</t>
  </si>
  <si>
    <t>20XX</t>
  </si>
  <si>
    <t>Kalenderjaar</t>
  </si>
  <si>
    <t>Kwartaal</t>
  </si>
  <si>
    <t>SROI-verplichting saldo</t>
  </si>
  <si>
    <t>Realisatie B3: 
sociale cohesie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</si>
</sst>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0.0"/>
    <numFmt numFmtId="165" formatCode="_ &quot;€&quot;\ * \+#,##0.00_ ;_ &quot;€&quot;\ * \-#,##0.00_ ;_ &quot;€&quot;\ * &quot;-&quot;??_ ;_ @_ "/>
  </numFmts>
  <fonts count="2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72"/>
      <color theme="1"/>
      <name val="Verdana"/>
      <family val="2"/>
    </font>
    <font>
      <b/>
      <sz val="20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  <font>
      <i/>
      <sz val="11"/>
      <color theme="0"/>
      <name val="Calibri"/>
      <family val="2"/>
      <scheme val="minor"/>
    </font>
    <font>
      <b/>
      <sz val="36"/>
      <color rgb="FF0078D2"/>
      <name val="Verdana"/>
      <family val="2"/>
    </font>
    <font>
      <b/>
      <sz val="20"/>
      <color rgb="FF0078D2"/>
      <name val="Verdana"/>
      <family val="2"/>
    </font>
    <font>
      <b/>
      <sz val="8"/>
      <name val="Verdana"/>
      <family val="2"/>
    </font>
    <font>
      <b/>
      <sz val="72"/>
      <color rgb="FF0078D2"/>
      <name val="Wingdings"/>
      <charset val="2"/>
    </font>
    <font>
      <sz val="9"/>
      <color rgb="FFC00000"/>
      <name val="Wingdings"/>
      <charset val="2"/>
    </font>
    <font>
      <sz val="9"/>
      <color rgb="FFC4D600"/>
      <name val="Wingdings"/>
      <charset val="2"/>
    </font>
    <font>
      <b/>
      <sz val="14"/>
      <color rgb="FFBE0028"/>
      <name val="Verdana"/>
      <family val="2"/>
    </font>
    <font>
      <b/>
      <sz val="10"/>
      <color rgb="FF0078D2"/>
      <name val="Verdana"/>
      <family val="2"/>
    </font>
    <font>
      <b/>
      <sz val="9"/>
      <name val="Verdana"/>
      <family val="2"/>
    </font>
    <font>
      <b/>
      <sz val="9"/>
      <color rgb="FFF08C00"/>
      <name val="Verdana"/>
      <family val="2"/>
    </font>
    <font>
      <b/>
      <u/>
      <sz val="9"/>
      <name val="Verdana"/>
      <family val="2"/>
    </font>
    <font>
      <b/>
      <i/>
      <sz val="9"/>
      <name val="Verdana"/>
      <family val="2"/>
    </font>
    <font>
      <u/>
      <sz val="9"/>
      <name val="Verdana"/>
      <family val="2"/>
    </font>
    <font>
      <i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3282"/>
        <bgColor indexed="64"/>
      </patternFill>
    </fill>
    <fill>
      <patternFill patternType="solid">
        <fgColor rgb="FF0078D2"/>
        <bgColor indexed="64"/>
      </patternFill>
    </fill>
    <fill>
      <patternFill patternType="solid">
        <fgColor rgb="FFB9E2FF"/>
        <bgColor indexed="64"/>
      </patternFill>
    </fill>
    <fill>
      <patternFill patternType="solid">
        <fgColor rgb="FFF5F5F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/>
    <xf numFmtId="44" fontId="0" fillId="0" borderId="0" xfId="0" applyNumberFormat="1"/>
    <xf numFmtId="44" fontId="0" fillId="6" borderId="22" xfId="1" applyFont="1" applyFill="1" applyBorder="1" applyAlignment="1" applyProtection="1">
      <alignment horizontal="right" wrapText="1"/>
    </xf>
    <xf numFmtId="44" fontId="0" fillId="0" borderId="23" xfId="1" applyFont="1" applyFill="1" applyBorder="1" applyAlignment="1" applyProtection="1">
      <alignment horizontal="right" wrapText="1"/>
    </xf>
    <xf numFmtId="44" fontId="0" fillId="0" borderId="1" xfId="1" applyFont="1" applyBorder="1" applyProtection="1">
      <protection locked="0"/>
    </xf>
    <xf numFmtId="44" fontId="0" fillId="0" borderId="2" xfId="1" applyFont="1" applyBorder="1" applyProtection="1">
      <protection locked="0"/>
    </xf>
    <xf numFmtId="44" fontId="0" fillId="0" borderId="3" xfId="1" applyFont="1" applyBorder="1" applyProtection="1">
      <protection locked="0"/>
    </xf>
    <xf numFmtId="44" fontId="0" fillId="0" borderId="9" xfId="1" applyFont="1" applyBorder="1" applyProtection="1">
      <protection locked="0"/>
    </xf>
    <xf numFmtId="44" fontId="0" fillId="0" borderId="0" xfId="1" applyFont="1" applyBorder="1" applyProtection="1">
      <protection locked="0"/>
    </xf>
    <xf numFmtId="44" fontId="0" fillId="0" borderId="10" xfId="1" applyFont="1" applyBorder="1" applyProtection="1">
      <protection locked="0"/>
    </xf>
    <xf numFmtId="44" fontId="0" fillId="0" borderId="4" xfId="1" applyFont="1" applyBorder="1" applyProtection="1">
      <protection locked="0"/>
    </xf>
    <xf numFmtId="44" fontId="0" fillId="0" borderId="5" xfId="1" applyFont="1" applyBorder="1" applyProtection="1">
      <protection locked="0"/>
    </xf>
    <xf numFmtId="44" fontId="0" fillId="0" borderId="6" xfId="1" applyFont="1" applyBorder="1" applyProtection="1">
      <protection locked="0"/>
    </xf>
    <xf numFmtId="0" fontId="0" fillId="0" borderId="0" xfId="0" applyProtection="1"/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 vertical="center" wrapText="1"/>
    </xf>
    <xf numFmtId="0" fontId="0" fillId="6" borderId="7" xfId="0" applyFill="1" applyBorder="1" applyAlignment="1" applyProtection="1">
      <alignment horizontal="left" vertical="center" wrapText="1"/>
    </xf>
    <xf numFmtId="0" fontId="0" fillId="6" borderId="7" xfId="0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center" vertical="center" wrapText="1"/>
    </xf>
    <xf numFmtId="44" fontId="0" fillId="0" borderId="13" xfId="0" applyNumberFormat="1" applyBorder="1" applyProtection="1"/>
    <xf numFmtId="44" fontId="0" fillId="0" borderId="14" xfId="0" applyNumberFormat="1" applyBorder="1" applyProtection="1"/>
    <xf numFmtId="44" fontId="0" fillId="0" borderId="15" xfId="0" applyNumberFormat="1" applyBorder="1" applyProtection="1"/>
    <xf numFmtId="44" fontId="0" fillId="0" borderId="12" xfId="1" applyFont="1" applyBorder="1" applyAlignment="1" applyProtection="1">
      <alignment vertical="center"/>
      <protection locked="0"/>
    </xf>
    <xf numFmtId="0" fontId="0" fillId="0" borderId="12" xfId="1" applyNumberFormat="1" applyFont="1" applyBorder="1" applyAlignment="1" applyProtection="1">
      <alignment horizontal="center" vertical="center"/>
      <protection locked="0"/>
    </xf>
    <xf numFmtId="9" fontId="0" fillId="0" borderId="0" xfId="2" applyFont="1"/>
    <xf numFmtId="0" fontId="0" fillId="6" borderId="1" xfId="0" applyFill="1" applyBorder="1" applyAlignment="1" applyProtection="1">
      <alignment horizontal="left" wrapText="1"/>
    </xf>
    <xf numFmtId="0" fontId="0" fillId="0" borderId="9" xfId="0" applyFill="1" applyBorder="1" applyAlignment="1" applyProtection="1">
      <alignment horizontal="left" wrapText="1"/>
    </xf>
    <xf numFmtId="0" fontId="0" fillId="6" borderId="9" xfId="0" applyFill="1" applyBorder="1" applyAlignment="1" applyProtection="1">
      <alignment horizontal="left" wrapText="1"/>
    </xf>
    <xf numFmtId="0" fontId="0" fillId="6" borderId="9" xfId="0" applyFill="1" applyBorder="1" applyAlignment="1" applyProtection="1">
      <alignment horizontal="left" vertical="center" wrapText="1"/>
    </xf>
    <xf numFmtId="0" fontId="0" fillId="6" borderId="4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 wrapText="1"/>
    </xf>
    <xf numFmtId="44" fontId="0" fillId="0" borderId="7" xfId="1" applyFont="1" applyFill="1" applyBorder="1" applyAlignment="1" applyProtection="1">
      <alignment horizontal="left" wrapText="1"/>
    </xf>
    <xf numFmtId="164" fontId="6" fillId="0" borderId="0" xfId="0" applyNumberFormat="1" applyFont="1" applyAlignment="1" applyProtection="1">
      <alignment vertical="center"/>
    </xf>
    <xf numFmtId="0" fontId="15" fillId="0" borderId="0" xfId="0" applyFont="1"/>
    <xf numFmtId="0" fontId="5" fillId="0" borderId="0" xfId="0" applyFont="1" applyProtection="1"/>
    <xf numFmtId="0" fontId="16" fillId="0" borderId="0" xfId="0" applyFont="1"/>
    <xf numFmtId="44" fontId="0" fillId="0" borderId="0" xfId="0" applyNumberFormat="1" applyProtection="1"/>
    <xf numFmtId="2" fontId="0" fillId="0" borderId="0" xfId="2" applyNumberFormat="1" applyFont="1" applyProtection="1"/>
    <xf numFmtId="44" fontId="0" fillId="6" borderId="18" xfId="0" applyNumberFormat="1" applyFill="1" applyBorder="1" applyProtection="1"/>
    <xf numFmtId="44" fontId="0" fillId="6" borderId="19" xfId="0" applyNumberFormat="1" applyFill="1" applyBorder="1" applyProtection="1"/>
    <xf numFmtId="44" fontId="0" fillId="6" borderId="21" xfId="0" applyNumberFormat="1" applyFill="1" applyBorder="1" applyProtection="1"/>
    <xf numFmtId="0" fontId="4" fillId="3" borderId="31" xfId="0" applyFont="1" applyFill="1" applyBorder="1" applyProtection="1"/>
    <xf numFmtId="44" fontId="0" fillId="6" borderId="32" xfId="0" applyNumberFormat="1" applyFill="1" applyBorder="1" applyProtection="1"/>
    <xf numFmtId="44" fontId="0" fillId="6" borderId="11" xfId="1" applyFont="1" applyFill="1" applyBorder="1" applyAlignment="1" applyProtection="1">
      <alignment horizontal="left" wrapText="1"/>
    </xf>
    <xf numFmtId="44" fontId="0" fillId="6" borderId="33" xfId="0" applyNumberFormat="1" applyFill="1" applyBorder="1" applyProtection="1"/>
    <xf numFmtId="0" fontId="2" fillId="0" borderId="0" xfId="0" applyFont="1" applyProtection="1"/>
    <xf numFmtId="44" fontId="0" fillId="6" borderId="16" xfId="0" applyNumberFormat="1" applyFill="1" applyBorder="1" applyProtection="1"/>
    <xf numFmtId="44" fontId="0" fillId="6" borderId="24" xfId="0" applyNumberFormat="1" applyFill="1" applyBorder="1" applyProtection="1"/>
    <xf numFmtId="44" fontId="0" fillId="6" borderId="25" xfId="0" applyNumberFormat="1" applyFill="1" applyBorder="1" applyProtection="1"/>
    <xf numFmtId="0" fontId="2" fillId="0" borderId="34" xfId="1" applyNumberFormat="1" applyFont="1" applyBorder="1" applyAlignment="1" applyProtection="1">
      <alignment vertical="center"/>
      <protection locked="0"/>
    </xf>
    <xf numFmtId="0" fontId="2" fillId="0" borderId="35" xfId="1" applyNumberFormat="1" applyFont="1" applyBorder="1" applyAlignment="1" applyProtection="1">
      <alignment vertical="center"/>
      <protection locked="0"/>
    </xf>
    <xf numFmtId="0" fontId="2" fillId="0" borderId="36" xfId="1" applyNumberFormat="1" applyFont="1" applyBorder="1" applyAlignment="1" applyProtection="1">
      <alignment vertical="center"/>
      <protection locked="0"/>
    </xf>
    <xf numFmtId="44" fontId="0" fillId="6" borderId="7" xfId="0" applyNumberFormat="1" applyFill="1" applyBorder="1" applyAlignment="1" applyProtection="1">
      <alignment horizontal="left" wrapText="1"/>
    </xf>
    <xf numFmtId="44" fontId="0" fillId="0" borderId="8" xfId="0" applyNumberFormat="1" applyFill="1" applyBorder="1" applyAlignment="1" applyProtection="1">
      <alignment horizontal="left" wrapText="1"/>
    </xf>
    <xf numFmtId="44" fontId="0" fillId="6" borderId="8" xfId="0" applyNumberFormat="1" applyFill="1" applyBorder="1" applyAlignment="1" applyProtection="1">
      <alignment horizontal="left" wrapText="1"/>
    </xf>
    <xf numFmtId="0" fontId="0" fillId="3" borderId="5" xfId="0" applyFill="1" applyBorder="1" applyProtection="1"/>
    <xf numFmtId="0" fontId="0" fillId="6" borderId="11" xfId="0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2" fillId="0" borderId="30" xfId="0" applyFont="1" applyFill="1" applyBorder="1" applyAlignment="1" applyProtection="1">
      <alignment horizontal="left" vertical="top" wrapText="1"/>
    </xf>
    <xf numFmtId="0" fontId="2" fillId="0" borderId="28" xfId="0" applyFont="1" applyFill="1" applyBorder="1" applyAlignment="1" applyProtection="1">
      <alignment horizontal="left" vertical="top" wrapText="1"/>
    </xf>
    <xf numFmtId="0" fontId="4" fillId="3" borderId="28" xfId="0" applyFont="1" applyFill="1" applyBorder="1" applyAlignment="1" applyProtection="1">
      <alignment horizontal="left" vertical="top" wrapText="1"/>
    </xf>
    <xf numFmtId="0" fontId="4" fillId="4" borderId="28" xfId="0" applyFont="1" applyFill="1" applyBorder="1" applyAlignment="1" applyProtection="1">
      <alignment horizontal="left" vertical="top" wrapText="1"/>
    </xf>
    <xf numFmtId="0" fontId="2" fillId="5" borderId="28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left" vertical="top" wrapText="1"/>
    </xf>
    <xf numFmtId="164" fontId="0" fillId="0" borderId="26" xfId="1" applyNumberFormat="1" applyFont="1" applyFill="1" applyBorder="1" applyAlignment="1" applyProtection="1">
      <alignment horizontal="center" vertical="center"/>
    </xf>
    <xf numFmtId="44" fontId="3" fillId="0" borderId="12" xfId="1" applyFont="1" applyFill="1" applyBorder="1" applyAlignment="1" applyProtection="1">
      <alignment vertical="center"/>
    </xf>
    <xf numFmtId="44" fontId="0" fillId="2" borderId="26" xfId="1" applyFont="1" applyFill="1" applyBorder="1" applyAlignment="1" applyProtection="1">
      <alignment vertical="center"/>
    </xf>
    <xf numFmtId="44" fontId="3" fillId="0" borderId="26" xfId="1" applyFont="1" applyFill="1" applyBorder="1" applyAlignment="1" applyProtection="1">
      <alignment vertical="center"/>
    </xf>
    <xf numFmtId="165" fontId="3" fillId="0" borderId="27" xfId="1" applyNumberFormat="1" applyFont="1" applyFill="1" applyBorder="1" applyAlignment="1" applyProtection="1">
      <alignment vertical="center"/>
    </xf>
    <xf numFmtId="9" fontId="0" fillId="0" borderId="0" xfId="2" applyFont="1" applyFill="1" applyProtection="1"/>
    <xf numFmtId="164" fontId="0" fillId="0" borderId="12" xfId="1" applyNumberFormat="1" applyFont="1" applyFill="1" applyBorder="1" applyAlignment="1" applyProtection="1">
      <alignment horizontal="center" vertical="center"/>
    </xf>
    <xf numFmtId="44" fontId="0" fillId="0" borderId="12" xfId="1" applyFont="1" applyFill="1" applyBorder="1" applyAlignment="1" applyProtection="1">
      <alignment vertical="center"/>
    </xf>
    <xf numFmtId="165" fontId="3" fillId="0" borderId="25" xfId="1" applyNumberFormat="1" applyFont="1" applyFill="1" applyBorder="1" applyAlignment="1" applyProtection="1">
      <alignment vertical="center"/>
    </xf>
    <xf numFmtId="0" fontId="0" fillId="0" borderId="0" xfId="0" applyFill="1" applyProtection="1"/>
    <xf numFmtId="164" fontId="0" fillId="0" borderId="20" xfId="1" applyNumberFormat="1" applyFont="1" applyFill="1" applyBorder="1" applyAlignment="1" applyProtection="1">
      <alignment horizontal="center" vertical="center"/>
    </xf>
    <xf numFmtId="44" fontId="0" fillId="0" borderId="20" xfId="1" applyFont="1" applyFill="1" applyBorder="1" applyAlignment="1" applyProtection="1">
      <alignment vertical="center"/>
    </xf>
    <xf numFmtId="44" fontId="3" fillId="0" borderId="20" xfId="1" applyFont="1" applyFill="1" applyBorder="1" applyAlignment="1" applyProtection="1">
      <alignment vertical="center"/>
    </xf>
    <xf numFmtId="165" fontId="3" fillId="0" borderId="21" xfId="1" applyNumberFormat="1" applyFont="1" applyFill="1" applyBorder="1" applyAlignment="1" applyProtection="1">
      <alignment vertical="center"/>
    </xf>
    <xf numFmtId="0" fontId="0" fillId="2" borderId="0" xfId="0" applyFill="1" applyProtection="1"/>
    <xf numFmtId="0" fontId="0" fillId="0" borderId="10" xfId="0" applyFill="1" applyBorder="1" applyAlignment="1" applyProtection="1">
      <alignment wrapText="1"/>
    </xf>
    <xf numFmtId="0" fontId="8" fillId="3" borderId="1" xfId="0" applyFon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wrapText="1"/>
    </xf>
    <xf numFmtId="0" fontId="10" fillId="3" borderId="4" xfId="0" applyFont="1" applyFill="1" applyBorder="1" applyAlignment="1" applyProtection="1">
      <alignment wrapText="1"/>
    </xf>
    <xf numFmtId="44" fontId="0" fillId="0" borderId="8" xfId="1" applyFont="1" applyFill="1" applyBorder="1" applyAlignment="1" applyProtection="1">
      <alignment horizontal="left" wrapText="1"/>
    </xf>
    <xf numFmtId="44" fontId="0" fillId="6" borderId="8" xfId="1" applyFont="1" applyFill="1" applyBorder="1" applyAlignment="1" applyProtection="1">
      <alignment horizontal="left" wrapText="1"/>
    </xf>
    <xf numFmtId="0" fontId="0" fillId="0" borderId="8" xfId="0" applyFill="1" applyBorder="1" applyAlignment="1" applyProtection="1">
      <alignment horizontal="left" wrapText="1"/>
    </xf>
    <xf numFmtId="44" fontId="0" fillId="6" borderId="8" xfId="1" applyFont="1" applyFill="1" applyBorder="1" applyAlignment="1" applyProtection="1">
      <alignment horizontal="left" vertical="center" wrapText="1"/>
    </xf>
    <xf numFmtId="0" fontId="0" fillId="6" borderId="11" xfId="0" applyFont="1" applyFill="1" applyBorder="1" applyAlignment="1" applyProtection="1">
      <alignment horizontal="left" vertical="center" wrapText="1"/>
    </xf>
    <xf numFmtId="2" fontId="0" fillId="0" borderId="0" xfId="0" applyNumberFormat="1" applyProtection="1"/>
    <xf numFmtId="0" fontId="9" fillId="0" borderId="24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0" fillId="6" borderId="23" xfId="0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</xf>
    <xf numFmtId="165" fontId="11" fillId="0" borderId="1" xfId="1" applyNumberFormat="1" applyFont="1" applyFill="1" applyBorder="1" applyAlignment="1" applyProtection="1">
      <alignment horizontal="center" vertical="center"/>
    </xf>
    <xf numFmtId="165" fontId="11" fillId="0" borderId="2" xfId="1" applyNumberFormat="1" applyFont="1" applyFill="1" applyBorder="1" applyAlignment="1" applyProtection="1">
      <alignment horizontal="center" vertical="center"/>
    </xf>
    <xf numFmtId="165" fontId="11" fillId="0" borderId="3" xfId="1" applyNumberFormat="1" applyFont="1" applyFill="1" applyBorder="1" applyAlignment="1" applyProtection="1">
      <alignment horizontal="center" vertical="center"/>
    </xf>
    <xf numFmtId="165" fontId="11" fillId="0" borderId="9" xfId="1" applyNumberFormat="1" applyFont="1" applyFill="1" applyBorder="1" applyAlignment="1" applyProtection="1">
      <alignment horizontal="center" vertical="center"/>
    </xf>
    <xf numFmtId="165" fontId="11" fillId="0" borderId="0" xfId="1" applyNumberFormat="1" applyFont="1" applyFill="1" applyBorder="1" applyAlignment="1" applyProtection="1">
      <alignment horizontal="center" vertical="center"/>
    </xf>
    <xf numFmtId="165" fontId="11" fillId="0" borderId="10" xfId="1" applyNumberFormat="1" applyFont="1" applyFill="1" applyBorder="1" applyAlignment="1" applyProtection="1">
      <alignment horizontal="center" vertical="center"/>
    </xf>
    <xf numFmtId="165" fontId="11" fillId="0" borderId="4" xfId="1" applyNumberFormat="1" applyFont="1" applyFill="1" applyBorder="1" applyAlignment="1" applyProtection="1">
      <alignment horizontal="center" vertical="center"/>
    </xf>
    <xf numFmtId="165" fontId="11" fillId="0" borderId="5" xfId="1" applyNumberFormat="1" applyFont="1" applyFill="1" applyBorder="1" applyAlignment="1" applyProtection="1">
      <alignment horizontal="center" vertical="center"/>
    </xf>
    <xf numFmtId="165" fontId="11" fillId="0" borderId="6" xfId="1" applyNumberFormat="1" applyFont="1" applyFill="1" applyBorder="1" applyAlignment="1" applyProtection="1">
      <alignment horizontal="center" vertical="center"/>
    </xf>
    <xf numFmtId="164" fontId="11" fillId="0" borderId="1" xfId="0" applyNumberFormat="1" applyFont="1" applyFill="1" applyBorder="1" applyAlignment="1" applyProtection="1">
      <alignment horizontal="center" vertical="center"/>
    </xf>
    <xf numFmtId="164" fontId="11" fillId="0" borderId="2" xfId="0" applyNumberFormat="1" applyFont="1" applyFill="1" applyBorder="1" applyAlignment="1" applyProtection="1">
      <alignment horizontal="center" vertical="center"/>
    </xf>
    <xf numFmtId="164" fontId="11" fillId="0" borderId="3" xfId="0" applyNumberFormat="1" applyFont="1" applyFill="1" applyBorder="1" applyAlignment="1" applyProtection="1">
      <alignment horizontal="center" vertical="center"/>
    </xf>
    <xf numFmtId="164" fontId="11" fillId="0" borderId="9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</xf>
    <xf numFmtId="164" fontId="11" fillId="0" borderId="10" xfId="0" applyNumberFormat="1" applyFont="1" applyFill="1" applyBorder="1" applyAlignment="1" applyProtection="1">
      <alignment horizontal="center" vertical="center"/>
    </xf>
    <xf numFmtId="164" fontId="11" fillId="0" borderId="4" xfId="0" applyNumberFormat="1" applyFont="1" applyFill="1" applyBorder="1" applyAlignment="1" applyProtection="1">
      <alignment horizontal="center" vertical="center"/>
    </xf>
    <xf numFmtId="164" fontId="11" fillId="0" borderId="5" xfId="0" applyNumberFormat="1" applyFont="1" applyFill="1" applyBorder="1" applyAlignment="1" applyProtection="1">
      <alignment horizontal="center" vertical="center"/>
    </xf>
    <xf numFmtId="164" fontId="11" fillId="0" borderId="6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3" xfId="0" applyFont="1" applyBorder="1" applyAlignment="1" applyProtection="1">
      <alignment horizontal="center"/>
    </xf>
    <xf numFmtId="0" fontId="14" fillId="0" borderId="9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4" fillId="0" borderId="10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6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44" fontId="11" fillId="0" borderId="1" xfId="1" applyFont="1" applyFill="1" applyBorder="1" applyAlignment="1" applyProtection="1">
      <alignment horizontal="center" vertical="center"/>
    </xf>
    <xf numFmtId="44" fontId="11" fillId="0" borderId="2" xfId="1" applyFont="1" applyFill="1" applyBorder="1" applyAlignment="1" applyProtection="1">
      <alignment horizontal="center" vertical="center"/>
    </xf>
    <xf numFmtId="44" fontId="11" fillId="0" borderId="3" xfId="1" applyFont="1" applyFill="1" applyBorder="1" applyAlignment="1" applyProtection="1">
      <alignment horizontal="center" vertical="center"/>
    </xf>
    <xf numFmtId="44" fontId="11" fillId="0" borderId="9" xfId="1" applyFont="1" applyFill="1" applyBorder="1" applyAlignment="1" applyProtection="1">
      <alignment horizontal="center" vertical="center"/>
    </xf>
    <xf numFmtId="44" fontId="11" fillId="0" borderId="0" xfId="1" applyFont="1" applyFill="1" applyBorder="1" applyAlignment="1" applyProtection="1">
      <alignment horizontal="center" vertical="center"/>
    </xf>
    <xf numFmtId="44" fontId="11" fillId="0" borderId="10" xfId="1" applyFont="1" applyFill="1" applyBorder="1" applyAlignment="1" applyProtection="1">
      <alignment horizontal="center" vertical="center"/>
    </xf>
    <xf numFmtId="44" fontId="11" fillId="0" borderId="4" xfId="1" applyFont="1" applyFill="1" applyBorder="1" applyAlignment="1" applyProtection="1">
      <alignment horizontal="center" vertical="center"/>
    </xf>
    <xf numFmtId="44" fontId="11" fillId="0" borderId="5" xfId="1" applyFont="1" applyFill="1" applyBorder="1" applyAlignment="1" applyProtection="1">
      <alignment horizontal="center" vertical="center"/>
    </xf>
    <xf numFmtId="44" fontId="11" fillId="0" borderId="6" xfId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9" fillId="0" borderId="2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0" fontId="19" fillId="0" borderId="9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4" xfId="0" applyNumberFormat="1" applyFont="1" applyFill="1" applyBorder="1" applyAlignment="1" applyProtection="1">
      <alignment horizontal="left" vertical="top" wrapText="1"/>
    </xf>
    <xf numFmtId="0" fontId="19" fillId="0" borderId="5" xfId="0" applyNumberFormat="1" applyFont="1" applyFill="1" applyBorder="1" applyAlignment="1" applyProtection="1">
      <alignment horizontal="left" vertical="top" wrapText="1"/>
    </xf>
    <xf numFmtId="0" fontId="19" fillId="0" borderId="6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0" fillId="6" borderId="9" xfId="0" applyFont="1" applyFill="1" applyBorder="1" applyAlignment="1" applyProtection="1">
      <alignment horizontal="left" vertical="center" wrapText="1"/>
    </xf>
    <xf numFmtId="0" fontId="0" fillId="6" borderId="4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left" wrapText="1"/>
    </xf>
    <xf numFmtId="0" fontId="8" fillId="3" borderId="11" xfId="0" applyFont="1" applyFill="1" applyBorder="1" applyAlignment="1" applyProtection="1">
      <alignment horizontal="left" wrapText="1"/>
    </xf>
    <xf numFmtId="0" fontId="0" fillId="5" borderId="1" xfId="0" applyFill="1" applyBorder="1" applyAlignment="1" applyProtection="1">
      <alignment horizontal="left" vertical="center" wrapText="1"/>
    </xf>
    <xf numFmtId="0" fontId="0" fillId="5" borderId="9" xfId="0" applyFill="1" applyBorder="1" applyAlignment="1" applyProtection="1">
      <alignment horizontal="left" vertical="center" wrapText="1"/>
    </xf>
    <xf numFmtId="0" fontId="0" fillId="6" borderId="7" xfId="0" applyFill="1" applyBorder="1" applyAlignment="1" applyProtection="1">
      <alignment horizontal="left" vertical="center" wrapText="1"/>
    </xf>
    <xf numFmtId="0" fontId="0" fillId="6" borderId="8" xfId="0" applyFill="1" applyBorder="1" applyAlignment="1" applyProtection="1">
      <alignment horizontal="left" vertical="center" wrapText="1"/>
    </xf>
    <xf numFmtId="0" fontId="0" fillId="5" borderId="4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35"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9999"/>
        </patternFill>
      </fill>
    </dxf>
    <dxf>
      <fill>
        <patternFill>
          <bgColor rgb="FF999999"/>
        </patternFill>
      </fill>
    </dxf>
    <dxf>
      <fill>
        <patternFill>
          <bgColor rgb="FF999999"/>
        </patternFill>
      </fill>
    </dxf>
    <dxf>
      <fill>
        <patternFill>
          <bgColor rgb="FFF08C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87A00"/>
        </patternFill>
      </fill>
    </dxf>
    <dxf>
      <font>
        <color theme="0"/>
      </font>
      <fill>
        <patternFill>
          <bgColor rgb="FFBE0028"/>
        </patternFill>
      </fill>
    </dxf>
    <dxf>
      <fill>
        <patternFill>
          <bgColor rgb="FFB9E2FF"/>
        </patternFill>
      </fill>
    </dxf>
    <dxf>
      <fill>
        <patternFill>
          <bgColor rgb="FFF08C00"/>
        </patternFill>
      </fill>
    </dxf>
    <dxf>
      <font>
        <color rgb="FFBE0028"/>
      </font>
    </dxf>
    <dxf>
      <font>
        <color rgb="FFC4D600"/>
      </font>
    </dxf>
    <dxf>
      <font>
        <color rgb="FFC4D600"/>
      </font>
    </dxf>
    <dxf>
      <fill>
        <patternFill>
          <bgColor rgb="FFB9E2FF"/>
        </patternFill>
      </fill>
    </dxf>
    <dxf>
      <fill>
        <patternFill>
          <bgColor rgb="FFF08C00"/>
        </patternFill>
      </fill>
    </dxf>
    <dxf>
      <font>
        <color rgb="FFC4D600"/>
      </font>
    </dxf>
    <dxf>
      <font>
        <color rgb="FFBE0028"/>
      </font>
    </dxf>
    <dxf>
      <fill>
        <patternFill>
          <bgColor rgb="FFB9E2FF"/>
        </patternFill>
      </fill>
    </dxf>
    <dxf>
      <fill>
        <patternFill>
          <bgColor rgb="FFF08C00"/>
        </patternFill>
      </fill>
    </dxf>
    <dxf>
      <fill>
        <patternFill>
          <bgColor rgb="FFB9E2FF"/>
        </patternFill>
      </fill>
    </dxf>
    <dxf>
      <fill>
        <patternFill>
          <bgColor rgb="FFF08C00"/>
        </patternFill>
      </fill>
    </dxf>
    <dxf>
      <fill>
        <patternFill>
          <bgColor rgb="FFB9E2FF"/>
        </patternFill>
      </fill>
    </dxf>
    <dxf>
      <fill>
        <patternFill>
          <bgColor rgb="FFF08C00"/>
        </patternFill>
      </fill>
    </dxf>
    <dxf>
      <fill>
        <patternFill>
          <bgColor rgb="FFB9E2FF"/>
        </patternFill>
      </fill>
    </dxf>
    <dxf>
      <fill>
        <patternFill>
          <bgColor rgb="FFF08C00"/>
        </patternFill>
      </fill>
    </dxf>
  </dxfs>
  <tableStyles count="0" defaultTableStyle="TableStyleMedium2" defaultPivotStyle="PivotStyleLight16"/>
  <colors>
    <mruColors>
      <color rgb="FF003282"/>
      <color rgb="FFC4D600"/>
      <color rgb="FFBE0028"/>
      <color rgb="FFB9E2FF"/>
      <color rgb="FF0078D2"/>
      <color rgb="FFF08C00"/>
      <color rgb="FF999999"/>
      <color rgb="FF687A00"/>
      <color rgb="FFF5F5F5"/>
      <color rgb="FFB4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[Social Return rapportage.xlsx]Rapportage!Draaitabel1</c:name>
    <c:fmtId val="4"/>
  </c:pivotSource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Verplichting vs.</a:t>
            </a:r>
            <a:r>
              <a:rPr lang="nl-NL" baseline="0"/>
              <a:t> Realisatie</a:t>
            </a:r>
            <a:endParaRPr lang="nl-N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BE0028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rgbClr val="C4D600"/>
          </a:solidFill>
          <a:ln>
            <a:noFill/>
          </a:ln>
          <a:effectLst/>
        </c:spPr>
        <c:marker>
          <c:symbol val="none"/>
        </c:marker>
      </c:pivotFmt>
      <c:pivotFmt>
        <c:idx val="15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BE0028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8"/>
        <c:spPr>
          <a:solidFill>
            <a:srgbClr val="C4D600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Rapportage!$E$1</c:f>
              <c:strCache>
                <c:ptCount val="1"/>
                <c:pt idx="0">
                  <c:v>Som van SROI verplichting</c:v>
                </c:pt>
              </c:strCache>
            </c:strRef>
          </c:tx>
          <c:spPr>
            <a:solidFill>
              <a:srgbClr val="BE002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Rapportage!$E$2</c:f>
              <c:strCache>
                <c:ptCount val="1"/>
                <c:pt idx="0">
                  <c:v>Totaal</c:v>
                </c:pt>
              </c:strCache>
            </c:strRef>
          </c:cat>
          <c:val>
            <c:numRef>
              <c:f>Rapportage!$E$2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C-4002-A6C5-DA85F5FF942C}"/>
            </c:ext>
          </c:extLst>
        </c:ser>
        <c:ser>
          <c:idx val="1"/>
          <c:order val="1"/>
          <c:tx>
            <c:strRef>
              <c:f>Rapportage!$F$1</c:f>
              <c:strCache>
                <c:ptCount val="1"/>
                <c:pt idx="0">
                  <c:v>Som van Gerealiseerde SROI</c:v>
                </c:pt>
              </c:strCache>
            </c:strRef>
          </c:tx>
          <c:spPr>
            <a:solidFill>
              <a:srgbClr val="C4D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Rapportage!$E$2</c:f>
              <c:strCache>
                <c:ptCount val="1"/>
                <c:pt idx="0">
                  <c:v>Totaal</c:v>
                </c:pt>
              </c:strCache>
            </c:strRef>
          </c:cat>
          <c:val>
            <c:numRef>
              <c:f>Rapportage!$F$2</c:f>
              <c:numCache>
                <c:formatCode>_("€"* #,##0.00_);_("€"* \(#,##0.00\);_("€"* "-"??_);_(@_)</c:formatCode>
                <c:ptCount val="1"/>
                <c:pt idx="0">
                  <c:v>14755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7C-4002-A6C5-DA85F5FF94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06211456"/>
        <c:axId val="706214080"/>
      </c:barChart>
      <c:catAx>
        <c:axId val="70621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06214080"/>
        <c:crosses val="autoZero"/>
        <c:auto val="1"/>
        <c:lblAlgn val="ctr"/>
        <c:lblOffset val="100"/>
        <c:noMultiLvlLbl val="0"/>
      </c:catAx>
      <c:valAx>
        <c:axId val="70621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0621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[Social Return rapportage.xlsx]Rapportage!Draaitabel2</c:name>
    <c:fmtId val="2"/>
  </c:pivotSource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Realisatie per bouwblok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3282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rgbClr val="0078D2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rgbClr val="B9E2FF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rgbClr val="B9E2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003282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rgbClr val="0078D2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Rapportage!$A$1</c:f>
              <c:strCache>
                <c:ptCount val="1"/>
                <c:pt idx="0">
                  <c:v>Som van Realisatie B1: arbeidsparticipatie</c:v>
                </c:pt>
              </c:strCache>
            </c:strRef>
          </c:tx>
          <c:spPr>
            <a:solidFill>
              <a:srgbClr val="00328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Rapportage!$A$2</c:f>
              <c:strCache>
                <c:ptCount val="1"/>
                <c:pt idx="0">
                  <c:v>Totaal</c:v>
                </c:pt>
              </c:strCache>
            </c:strRef>
          </c:cat>
          <c:val>
            <c:numRef>
              <c:f>Rapportage!$A$2</c:f>
              <c:numCache>
                <c:formatCode>_("€"* #,##0.00_);_("€"* \(#,##0.00\);_("€"* "-"??_);_(@_)</c:formatCode>
                <c:ptCount val="1"/>
                <c:pt idx="0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9-4106-BDE5-02B0E87A88AC}"/>
            </c:ext>
          </c:extLst>
        </c:ser>
        <c:ser>
          <c:idx val="1"/>
          <c:order val="1"/>
          <c:tx>
            <c:strRef>
              <c:f>Rapportage!$B$1</c:f>
              <c:strCache>
                <c:ptCount val="1"/>
                <c:pt idx="0">
                  <c:v>Som van Realisatie B2: compensatieorder</c:v>
                </c:pt>
              </c:strCache>
            </c:strRef>
          </c:tx>
          <c:spPr>
            <a:solidFill>
              <a:srgbClr val="0078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Rapportage!$A$2</c:f>
              <c:strCache>
                <c:ptCount val="1"/>
                <c:pt idx="0">
                  <c:v>Totaal</c:v>
                </c:pt>
              </c:strCache>
            </c:strRef>
          </c:cat>
          <c:val>
            <c:numRef>
              <c:f>Rapportage!$B$2</c:f>
              <c:numCache>
                <c:formatCode>_("€"* #,##0.00_);_("€"* \(#,##0.00\);_("€"* "-"??_);_(@_)</c:formatCode>
                <c:ptCount val="1"/>
                <c:pt idx="0">
                  <c:v>5250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9-4106-BDE5-02B0E87A88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2830608"/>
        <c:axId val="582830936"/>
      </c:barChart>
      <c:catAx>
        <c:axId val="58283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82830936"/>
        <c:crosses val="autoZero"/>
        <c:auto val="1"/>
        <c:lblAlgn val="ctr"/>
        <c:lblOffset val="100"/>
        <c:noMultiLvlLbl val="0"/>
      </c:catAx>
      <c:valAx>
        <c:axId val="58283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8283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5" workbookViewId="0"/>
  </sheetViews>
  <sheetProtection algorithmName="SHA-512" hashValue="sFbRc4smg+n6mkp9zGiBaQYrpSzcVTHsMR/CPf1sfUOqJX4RdEYwNAEc8lj4bsw7H+0cQCVB/Q1fsPuGXmFXog==" saltValue="3povoYZG/yS9p9f1rz1ODQ==" spinCount="100000" content="1" objects="1"/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67" workbookViewId="0" zoomToFit="1"/>
  </sheetViews>
  <sheetProtection algorithmName="SHA-512" hashValue="zpwtXBetPegFWai/yC3YkeVViHht36AbkrrBLgFazTwxzjACfz30QB36Z0ADNi11nt1jYxzalE5l++HogjWBSg==" saltValue="oCK1HCPhjNGkMLpUXRuzuA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Rekenhulp B1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323849</xdr:colOff>
      <xdr:row>24</xdr:row>
      <xdr:rowOff>66675</xdr:rowOff>
    </xdr:from>
    <xdr:to>
      <xdr:col>13</xdr:col>
      <xdr:colOff>447674</xdr:colOff>
      <xdr:row>34</xdr:row>
      <xdr:rowOff>133350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495300"/>
          <a:ext cx="1495425" cy="1495425"/>
        </a:xfrm>
        <a:prstGeom prst="rect">
          <a:avLst/>
        </a:prstGeom>
      </xdr:spPr>
    </xdr:pic>
    <xdr:clientData/>
  </xdr:twoCellAnchor>
  <xdr:oneCellAnchor>
    <xdr:from>
      <xdr:col>3</xdr:col>
      <xdr:colOff>428625</xdr:colOff>
      <xdr:row>1</xdr:row>
      <xdr:rowOff>47625</xdr:rowOff>
    </xdr:from>
    <xdr:ext cx="1209674" cy="1209674"/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5" y="1057275"/>
          <a:ext cx="1209674" cy="1209674"/>
        </a:xfrm>
        <a:prstGeom prst="rect">
          <a:avLst/>
        </a:prstGeom>
      </xdr:spPr>
    </xdr:pic>
    <xdr:clientData/>
  </xdr:oneCellAnchor>
  <xdr:oneCellAnchor>
    <xdr:from>
      <xdr:col>11</xdr:col>
      <xdr:colOff>323849</xdr:colOff>
      <xdr:row>0</xdr:row>
      <xdr:rowOff>66675</xdr:rowOff>
    </xdr:from>
    <xdr:ext cx="1495425" cy="1495425"/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49" y="923925"/>
          <a:ext cx="1495425" cy="1495425"/>
        </a:xfrm>
        <a:prstGeom prst="rect">
          <a:avLst/>
        </a:prstGeom>
      </xdr:spPr>
    </xdr:pic>
    <xdr:clientData/>
  </xdr:oneCellAnchor>
  <xdr:twoCellAnchor editAs="oneCell">
    <xdr:from>
      <xdr:col>3</xdr:col>
      <xdr:colOff>466724</xdr:colOff>
      <xdr:row>49</xdr:row>
      <xdr:rowOff>57149</xdr:rowOff>
    </xdr:from>
    <xdr:to>
      <xdr:col>5</xdr:col>
      <xdr:colOff>304724</xdr:colOff>
      <xdr:row>57</xdr:row>
      <xdr:rowOff>114224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4" y="1066799"/>
          <a:ext cx="1209600" cy="12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2714625</xdr:colOff>
      <xdr:row>1</xdr:row>
      <xdr:rowOff>180975</xdr:rowOff>
    </xdr:to>
    <xdr:sp macro="" textlink="">
      <xdr:nvSpPr>
        <xdr:cNvPr id="6145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0" y="0"/>
          <a:ext cx="2714625" cy="371475"/>
        </a:xfrm>
        <a:prstGeom prst="rect">
          <a:avLst/>
        </a:prstGeom>
        <a:solidFill>
          <a:srgbClr val="C4D6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nl-NL" sz="1050" b="1" i="0" u="none" strike="noStrike" baseline="0">
              <a:solidFill>
                <a:srgbClr val="BE0028"/>
              </a:solidFill>
              <a:latin typeface="Verdana"/>
              <a:ea typeface="Verdana"/>
              <a:cs typeface="Verdana"/>
            </a:rPr>
            <a:t>Klik hier om gebruik te maken van de rekenhulp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8224" cy="6082862"/>
    <xdr:graphicFrame macro="">
      <xdr:nvGraphicFramePr>
        <xdr:cNvPr id="2" name="Grafiek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8263" cy="6080030"/>
    <xdr:graphicFrame macro="">
      <xdr:nvGraphicFramePr>
        <xdr:cNvPr id="2" name="Grafiek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Bilgin, Atilla  (A.)" refreshedDate="45100.444887268517" createdVersion="6" refreshedVersion="6" minRefreshableVersion="3" recordCount="35">
  <cacheSource type="worksheet">
    <worksheetSource ref="A1:K1048576" sheet="Totalen"/>
  </cacheSource>
  <cacheFields count="11">
    <cacheField name="Kalenderjaar" numFmtId="0">
      <sharedItems containsBlank="1" containsMixedTypes="1" containsNumber="1" containsInteger="1" minValue="2023" maxValue="2023"/>
    </cacheField>
    <cacheField name="Kwartaal" numFmtId="0">
      <sharedItems containsBlank="1"/>
    </cacheField>
    <cacheField name="Factuurwaarde" numFmtId="0">
      <sharedItems containsNonDate="0" containsString="0" containsBlank="1"/>
    </cacheField>
    <cacheField name="SROI percentage" numFmtId="0">
      <sharedItems containsString="0" containsBlank="1" containsNumber="1" containsInteger="1" minValue="5" maxValue="5"/>
    </cacheField>
    <cacheField name="SROI verplichting" numFmtId="0">
      <sharedItems containsString="0" containsBlank="1" containsNumber="1" containsInteger="1" minValue="0" maxValue="0"/>
    </cacheField>
    <cacheField name="SROI-verplichting saldo" numFmtId="0">
      <sharedItems containsString="0" containsBlank="1" containsNumber="1" containsInteger="1" minValue="-14755" maxValue="-12755"/>
    </cacheField>
    <cacheField name="Realisatie B1: arbeidsparticipatie" numFmtId="0">
      <sharedItems containsString="0" containsBlank="1" containsNumber="1" containsInteger="1" minValue="0" maxValue="5005"/>
    </cacheField>
    <cacheField name="Realisatie B2: compensatieorder" numFmtId="0">
      <sharedItems containsString="0" containsBlank="1" containsNumber="1" containsInteger="1" minValue="0" maxValue="5250"/>
    </cacheField>
    <cacheField name="Realisatie B3: _x000a_sociale cohesie" numFmtId="0">
      <sharedItems containsString="0" containsBlank="1" containsNumber="1" containsInteger="1" minValue="0" maxValue="2500"/>
    </cacheField>
    <cacheField name="Gerealiseerde SROI" numFmtId="0">
      <sharedItems containsString="0" containsBlank="1" containsNumber="1" containsInteger="1" minValue="0" maxValue="12755"/>
    </cacheField>
    <cacheField name="SROI saldo" numFmtId="0">
      <sharedItems containsString="0" containsBlank="1" containsNumber="1" containsInteger="1" minValue="12755" maxValue="147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s v="20XX"/>
    <s v="QX"/>
    <m/>
    <n v="5"/>
    <n v="0"/>
    <m/>
    <n v="5005"/>
    <n v="5250"/>
    <n v="2500"/>
    <n v="12755"/>
    <n v="12755"/>
  </r>
  <r>
    <n v="2023"/>
    <m/>
    <m/>
    <n v="5"/>
    <n v="0"/>
    <n v="-12755"/>
    <n v="2000"/>
    <n v="0"/>
    <n v="0"/>
    <n v="200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n v="5"/>
    <n v="0"/>
    <n v="-14755"/>
    <n v="0"/>
    <n v="0"/>
    <n v="0"/>
    <n v="0"/>
    <n v="14755"/>
  </r>
  <r>
    <m/>
    <m/>
    <m/>
    <m/>
    <m/>
    <m/>
    <m/>
    <m/>
    <m/>
    <m/>
    <m/>
  </r>
  <r>
    <m/>
    <m/>
    <m/>
    <m/>
    <m/>
    <m/>
    <m/>
    <m/>
    <m/>
    <m/>
    <m/>
  </r>
  <r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chartFormat="5">
  <location ref="E1:F2" firstHeaderRow="0" firstDataRow="1" firstDataCol="0"/>
  <pivotFields count="11">
    <pivotField multipleItemSelectionAllowed="1" showAll="0"/>
    <pivotField multipleItemSelectionAllowed="1" showAl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</pivotFields>
  <rowItems count="1">
    <i/>
  </rowItems>
  <colFields count="1">
    <field x="-2"/>
  </colFields>
  <colItems count="2">
    <i>
      <x/>
    </i>
    <i i="1">
      <x v="1"/>
    </i>
  </colItems>
  <dataFields count="2">
    <dataField name="Som van SROI verplichting" fld="4" baseField="0" baseItem="0"/>
    <dataField name="Som van Gerealiseerde SROI" fld="9" baseField="0" baseItem="0"/>
  </dataFields>
  <formats count="1">
    <format dxfId="2">
      <pivotArea outline="0" collapsedLevelsAreSubtotals="1" fieldPosition="0"/>
    </format>
  </formats>
  <chartFormats count="4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8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Draaitabel2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chartFormat="3">
  <location ref="A1:B2" firstHeaderRow="0" firstDataRow="1" firstDataCol="0"/>
  <pivotFields count="11">
    <pivotField multipleItemSelectionAllowed="1" showAll="0"/>
    <pivotField multipleItemSelectionAllowed="1" showAl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dataField="1"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2">
    <i>
      <x/>
    </i>
    <i i="1">
      <x v="1"/>
    </i>
  </colItems>
  <dataFields count="2">
    <dataField name="Som van Realisatie B1: arbeidsparticipatie" fld="6" baseField="0" baseItem="0"/>
    <dataField name="Som van Realisatie B2: compensatieorder" fld="7" baseField="0" baseItem="0"/>
  </dataFields>
  <formats count="1">
    <format dxfId="3">
      <pivotArea outline="0" collapsedLevelsAreSubtotals="1" fieldPosition="0"/>
    </format>
  </formats>
  <chartFormats count="2">
    <chartFormat chart="2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2"/>
  <sheetViews>
    <sheetView showGridLines="0" tabSelected="1" zoomScaleNormal="100" workbookViewId="0">
      <selection activeCell="I78" sqref="I78"/>
    </sheetView>
  </sheetViews>
  <sheetFormatPr defaultRowHeight="11.25" x14ac:dyDescent="0.15"/>
  <cols>
    <col min="1" max="7" width="9" style="13"/>
    <col min="8" max="8" width="9" style="13" customWidth="1"/>
    <col min="9" max="16384" width="9" style="13"/>
  </cols>
  <sheetData>
    <row r="1" spans="2:16" ht="12" thickBot="1" x14ac:dyDescent="0.2"/>
    <row r="2" spans="2:16" ht="11.25" customHeight="1" x14ac:dyDescent="0.15">
      <c r="B2" s="135" t="s">
        <v>44</v>
      </c>
      <c r="C2" s="136"/>
      <c r="D2" s="136"/>
      <c r="E2" s="136"/>
      <c r="F2" s="136"/>
      <c r="G2" s="136"/>
      <c r="H2" s="137"/>
      <c r="J2" s="144" t="s">
        <v>49</v>
      </c>
      <c r="K2" s="145"/>
      <c r="L2" s="145"/>
      <c r="M2" s="145"/>
      <c r="N2" s="145"/>
      <c r="O2" s="145"/>
      <c r="P2" s="146"/>
    </row>
    <row r="3" spans="2:16" ht="11.25" customHeight="1" x14ac:dyDescent="0.15">
      <c r="B3" s="138"/>
      <c r="C3" s="139"/>
      <c r="D3" s="139"/>
      <c r="E3" s="139"/>
      <c r="F3" s="139"/>
      <c r="G3" s="139"/>
      <c r="H3" s="140"/>
      <c r="J3" s="147"/>
      <c r="K3" s="148"/>
      <c r="L3" s="148"/>
      <c r="M3" s="148"/>
      <c r="N3" s="148"/>
      <c r="O3" s="148"/>
      <c r="P3" s="149"/>
    </row>
    <row r="4" spans="2:16" ht="11.25" customHeight="1" x14ac:dyDescent="0.15">
      <c r="B4" s="138"/>
      <c r="C4" s="139"/>
      <c r="D4" s="139"/>
      <c r="E4" s="139"/>
      <c r="F4" s="139"/>
      <c r="G4" s="139"/>
      <c r="H4" s="140"/>
      <c r="J4" s="147"/>
      <c r="K4" s="148"/>
      <c r="L4" s="148"/>
      <c r="M4" s="148"/>
      <c r="N4" s="148"/>
      <c r="O4" s="148"/>
      <c r="P4" s="149"/>
    </row>
    <row r="5" spans="2:16" ht="11.25" customHeight="1" x14ac:dyDescent="0.15">
      <c r="B5" s="138"/>
      <c r="C5" s="139"/>
      <c r="D5" s="139"/>
      <c r="E5" s="139"/>
      <c r="F5" s="139"/>
      <c r="G5" s="139"/>
      <c r="H5" s="140"/>
      <c r="J5" s="147"/>
      <c r="K5" s="148"/>
      <c r="L5" s="148"/>
      <c r="M5" s="148"/>
      <c r="N5" s="148"/>
      <c r="O5" s="148"/>
      <c r="P5" s="149"/>
    </row>
    <row r="6" spans="2:16" ht="11.25" customHeight="1" x14ac:dyDescent="0.15">
      <c r="B6" s="138"/>
      <c r="C6" s="139"/>
      <c r="D6" s="139"/>
      <c r="E6" s="139"/>
      <c r="F6" s="139"/>
      <c r="G6" s="139"/>
      <c r="H6" s="140"/>
      <c r="J6" s="147"/>
      <c r="K6" s="148"/>
      <c r="L6" s="148"/>
      <c r="M6" s="148"/>
      <c r="N6" s="148"/>
      <c r="O6" s="148"/>
      <c r="P6" s="149"/>
    </row>
    <row r="7" spans="2:16" ht="11.25" customHeight="1" x14ac:dyDescent="0.15">
      <c r="B7" s="138"/>
      <c r="C7" s="139"/>
      <c r="D7" s="139"/>
      <c r="E7" s="139"/>
      <c r="F7" s="139"/>
      <c r="G7" s="139"/>
      <c r="H7" s="140"/>
      <c r="J7" s="147"/>
      <c r="K7" s="148"/>
      <c r="L7" s="148"/>
      <c r="M7" s="148"/>
      <c r="N7" s="148"/>
      <c r="O7" s="148"/>
      <c r="P7" s="149"/>
    </row>
    <row r="8" spans="2:16" ht="11.25" customHeight="1" x14ac:dyDescent="0.15">
      <c r="B8" s="138"/>
      <c r="C8" s="139"/>
      <c r="D8" s="139"/>
      <c r="E8" s="139"/>
      <c r="F8" s="139"/>
      <c r="G8" s="139"/>
      <c r="H8" s="140"/>
      <c r="J8" s="147"/>
      <c r="K8" s="148"/>
      <c r="L8" s="148"/>
      <c r="M8" s="148"/>
      <c r="N8" s="148"/>
      <c r="O8" s="148"/>
      <c r="P8" s="149"/>
    </row>
    <row r="9" spans="2:16" ht="11.25" customHeight="1" x14ac:dyDescent="0.15">
      <c r="B9" s="138"/>
      <c r="C9" s="139"/>
      <c r="D9" s="139"/>
      <c r="E9" s="139"/>
      <c r="F9" s="139"/>
      <c r="G9" s="139"/>
      <c r="H9" s="140"/>
      <c r="J9" s="147"/>
      <c r="K9" s="148"/>
      <c r="L9" s="148"/>
      <c r="M9" s="148"/>
      <c r="N9" s="148"/>
      <c r="O9" s="148"/>
      <c r="P9" s="149"/>
    </row>
    <row r="10" spans="2:16" ht="11.25" customHeight="1" x14ac:dyDescent="0.15">
      <c r="B10" s="138"/>
      <c r="C10" s="139"/>
      <c r="D10" s="139"/>
      <c r="E10" s="139"/>
      <c r="F10" s="139"/>
      <c r="G10" s="139"/>
      <c r="H10" s="140"/>
      <c r="J10" s="147"/>
      <c r="K10" s="148"/>
      <c r="L10" s="148"/>
      <c r="M10" s="148"/>
      <c r="N10" s="148"/>
      <c r="O10" s="148"/>
      <c r="P10" s="149"/>
    </row>
    <row r="11" spans="2:16" ht="11.25" customHeight="1" x14ac:dyDescent="0.15">
      <c r="B11" s="138"/>
      <c r="C11" s="139"/>
      <c r="D11" s="139"/>
      <c r="E11" s="139"/>
      <c r="F11" s="139"/>
      <c r="G11" s="139"/>
      <c r="H11" s="140"/>
      <c r="J11" s="147"/>
      <c r="K11" s="148"/>
      <c r="L11" s="148"/>
      <c r="M11" s="148"/>
      <c r="N11" s="148"/>
      <c r="O11" s="148"/>
      <c r="P11" s="149"/>
    </row>
    <row r="12" spans="2:16" ht="11.25" customHeight="1" thickBot="1" x14ac:dyDescent="0.2">
      <c r="B12" s="141"/>
      <c r="C12" s="142"/>
      <c r="D12" s="142"/>
      <c r="E12" s="142"/>
      <c r="F12" s="142"/>
      <c r="G12" s="142"/>
      <c r="H12" s="143"/>
      <c r="J12" s="150"/>
      <c r="K12" s="151"/>
      <c r="L12" s="151"/>
      <c r="M12" s="151"/>
      <c r="N12" s="151"/>
      <c r="O12" s="151"/>
      <c r="P12" s="152"/>
    </row>
    <row r="13" spans="2:16" ht="11.25" customHeight="1" x14ac:dyDescent="0.15">
      <c r="B13" s="162" t="s">
        <v>56</v>
      </c>
      <c r="C13" s="163"/>
      <c r="D13" s="163"/>
      <c r="E13" s="163"/>
      <c r="F13" s="163"/>
      <c r="G13" s="163"/>
      <c r="H13" s="164"/>
      <c r="J13" s="153">
        <f>SUM(Totalen!E2:E33)</f>
        <v>0</v>
      </c>
      <c r="K13" s="154"/>
      <c r="L13" s="154"/>
      <c r="M13" s="154"/>
      <c r="N13" s="154"/>
      <c r="O13" s="154"/>
      <c r="P13" s="155"/>
    </row>
    <row r="14" spans="2:16" ht="11.25" customHeight="1" x14ac:dyDescent="0.15">
      <c r="B14" s="165"/>
      <c r="C14" s="166"/>
      <c r="D14" s="166"/>
      <c r="E14" s="166"/>
      <c r="F14" s="166"/>
      <c r="G14" s="166"/>
      <c r="H14" s="167"/>
      <c r="J14" s="156"/>
      <c r="K14" s="157"/>
      <c r="L14" s="157"/>
      <c r="M14" s="157"/>
      <c r="N14" s="157"/>
      <c r="O14" s="157"/>
      <c r="P14" s="158"/>
    </row>
    <row r="15" spans="2:16" ht="11.25" customHeight="1" x14ac:dyDescent="0.15">
      <c r="B15" s="165"/>
      <c r="C15" s="166"/>
      <c r="D15" s="166"/>
      <c r="E15" s="166"/>
      <c r="F15" s="166"/>
      <c r="G15" s="166"/>
      <c r="H15" s="167"/>
      <c r="J15" s="156"/>
      <c r="K15" s="157"/>
      <c r="L15" s="157"/>
      <c r="M15" s="157"/>
      <c r="N15" s="157"/>
      <c r="O15" s="157"/>
      <c r="P15" s="158"/>
    </row>
    <row r="16" spans="2:16" ht="12" customHeight="1" x14ac:dyDescent="0.15">
      <c r="B16" s="165"/>
      <c r="C16" s="166"/>
      <c r="D16" s="166"/>
      <c r="E16" s="166"/>
      <c r="F16" s="166"/>
      <c r="G16" s="166"/>
      <c r="H16" s="167"/>
      <c r="J16" s="156"/>
      <c r="K16" s="157"/>
      <c r="L16" s="157"/>
      <c r="M16" s="157"/>
      <c r="N16" s="157"/>
      <c r="O16" s="157"/>
      <c r="P16" s="158"/>
    </row>
    <row r="17" spans="2:16" ht="11.25" customHeight="1" x14ac:dyDescent="0.15">
      <c r="B17" s="165"/>
      <c r="C17" s="166"/>
      <c r="D17" s="166"/>
      <c r="E17" s="166"/>
      <c r="F17" s="166"/>
      <c r="G17" s="166"/>
      <c r="H17" s="167"/>
      <c r="J17" s="156"/>
      <c r="K17" s="157"/>
      <c r="L17" s="157"/>
      <c r="M17" s="157"/>
      <c r="N17" s="157"/>
      <c r="O17" s="157"/>
      <c r="P17" s="158"/>
    </row>
    <row r="18" spans="2:16" ht="11.25" customHeight="1" x14ac:dyDescent="0.15">
      <c r="B18" s="165"/>
      <c r="C18" s="166"/>
      <c r="D18" s="166"/>
      <c r="E18" s="166"/>
      <c r="F18" s="166"/>
      <c r="G18" s="166"/>
      <c r="H18" s="167"/>
      <c r="J18" s="156"/>
      <c r="K18" s="157"/>
      <c r="L18" s="157"/>
      <c r="M18" s="157"/>
      <c r="N18" s="157"/>
      <c r="O18" s="157"/>
      <c r="P18" s="158"/>
    </row>
    <row r="19" spans="2:16" ht="11.25" customHeight="1" x14ac:dyDescent="0.15">
      <c r="B19" s="165"/>
      <c r="C19" s="166"/>
      <c r="D19" s="166"/>
      <c r="E19" s="166"/>
      <c r="F19" s="166"/>
      <c r="G19" s="166"/>
      <c r="H19" s="167"/>
      <c r="J19" s="156"/>
      <c r="K19" s="157"/>
      <c r="L19" s="157"/>
      <c r="M19" s="157"/>
      <c r="N19" s="157"/>
      <c r="O19" s="157"/>
      <c r="P19" s="158"/>
    </row>
    <row r="20" spans="2:16" ht="11.25" customHeight="1" x14ac:dyDescent="0.15">
      <c r="B20" s="165"/>
      <c r="C20" s="166"/>
      <c r="D20" s="166"/>
      <c r="E20" s="166"/>
      <c r="F20" s="166"/>
      <c r="G20" s="166"/>
      <c r="H20" s="167"/>
      <c r="J20" s="156"/>
      <c r="K20" s="157"/>
      <c r="L20" s="157"/>
      <c r="M20" s="157"/>
      <c r="N20" s="157"/>
      <c r="O20" s="157"/>
      <c r="P20" s="158"/>
    </row>
    <row r="21" spans="2:16" ht="11.25" customHeight="1" x14ac:dyDescent="0.15">
      <c r="B21" s="165"/>
      <c r="C21" s="166"/>
      <c r="D21" s="166"/>
      <c r="E21" s="166"/>
      <c r="F21" s="166"/>
      <c r="G21" s="166"/>
      <c r="H21" s="167"/>
      <c r="J21" s="156"/>
      <c r="K21" s="157"/>
      <c r="L21" s="157"/>
      <c r="M21" s="157"/>
      <c r="N21" s="157"/>
      <c r="O21" s="157"/>
      <c r="P21" s="158"/>
    </row>
    <row r="22" spans="2:16" ht="11.25" customHeight="1" x14ac:dyDescent="0.15">
      <c r="B22" s="165"/>
      <c r="C22" s="166"/>
      <c r="D22" s="166"/>
      <c r="E22" s="166"/>
      <c r="F22" s="166"/>
      <c r="G22" s="166"/>
      <c r="H22" s="167"/>
      <c r="J22" s="156"/>
      <c r="K22" s="157"/>
      <c r="L22" s="157"/>
      <c r="M22" s="157"/>
      <c r="N22" s="157"/>
      <c r="O22" s="157"/>
      <c r="P22" s="158"/>
    </row>
    <row r="23" spans="2:16" ht="11.25" customHeight="1" x14ac:dyDescent="0.15">
      <c r="B23" s="165"/>
      <c r="C23" s="166"/>
      <c r="D23" s="166"/>
      <c r="E23" s="166"/>
      <c r="F23" s="166"/>
      <c r="G23" s="166"/>
      <c r="H23" s="167"/>
      <c r="J23" s="156"/>
      <c r="K23" s="157"/>
      <c r="L23" s="157"/>
      <c r="M23" s="157"/>
      <c r="N23" s="157"/>
      <c r="O23" s="157"/>
      <c r="P23" s="158"/>
    </row>
    <row r="24" spans="2:16" ht="11.25" customHeight="1" thickBot="1" x14ac:dyDescent="0.2">
      <c r="B24" s="165"/>
      <c r="C24" s="166"/>
      <c r="D24" s="166"/>
      <c r="E24" s="166"/>
      <c r="F24" s="166"/>
      <c r="G24" s="166"/>
      <c r="H24" s="167"/>
      <c r="J24" s="159"/>
      <c r="K24" s="160"/>
      <c r="L24" s="160"/>
      <c r="M24" s="160"/>
      <c r="N24" s="160"/>
      <c r="O24" s="160"/>
      <c r="P24" s="161"/>
    </row>
    <row r="25" spans="2:16" ht="11.25" customHeight="1" thickBot="1" x14ac:dyDescent="0.2">
      <c r="B25" s="165"/>
      <c r="C25" s="166"/>
      <c r="D25" s="166"/>
      <c r="E25" s="166"/>
      <c r="F25" s="166"/>
      <c r="G25" s="166"/>
      <c r="H25" s="167"/>
      <c r="L25" s="39"/>
      <c r="M25" s="39"/>
      <c r="N25" s="39"/>
      <c r="O25" s="39"/>
      <c r="P25" s="39"/>
    </row>
    <row r="26" spans="2:16" ht="11.25" customHeight="1" x14ac:dyDescent="0.15">
      <c r="B26" s="165"/>
      <c r="C26" s="166"/>
      <c r="D26" s="166"/>
      <c r="E26" s="166"/>
      <c r="F26" s="166"/>
      <c r="G26" s="166"/>
      <c r="H26" s="167"/>
      <c r="J26" s="144" t="s">
        <v>50</v>
      </c>
      <c r="K26" s="145"/>
      <c r="L26" s="145"/>
      <c r="M26" s="145"/>
      <c r="N26" s="145"/>
      <c r="O26" s="145"/>
      <c r="P26" s="146"/>
    </row>
    <row r="27" spans="2:16" ht="11.25" customHeight="1" x14ac:dyDescent="0.15">
      <c r="B27" s="165"/>
      <c r="C27" s="166"/>
      <c r="D27" s="166"/>
      <c r="E27" s="166"/>
      <c r="F27" s="166"/>
      <c r="G27" s="166"/>
      <c r="H27" s="167"/>
      <c r="J27" s="147"/>
      <c r="K27" s="148"/>
      <c r="L27" s="148"/>
      <c r="M27" s="148"/>
      <c r="N27" s="148"/>
      <c r="O27" s="148"/>
      <c r="P27" s="149"/>
    </row>
    <row r="28" spans="2:16" ht="11.25" customHeight="1" x14ac:dyDescent="0.15">
      <c r="B28" s="165"/>
      <c r="C28" s="166"/>
      <c r="D28" s="166"/>
      <c r="E28" s="166"/>
      <c r="F28" s="166"/>
      <c r="G28" s="166"/>
      <c r="H28" s="167"/>
      <c r="J28" s="147"/>
      <c r="K28" s="148"/>
      <c r="L28" s="148"/>
      <c r="M28" s="148"/>
      <c r="N28" s="148"/>
      <c r="O28" s="148"/>
      <c r="P28" s="149"/>
    </row>
    <row r="29" spans="2:16" ht="11.25" customHeight="1" x14ac:dyDescent="0.15">
      <c r="B29" s="165"/>
      <c r="C29" s="166"/>
      <c r="D29" s="166"/>
      <c r="E29" s="166"/>
      <c r="F29" s="166"/>
      <c r="G29" s="166"/>
      <c r="H29" s="167"/>
      <c r="J29" s="147"/>
      <c r="K29" s="148"/>
      <c r="L29" s="148"/>
      <c r="M29" s="148"/>
      <c r="N29" s="148"/>
      <c r="O29" s="148"/>
      <c r="P29" s="149"/>
    </row>
    <row r="30" spans="2:16" ht="11.25" customHeight="1" x14ac:dyDescent="0.15">
      <c r="B30" s="165"/>
      <c r="C30" s="166"/>
      <c r="D30" s="166"/>
      <c r="E30" s="166"/>
      <c r="F30" s="166"/>
      <c r="G30" s="166"/>
      <c r="H30" s="167"/>
      <c r="J30" s="147"/>
      <c r="K30" s="148"/>
      <c r="L30" s="148"/>
      <c r="M30" s="148"/>
      <c r="N30" s="148"/>
      <c r="O30" s="148"/>
      <c r="P30" s="149"/>
    </row>
    <row r="31" spans="2:16" ht="11.25" customHeight="1" x14ac:dyDescent="0.15">
      <c r="B31" s="165"/>
      <c r="C31" s="166"/>
      <c r="D31" s="166"/>
      <c r="E31" s="166"/>
      <c r="F31" s="166"/>
      <c r="G31" s="166"/>
      <c r="H31" s="167"/>
      <c r="J31" s="147"/>
      <c r="K31" s="148"/>
      <c r="L31" s="148"/>
      <c r="M31" s="148"/>
      <c r="N31" s="148"/>
      <c r="O31" s="148"/>
      <c r="P31" s="149"/>
    </row>
    <row r="32" spans="2:16" ht="11.25" customHeight="1" x14ac:dyDescent="0.15">
      <c r="B32" s="165"/>
      <c r="C32" s="166"/>
      <c r="D32" s="166"/>
      <c r="E32" s="166"/>
      <c r="F32" s="166"/>
      <c r="G32" s="166"/>
      <c r="H32" s="167"/>
      <c r="J32" s="147"/>
      <c r="K32" s="148"/>
      <c r="L32" s="148"/>
      <c r="M32" s="148"/>
      <c r="N32" s="148"/>
      <c r="O32" s="148"/>
      <c r="P32" s="149"/>
    </row>
    <row r="33" spans="2:16" ht="11.25" customHeight="1" x14ac:dyDescent="0.15">
      <c r="B33" s="165"/>
      <c r="C33" s="166"/>
      <c r="D33" s="166"/>
      <c r="E33" s="166"/>
      <c r="F33" s="166"/>
      <c r="G33" s="166"/>
      <c r="H33" s="167"/>
      <c r="J33" s="147"/>
      <c r="K33" s="148"/>
      <c r="L33" s="148"/>
      <c r="M33" s="148"/>
      <c r="N33" s="148"/>
      <c r="O33" s="148"/>
      <c r="P33" s="149"/>
    </row>
    <row r="34" spans="2:16" ht="11.25" customHeight="1" x14ac:dyDescent="0.15">
      <c r="B34" s="165"/>
      <c r="C34" s="166"/>
      <c r="D34" s="166"/>
      <c r="E34" s="166"/>
      <c r="F34" s="166"/>
      <c r="G34" s="166"/>
      <c r="H34" s="167"/>
      <c r="J34" s="147"/>
      <c r="K34" s="148"/>
      <c r="L34" s="148"/>
      <c r="M34" s="148"/>
      <c r="N34" s="148"/>
      <c r="O34" s="148"/>
      <c r="P34" s="149"/>
    </row>
    <row r="35" spans="2:16" ht="11.25" customHeight="1" x14ac:dyDescent="0.15">
      <c r="B35" s="165"/>
      <c r="C35" s="166"/>
      <c r="D35" s="166"/>
      <c r="E35" s="166"/>
      <c r="F35" s="166"/>
      <c r="G35" s="166"/>
      <c r="H35" s="167"/>
      <c r="J35" s="147"/>
      <c r="K35" s="148"/>
      <c r="L35" s="148"/>
      <c r="M35" s="148"/>
      <c r="N35" s="148"/>
      <c r="O35" s="148"/>
      <c r="P35" s="149"/>
    </row>
    <row r="36" spans="2:16" ht="11.25" customHeight="1" thickBot="1" x14ac:dyDescent="0.2">
      <c r="B36" s="165"/>
      <c r="C36" s="166"/>
      <c r="D36" s="166"/>
      <c r="E36" s="166"/>
      <c r="F36" s="166"/>
      <c r="G36" s="166"/>
      <c r="H36" s="167"/>
      <c r="J36" s="150"/>
      <c r="K36" s="151"/>
      <c r="L36" s="151"/>
      <c r="M36" s="151"/>
      <c r="N36" s="151"/>
      <c r="O36" s="151"/>
      <c r="P36" s="152"/>
    </row>
    <row r="37" spans="2:16" ht="11.25" customHeight="1" x14ac:dyDescent="0.15">
      <c r="B37" s="165"/>
      <c r="C37" s="166"/>
      <c r="D37" s="166"/>
      <c r="E37" s="166"/>
      <c r="F37" s="166"/>
      <c r="G37" s="166"/>
      <c r="H37" s="167"/>
      <c r="J37" s="153">
        <f>SUM(Totalen!J2:J33)</f>
        <v>0</v>
      </c>
      <c r="K37" s="154"/>
      <c r="L37" s="154"/>
      <c r="M37" s="154"/>
      <c r="N37" s="154"/>
      <c r="O37" s="154"/>
      <c r="P37" s="155"/>
    </row>
    <row r="38" spans="2:16" ht="11.25" customHeight="1" x14ac:dyDescent="0.15">
      <c r="B38" s="165"/>
      <c r="C38" s="166"/>
      <c r="D38" s="166"/>
      <c r="E38" s="166"/>
      <c r="F38" s="166"/>
      <c r="G38" s="166"/>
      <c r="H38" s="167"/>
      <c r="J38" s="156"/>
      <c r="K38" s="157"/>
      <c r="L38" s="157"/>
      <c r="M38" s="157"/>
      <c r="N38" s="157"/>
      <c r="O38" s="157"/>
      <c r="P38" s="158"/>
    </row>
    <row r="39" spans="2:16" ht="11.25" customHeight="1" x14ac:dyDescent="0.15">
      <c r="B39" s="165"/>
      <c r="C39" s="166"/>
      <c r="D39" s="166"/>
      <c r="E39" s="166"/>
      <c r="F39" s="166"/>
      <c r="G39" s="166"/>
      <c r="H39" s="167"/>
      <c r="J39" s="156"/>
      <c r="K39" s="157"/>
      <c r="L39" s="157"/>
      <c r="M39" s="157"/>
      <c r="N39" s="157"/>
      <c r="O39" s="157"/>
      <c r="P39" s="158"/>
    </row>
    <row r="40" spans="2:16" ht="11.25" customHeight="1" x14ac:dyDescent="0.15">
      <c r="B40" s="165"/>
      <c r="C40" s="166"/>
      <c r="D40" s="166"/>
      <c r="E40" s="166"/>
      <c r="F40" s="166"/>
      <c r="G40" s="166"/>
      <c r="H40" s="167"/>
      <c r="J40" s="156"/>
      <c r="K40" s="157"/>
      <c r="L40" s="157"/>
      <c r="M40" s="157"/>
      <c r="N40" s="157"/>
      <c r="O40" s="157"/>
      <c r="P40" s="158"/>
    </row>
    <row r="41" spans="2:16" ht="11.25" customHeight="1" thickBot="1" x14ac:dyDescent="0.2">
      <c r="B41" s="168"/>
      <c r="C41" s="169"/>
      <c r="D41" s="169"/>
      <c r="E41" s="169"/>
      <c r="F41" s="169"/>
      <c r="G41" s="169"/>
      <c r="H41" s="170"/>
      <c r="J41" s="156"/>
      <c r="K41" s="157"/>
      <c r="L41" s="157"/>
      <c r="M41" s="157"/>
      <c r="N41" s="157"/>
      <c r="O41" s="157"/>
      <c r="P41" s="158"/>
    </row>
    <row r="42" spans="2:16" ht="11.25" customHeight="1" thickBot="1" x14ac:dyDescent="0.2">
      <c r="B42" s="64"/>
      <c r="C42" s="64"/>
      <c r="D42" s="64"/>
      <c r="E42" s="64"/>
      <c r="F42" s="64"/>
      <c r="G42" s="64"/>
      <c r="H42" s="64"/>
      <c r="J42" s="156"/>
      <c r="K42" s="157"/>
      <c r="L42" s="157"/>
      <c r="M42" s="157"/>
      <c r="N42" s="157"/>
      <c r="O42" s="157"/>
      <c r="P42" s="158"/>
    </row>
    <row r="43" spans="2:16" ht="11.25" customHeight="1" x14ac:dyDescent="0.15">
      <c r="B43" s="171" t="s">
        <v>48</v>
      </c>
      <c r="C43" s="172"/>
      <c r="D43" s="172"/>
      <c r="E43" s="172"/>
      <c r="F43" s="172"/>
      <c r="G43" s="172"/>
      <c r="H43" s="173"/>
      <c r="J43" s="156"/>
      <c r="K43" s="157"/>
      <c r="L43" s="157"/>
      <c r="M43" s="157"/>
      <c r="N43" s="157"/>
      <c r="O43" s="157"/>
      <c r="P43" s="158"/>
    </row>
    <row r="44" spans="2:16" ht="11.25" customHeight="1" x14ac:dyDescent="0.15">
      <c r="B44" s="174"/>
      <c r="C44" s="175"/>
      <c r="D44" s="175"/>
      <c r="E44" s="175"/>
      <c r="F44" s="175"/>
      <c r="G44" s="175"/>
      <c r="H44" s="176"/>
      <c r="J44" s="156"/>
      <c r="K44" s="157"/>
      <c r="L44" s="157"/>
      <c r="M44" s="157"/>
      <c r="N44" s="157"/>
      <c r="O44" s="157"/>
      <c r="P44" s="158"/>
    </row>
    <row r="45" spans="2:16" ht="11.25" customHeight="1" x14ac:dyDescent="0.15">
      <c r="B45" s="174"/>
      <c r="C45" s="175"/>
      <c r="D45" s="175"/>
      <c r="E45" s="175"/>
      <c r="F45" s="175"/>
      <c r="G45" s="175"/>
      <c r="H45" s="176"/>
      <c r="J45" s="156"/>
      <c r="K45" s="157"/>
      <c r="L45" s="157"/>
      <c r="M45" s="157"/>
      <c r="N45" s="157"/>
      <c r="O45" s="157"/>
      <c r="P45" s="158"/>
    </row>
    <row r="46" spans="2:16" ht="11.25" customHeight="1" x14ac:dyDescent="0.15">
      <c r="B46" s="174"/>
      <c r="C46" s="175"/>
      <c r="D46" s="175"/>
      <c r="E46" s="175"/>
      <c r="F46" s="175"/>
      <c r="G46" s="175"/>
      <c r="H46" s="176"/>
      <c r="J46" s="156"/>
      <c r="K46" s="157"/>
      <c r="L46" s="157"/>
      <c r="M46" s="157"/>
      <c r="N46" s="157"/>
      <c r="O46" s="157"/>
      <c r="P46" s="158"/>
    </row>
    <row r="47" spans="2:16" ht="11.25" customHeight="1" x14ac:dyDescent="0.15">
      <c r="B47" s="174"/>
      <c r="C47" s="175"/>
      <c r="D47" s="175"/>
      <c r="E47" s="175"/>
      <c r="F47" s="175"/>
      <c r="G47" s="175"/>
      <c r="H47" s="176"/>
      <c r="J47" s="156"/>
      <c r="K47" s="157"/>
      <c r="L47" s="157"/>
      <c r="M47" s="157"/>
      <c r="N47" s="157"/>
      <c r="O47" s="157"/>
      <c r="P47" s="158"/>
    </row>
    <row r="48" spans="2:16" ht="11.25" customHeight="1" thickBot="1" x14ac:dyDescent="0.2">
      <c r="B48" s="177"/>
      <c r="C48" s="178"/>
      <c r="D48" s="178"/>
      <c r="E48" s="178"/>
      <c r="F48" s="178"/>
      <c r="G48" s="178"/>
      <c r="H48" s="179"/>
      <c r="J48" s="159"/>
      <c r="K48" s="160"/>
      <c r="L48" s="160"/>
      <c r="M48" s="160"/>
      <c r="N48" s="160"/>
      <c r="O48" s="160"/>
      <c r="P48" s="161"/>
    </row>
    <row r="49" spans="2:16" ht="11.25" customHeight="1" thickBot="1" x14ac:dyDescent="0.2"/>
    <row r="50" spans="2:16" ht="11.25" customHeight="1" x14ac:dyDescent="0.15">
      <c r="B50" s="144" t="s">
        <v>29</v>
      </c>
      <c r="C50" s="145"/>
      <c r="D50" s="145"/>
      <c r="E50" s="145"/>
      <c r="F50" s="145"/>
      <c r="G50" s="145"/>
      <c r="H50" s="146"/>
      <c r="I50" s="41" t="str">
        <f>IF(J61=0,"J",IF(J61&gt;0,"JJ","L"))</f>
        <v>J</v>
      </c>
      <c r="J50" s="120" t="str">
        <f>VLOOKUP(I50,DD!C:D,2,0)</f>
        <v>J</v>
      </c>
      <c r="K50" s="121"/>
      <c r="L50" s="121"/>
      <c r="M50" s="121"/>
      <c r="N50" s="121"/>
      <c r="O50" s="121"/>
      <c r="P50" s="122"/>
    </row>
    <row r="51" spans="2:16" ht="11.25" customHeight="1" x14ac:dyDescent="0.15">
      <c r="B51" s="147"/>
      <c r="C51" s="148"/>
      <c r="D51" s="148"/>
      <c r="E51" s="148"/>
      <c r="F51" s="148"/>
      <c r="G51" s="148"/>
      <c r="H51" s="149"/>
      <c r="J51" s="123"/>
      <c r="K51" s="124"/>
      <c r="L51" s="124"/>
      <c r="M51" s="124"/>
      <c r="N51" s="124"/>
      <c r="O51" s="124"/>
      <c r="P51" s="125"/>
    </row>
    <row r="52" spans="2:16" ht="11.25" customHeight="1" x14ac:dyDescent="0.15">
      <c r="B52" s="147"/>
      <c r="C52" s="148"/>
      <c r="D52" s="148"/>
      <c r="E52" s="148"/>
      <c r="F52" s="148"/>
      <c r="G52" s="148"/>
      <c r="H52" s="149"/>
      <c r="J52" s="123"/>
      <c r="K52" s="124"/>
      <c r="L52" s="124"/>
      <c r="M52" s="124"/>
      <c r="N52" s="124"/>
      <c r="O52" s="124"/>
      <c r="P52" s="125"/>
    </row>
    <row r="53" spans="2:16" ht="11.25" customHeight="1" x14ac:dyDescent="0.15">
      <c r="B53" s="147"/>
      <c r="C53" s="148"/>
      <c r="D53" s="148"/>
      <c r="E53" s="148"/>
      <c r="F53" s="148"/>
      <c r="G53" s="148"/>
      <c r="H53" s="149"/>
      <c r="J53" s="123"/>
      <c r="K53" s="124"/>
      <c r="L53" s="124"/>
      <c r="M53" s="124"/>
      <c r="N53" s="124"/>
      <c r="O53" s="124"/>
      <c r="P53" s="125"/>
    </row>
    <row r="54" spans="2:16" ht="11.25" customHeight="1" x14ac:dyDescent="0.15">
      <c r="B54" s="147"/>
      <c r="C54" s="148"/>
      <c r="D54" s="148"/>
      <c r="E54" s="148"/>
      <c r="F54" s="148"/>
      <c r="G54" s="148"/>
      <c r="H54" s="149"/>
      <c r="J54" s="123"/>
      <c r="K54" s="124"/>
      <c r="L54" s="124"/>
      <c r="M54" s="124"/>
      <c r="N54" s="124"/>
      <c r="O54" s="124"/>
      <c r="P54" s="125"/>
    </row>
    <row r="55" spans="2:16" ht="11.25" customHeight="1" x14ac:dyDescent="0.15">
      <c r="B55" s="147"/>
      <c r="C55" s="148"/>
      <c r="D55" s="148"/>
      <c r="E55" s="148"/>
      <c r="F55" s="148"/>
      <c r="G55" s="148"/>
      <c r="H55" s="149"/>
      <c r="J55" s="123"/>
      <c r="K55" s="124"/>
      <c r="L55" s="124"/>
      <c r="M55" s="124"/>
      <c r="N55" s="124"/>
      <c r="O55" s="124"/>
      <c r="P55" s="125"/>
    </row>
    <row r="56" spans="2:16" ht="11.25" customHeight="1" thickBot="1" x14ac:dyDescent="0.2">
      <c r="B56" s="147"/>
      <c r="C56" s="148"/>
      <c r="D56" s="148"/>
      <c r="E56" s="148"/>
      <c r="F56" s="148"/>
      <c r="G56" s="148"/>
      <c r="H56" s="149"/>
      <c r="J56" s="123"/>
      <c r="K56" s="124"/>
      <c r="L56" s="124"/>
      <c r="M56" s="124"/>
      <c r="N56" s="124"/>
      <c r="O56" s="124"/>
      <c r="P56" s="125"/>
    </row>
    <row r="57" spans="2:16" ht="12" customHeight="1" x14ac:dyDescent="0.15">
      <c r="B57" s="147"/>
      <c r="C57" s="148"/>
      <c r="D57" s="148"/>
      <c r="E57" s="148"/>
      <c r="F57" s="148"/>
      <c r="G57" s="148"/>
      <c r="H57" s="149"/>
      <c r="J57" s="126" t="str">
        <f>VLOOKUP(J50,DD!D:E,2,0)</f>
        <v>Uw social return realisatie loopt in de pas met de verplichting! Meer doen dan de verplichting zorgt voor een grotere bijdrage aan de maatschappij!</v>
      </c>
      <c r="K57" s="127"/>
      <c r="L57" s="127"/>
      <c r="M57" s="127"/>
      <c r="N57" s="127"/>
      <c r="O57" s="127"/>
      <c r="P57" s="128"/>
    </row>
    <row r="58" spans="2:16" ht="11.25" customHeight="1" x14ac:dyDescent="0.15">
      <c r="B58" s="147"/>
      <c r="C58" s="148"/>
      <c r="D58" s="148"/>
      <c r="E58" s="148"/>
      <c r="F58" s="148"/>
      <c r="G58" s="148"/>
      <c r="H58" s="149"/>
      <c r="J58" s="129"/>
      <c r="K58" s="130"/>
      <c r="L58" s="130"/>
      <c r="M58" s="130"/>
      <c r="N58" s="130"/>
      <c r="O58" s="130"/>
      <c r="P58" s="131"/>
    </row>
    <row r="59" spans="2:16" ht="11.25" customHeight="1" x14ac:dyDescent="0.15">
      <c r="B59" s="147"/>
      <c r="C59" s="148"/>
      <c r="D59" s="148"/>
      <c r="E59" s="148"/>
      <c r="F59" s="148"/>
      <c r="G59" s="148"/>
      <c r="H59" s="149"/>
      <c r="J59" s="129"/>
      <c r="K59" s="130"/>
      <c r="L59" s="130"/>
      <c r="M59" s="130"/>
      <c r="N59" s="130"/>
      <c r="O59" s="130"/>
      <c r="P59" s="131"/>
    </row>
    <row r="60" spans="2:16" ht="12" customHeight="1" thickBot="1" x14ac:dyDescent="0.2">
      <c r="B60" s="150"/>
      <c r="C60" s="151"/>
      <c r="D60" s="151"/>
      <c r="E60" s="151"/>
      <c r="F60" s="151"/>
      <c r="G60" s="151"/>
      <c r="H60" s="152"/>
      <c r="J60" s="132"/>
      <c r="K60" s="133"/>
      <c r="L60" s="133"/>
      <c r="M60" s="133"/>
      <c r="N60" s="133"/>
      <c r="O60" s="133"/>
      <c r="P60" s="134"/>
    </row>
    <row r="61" spans="2:16" x14ac:dyDescent="0.15">
      <c r="B61" s="111">
        <v>5</v>
      </c>
      <c r="C61" s="112"/>
      <c r="D61" s="112"/>
      <c r="E61" s="112"/>
      <c r="F61" s="112"/>
      <c r="G61" s="112"/>
      <c r="H61" s="113"/>
      <c r="J61" s="102">
        <f>J37-J13</f>
        <v>0</v>
      </c>
      <c r="K61" s="103"/>
      <c r="L61" s="103"/>
      <c r="M61" s="103"/>
      <c r="N61" s="103"/>
      <c r="O61" s="103"/>
      <c r="P61" s="104"/>
    </row>
    <row r="62" spans="2:16" x14ac:dyDescent="0.15">
      <c r="B62" s="114"/>
      <c r="C62" s="115"/>
      <c r="D62" s="115"/>
      <c r="E62" s="115"/>
      <c r="F62" s="115"/>
      <c r="G62" s="115"/>
      <c r="H62" s="116"/>
      <c r="J62" s="105"/>
      <c r="K62" s="106"/>
      <c r="L62" s="106"/>
      <c r="M62" s="106"/>
      <c r="N62" s="106"/>
      <c r="O62" s="106"/>
      <c r="P62" s="107"/>
    </row>
    <row r="63" spans="2:16" x14ac:dyDescent="0.15">
      <c r="B63" s="114"/>
      <c r="C63" s="115"/>
      <c r="D63" s="115"/>
      <c r="E63" s="115"/>
      <c r="F63" s="115"/>
      <c r="G63" s="115"/>
      <c r="H63" s="116"/>
      <c r="J63" s="105"/>
      <c r="K63" s="106"/>
      <c r="L63" s="106"/>
      <c r="M63" s="106"/>
      <c r="N63" s="106"/>
      <c r="O63" s="106"/>
      <c r="P63" s="107"/>
    </row>
    <row r="64" spans="2:16" x14ac:dyDescent="0.15">
      <c r="B64" s="114"/>
      <c r="C64" s="115"/>
      <c r="D64" s="115"/>
      <c r="E64" s="115"/>
      <c r="F64" s="115"/>
      <c r="G64" s="115"/>
      <c r="H64" s="116"/>
      <c r="J64" s="105"/>
      <c r="K64" s="106"/>
      <c r="L64" s="106"/>
      <c r="M64" s="106"/>
      <c r="N64" s="106"/>
      <c r="O64" s="106"/>
      <c r="P64" s="107"/>
    </row>
    <row r="65" spans="2:16" x14ac:dyDescent="0.15">
      <c r="B65" s="114"/>
      <c r="C65" s="115"/>
      <c r="D65" s="115"/>
      <c r="E65" s="115"/>
      <c r="F65" s="115"/>
      <c r="G65" s="115"/>
      <c r="H65" s="116"/>
      <c r="J65" s="105"/>
      <c r="K65" s="106"/>
      <c r="L65" s="106"/>
      <c r="M65" s="106"/>
      <c r="N65" s="106"/>
      <c r="O65" s="106"/>
      <c r="P65" s="107"/>
    </row>
    <row r="66" spans="2:16" x14ac:dyDescent="0.15">
      <c r="B66" s="114"/>
      <c r="C66" s="115"/>
      <c r="D66" s="115"/>
      <c r="E66" s="115"/>
      <c r="F66" s="115"/>
      <c r="G66" s="115"/>
      <c r="H66" s="116"/>
      <c r="J66" s="105"/>
      <c r="K66" s="106"/>
      <c r="L66" s="106"/>
      <c r="M66" s="106"/>
      <c r="N66" s="106"/>
      <c r="O66" s="106"/>
      <c r="P66" s="107"/>
    </row>
    <row r="67" spans="2:16" x14ac:dyDescent="0.15">
      <c r="B67" s="114"/>
      <c r="C67" s="115"/>
      <c r="D67" s="115"/>
      <c r="E67" s="115"/>
      <c r="F67" s="115"/>
      <c r="G67" s="115"/>
      <c r="H67" s="116"/>
      <c r="J67" s="105"/>
      <c r="K67" s="106"/>
      <c r="L67" s="106"/>
      <c r="M67" s="106"/>
      <c r="N67" s="106"/>
      <c r="O67" s="106"/>
      <c r="P67" s="107"/>
    </row>
    <row r="68" spans="2:16" x14ac:dyDescent="0.15">
      <c r="B68" s="114"/>
      <c r="C68" s="115"/>
      <c r="D68" s="115"/>
      <c r="E68" s="115"/>
      <c r="F68" s="115"/>
      <c r="G68" s="115"/>
      <c r="H68" s="116"/>
      <c r="J68" s="105"/>
      <c r="K68" s="106"/>
      <c r="L68" s="106"/>
      <c r="M68" s="106"/>
      <c r="N68" s="106"/>
      <c r="O68" s="106"/>
      <c r="P68" s="107"/>
    </row>
    <row r="69" spans="2:16" x14ac:dyDescent="0.15">
      <c r="B69" s="114"/>
      <c r="C69" s="115"/>
      <c r="D69" s="115"/>
      <c r="E69" s="115"/>
      <c r="F69" s="115"/>
      <c r="G69" s="115"/>
      <c r="H69" s="116"/>
      <c r="J69" s="105"/>
      <c r="K69" s="106"/>
      <c r="L69" s="106"/>
      <c r="M69" s="106"/>
      <c r="N69" s="106"/>
      <c r="O69" s="106"/>
      <c r="P69" s="107"/>
    </row>
    <row r="70" spans="2:16" x14ac:dyDescent="0.15">
      <c r="B70" s="114"/>
      <c r="C70" s="115"/>
      <c r="D70" s="115"/>
      <c r="E70" s="115"/>
      <c r="F70" s="115"/>
      <c r="G70" s="115"/>
      <c r="H70" s="116"/>
      <c r="J70" s="105"/>
      <c r="K70" s="106"/>
      <c r="L70" s="106"/>
      <c r="M70" s="106"/>
      <c r="N70" s="106"/>
      <c r="O70" s="106"/>
      <c r="P70" s="107"/>
    </row>
    <row r="71" spans="2:16" x14ac:dyDescent="0.15">
      <c r="B71" s="114"/>
      <c r="C71" s="115"/>
      <c r="D71" s="115"/>
      <c r="E71" s="115"/>
      <c r="F71" s="115"/>
      <c r="G71" s="115"/>
      <c r="H71" s="116"/>
      <c r="J71" s="105"/>
      <c r="K71" s="106"/>
      <c r="L71" s="106"/>
      <c r="M71" s="106"/>
      <c r="N71" s="106"/>
      <c r="O71" s="106"/>
      <c r="P71" s="107"/>
    </row>
    <row r="72" spans="2:16" ht="12" thickBot="1" x14ac:dyDescent="0.2">
      <c r="B72" s="117"/>
      <c r="C72" s="118"/>
      <c r="D72" s="118"/>
      <c r="E72" s="118"/>
      <c r="F72" s="118"/>
      <c r="G72" s="118"/>
      <c r="H72" s="119"/>
      <c r="J72" s="108"/>
      <c r="K72" s="109"/>
      <c r="L72" s="109"/>
      <c r="M72" s="109"/>
      <c r="N72" s="109"/>
      <c r="O72" s="109"/>
      <c r="P72" s="110"/>
    </row>
  </sheetData>
  <sheetProtection algorithmName="SHA-512" hashValue="xBX5DcwyLdlBR50kYzpKAd6F+L5O2ZFaf07o1aCj7GKmEkVvX82KdogH18igLevBbufzl9isWHAIPN1VIwq3rg==" saltValue="k0ZV8K5a8bD7kIUbpR6oEg==" spinCount="100000" sheet="1" objects="1" scenarios="1" selectLockedCells="1" selectUnlockedCells="1"/>
  <mergeCells count="12">
    <mergeCell ref="J61:P72"/>
    <mergeCell ref="B61:H72"/>
    <mergeCell ref="J50:P56"/>
    <mergeCell ref="J57:P60"/>
    <mergeCell ref="B2:H12"/>
    <mergeCell ref="J2:P12"/>
    <mergeCell ref="J13:P24"/>
    <mergeCell ref="B50:H60"/>
    <mergeCell ref="J26:P36"/>
    <mergeCell ref="J37:P48"/>
    <mergeCell ref="B13:H41"/>
    <mergeCell ref="B43:H48"/>
  </mergeCells>
  <conditionalFormatting sqref="B61:H72">
    <cfRule type="containsBlanks" dxfId="34" priority="16">
      <formula>LEN(TRIM(B61))=0</formula>
    </cfRule>
    <cfRule type="notContainsBlanks" dxfId="33" priority="17">
      <formula>LEN(TRIM(B61))&gt;0</formula>
    </cfRule>
  </conditionalFormatting>
  <conditionalFormatting sqref="J37:P48">
    <cfRule type="containsBlanks" dxfId="32" priority="14">
      <formula>LEN(TRIM(J37))=0</formula>
    </cfRule>
    <cfRule type="notContainsBlanks" dxfId="31" priority="15">
      <formula>LEN(TRIM(J37))&gt;0</formula>
    </cfRule>
  </conditionalFormatting>
  <conditionalFormatting sqref="B13">
    <cfRule type="containsBlanks" dxfId="30" priority="12">
      <formula>LEN(TRIM(B13))=0</formula>
    </cfRule>
    <cfRule type="notContainsBlanks" dxfId="29" priority="13">
      <formula>LEN(TRIM(B13))&gt;0</formula>
    </cfRule>
  </conditionalFormatting>
  <conditionalFormatting sqref="J13:P24">
    <cfRule type="containsBlanks" dxfId="28" priority="10">
      <formula>LEN(TRIM(J13))=0</formula>
    </cfRule>
    <cfRule type="notContainsBlanks" dxfId="27" priority="11">
      <formula>LEN(TRIM(J13))&gt;0</formula>
    </cfRule>
  </conditionalFormatting>
  <conditionalFormatting sqref="J61:P72">
    <cfRule type="cellIs" dxfId="26" priority="1" operator="lessThan">
      <formula>0</formula>
    </cfRule>
    <cfRule type="cellIs" dxfId="25" priority="2" operator="greaterThanOrEqual">
      <formula>0</formula>
    </cfRule>
    <cfRule type="containsBlanks" dxfId="24" priority="8">
      <formula>LEN(TRIM(J61))=0</formula>
    </cfRule>
    <cfRule type="notContainsBlanks" dxfId="23" priority="9">
      <formula>LEN(TRIM(J61))&gt;0</formula>
    </cfRule>
  </conditionalFormatting>
  <conditionalFormatting sqref="J50">
    <cfRule type="cellIs" dxfId="22" priority="5" operator="equal">
      <formula>"J"</formula>
    </cfRule>
    <cfRule type="cellIs" dxfId="21" priority="6" operator="equal">
      <formula>"JJ"</formula>
    </cfRule>
    <cfRule type="cellIs" dxfId="20" priority="7" operator="equal">
      <formula>"L"</formula>
    </cfRule>
  </conditionalFormatting>
  <conditionalFormatting sqref="B43">
    <cfRule type="containsBlanks" dxfId="19" priority="3">
      <formula>LEN(TRIM(B43))=0</formula>
    </cfRule>
    <cfRule type="notContainsBlanks" dxfId="18" priority="4">
      <formula>LEN(TRIM(B43))&gt;0</formula>
    </cfRule>
  </conditionalFormatting>
  <dataValidations count="1">
    <dataValidation type="decimal" allowBlank="1" showInputMessage="1" showErrorMessage="1" sqref="B61">
      <formula1>0</formula1>
      <formula2>99.9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15" zoomScaleNormal="115" workbookViewId="0">
      <selection activeCell="A2" sqref="A2"/>
    </sheetView>
  </sheetViews>
  <sheetFormatPr defaultRowHeight="11.25" x14ac:dyDescent="0.15"/>
  <cols>
    <col min="1" max="1" width="11.75" style="13" bestFit="1" customWidth="1"/>
    <col min="2" max="2" width="8.5" style="13" bestFit="1" customWidth="1"/>
    <col min="3" max="3" width="15.5" style="13" customWidth="1"/>
    <col min="4" max="4" width="15.5" style="13" bestFit="1" customWidth="1"/>
    <col min="5" max="11" width="18.625" style="13" customWidth="1"/>
    <col min="12" max="12" width="9" style="13" customWidth="1"/>
    <col min="13" max="16384" width="9" style="13"/>
  </cols>
  <sheetData>
    <row r="1" spans="1:12" ht="22.5" customHeight="1" thickBot="1" x14ac:dyDescent="0.2">
      <c r="A1" s="65" t="s">
        <v>62</v>
      </c>
      <c r="B1" s="65" t="s">
        <v>63</v>
      </c>
      <c r="C1" s="65" t="s">
        <v>43</v>
      </c>
      <c r="D1" s="66" t="s">
        <v>29</v>
      </c>
      <c r="E1" s="66" t="s">
        <v>30</v>
      </c>
      <c r="F1" s="66" t="s">
        <v>64</v>
      </c>
      <c r="G1" s="67" t="s">
        <v>34</v>
      </c>
      <c r="H1" s="68" t="s">
        <v>33</v>
      </c>
      <c r="I1" s="69" t="s">
        <v>65</v>
      </c>
      <c r="J1" s="66" t="s">
        <v>31</v>
      </c>
      <c r="K1" s="70" t="s">
        <v>32</v>
      </c>
      <c r="L1" s="71"/>
    </row>
    <row r="2" spans="1:12" x14ac:dyDescent="0.15">
      <c r="A2" s="30" t="s">
        <v>61</v>
      </c>
      <c r="B2" s="30" t="s">
        <v>60</v>
      </c>
      <c r="C2" s="29"/>
      <c r="D2" s="72">
        <f>Uitgangspunten!$B$61</f>
        <v>5</v>
      </c>
      <c r="E2" s="73">
        <f>(C2/100)*D2</f>
        <v>0</v>
      </c>
      <c r="F2" s="74"/>
      <c r="G2" s="75">
        <f>'B1 Arbeidsparticipatie'!D19</f>
        <v>0</v>
      </c>
      <c r="H2" s="75">
        <f>'B2 Compensatieorder'!D$5</f>
        <v>0</v>
      </c>
      <c r="I2" s="75">
        <f>'B3 Sociale Cohesie'!D$7</f>
        <v>0</v>
      </c>
      <c r="J2" s="73">
        <f>SUM(G2:I2)</f>
        <v>0</v>
      </c>
      <c r="K2" s="76">
        <f>J2-E2</f>
        <v>0</v>
      </c>
      <c r="L2" s="77"/>
    </row>
    <row r="3" spans="1:12" x14ac:dyDescent="0.15">
      <c r="A3" s="30">
        <v>2023</v>
      </c>
      <c r="B3" s="30"/>
      <c r="C3" s="29"/>
      <c r="D3" s="78">
        <f>Uitgangspunten!$B$61</f>
        <v>5</v>
      </c>
      <c r="E3" s="73">
        <f t="shared" ref="E3:E33" si="0">(C3/100)*D3</f>
        <v>0</v>
      </c>
      <c r="F3" s="79">
        <f>E3-K2</f>
        <v>0</v>
      </c>
      <c r="G3" s="73">
        <f>'B1 Arbeidsparticipatie'!E19</f>
        <v>0</v>
      </c>
      <c r="H3" s="73">
        <f>'B2 Compensatieorder'!E$5</f>
        <v>0</v>
      </c>
      <c r="I3" s="73">
        <f>'B3 Sociale Cohesie'!E$7</f>
        <v>0</v>
      </c>
      <c r="J3" s="73">
        <f t="shared" ref="J3:J33" si="1">SUM(G3:I3)</f>
        <v>0</v>
      </c>
      <c r="K3" s="80">
        <f t="shared" ref="K3:K33" si="2">J3-F3</f>
        <v>0</v>
      </c>
      <c r="L3" s="77"/>
    </row>
    <row r="4" spans="1:12" x14ac:dyDescent="0.15">
      <c r="A4" s="30"/>
      <c r="B4" s="30"/>
      <c r="C4" s="29"/>
      <c r="D4" s="78">
        <f>Uitgangspunten!$B$61</f>
        <v>5</v>
      </c>
      <c r="E4" s="73">
        <f t="shared" si="0"/>
        <v>0</v>
      </c>
      <c r="F4" s="79">
        <f>E4-K3</f>
        <v>0</v>
      </c>
      <c r="G4" s="73">
        <f>'B1 Arbeidsparticipatie'!F19</f>
        <v>0</v>
      </c>
      <c r="H4" s="73">
        <f>'B2 Compensatieorder'!F$5</f>
        <v>0</v>
      </c>
      <c r="I4" s="73">
        <f>'B3 Sociale Cohesie'!F$7</f>
        <v>0</v>
      </c>
      <c r="J4" s="73">
        <f t="shared" si="1"/>
        <v>0</v>
      </c>
      <c r="K4" s="80">
        <f t="shared" si="2"/>
        <v>0</v>
      </c>
      <c r="L4" s="81"/>
    </row>
    <row r="5" spans="1:12" x14ac:dyDescent="0.15">
      <c r="A5" s="30"/>
      <c r="B5" s="30"/>
      <c r="C5" s="29"/>
      <c r="D5" s="78">
        <f>Uitgangspunten!$B$61</f>
        <v>5</v>
      </c>
      <c r="E5" s="73">
        <f t="shared" si="0"/>
        <v>0</v>
      </c>
      <c r="F5" s="79">
        <f t="shared" ref="F5:F33" si="3">E5-K4</f>
        <v>0</v>
      </c>
      <c r="G5" s="73">
        <f>'B1 Arbeidsparticipatie'!G19</f>
        <v>0</v>
      </c>
      <c r="H5" s="73">
        <f>'B2 Compensatieorder'!G$5</f>
        <v>0</v>
      </c>
      <c r="I5" s="73">
        <f>'B3 Sociale Cohesie'!G$7</f>
        <v>0</v>
      </c>
      <c r="J5" s="73">
        <f t="shared" si="1"/>
        <v>0</v>
      </c>
      <c r="K5" s="80">
        <f t="shared" si="2"/>
        <v>0</v>
      </c>
      <c r="L5" s="81"/>
    </row>
    <row r="6" spans="1:12" x14ac:dyDescent="0.15">
      <c r="A6" s="30"/>
      <c r="B6" s="30"/>
      <c r="C6" s="29"/>
      <c r="D6" s="78">
        <f>Uitgangspunten!$B$61</f>
        <v>5</v>
      </c>
      <c r="E6" s="73">
        <f t="shared" si="0"/>
        <v>0</v>
      </c>
      <c r="F6" s="79">
        <f t="shared" si="3"/>
        <v>0</v>
      </c>
      <c r="G6" s="73">
        <f>'B1 Arbeidsparticipatie'!H19</f>
        <v>0</v>
      </c>
      <c r="H6" s="73">
        <f>'B2 Compensatieorder'!H$5</f>
        <v>0</v>
      </c>
      <c r="I6" s="73">
        <f>'B3 Sociale Cohesie'!H$7</f>
        <v>0</v>
      </c>
      <c r="J6" s="73">
        <f t="shared" si="1"/>
        <v>0</v>
      </c>
      <c r="K6" s="80">
        <f t="shared" si="2"/>
        <v>0</v>
      </c>
      <c r="L6" s="81"/>
    </row>
    <row r="7" spans="1:12" x14ac:dyDescent="0.15">
      <c r="A7" s="30"/>
      <c r="B7" s="30"/>
      <c r="C7" s="29"/>
      <c r="D7" s="78">
        <f>Uitgangspunten!$B$61</f>
        <v>5</v>
      </c>
      <c r="E7" s="73">
        <f t="shared" si="0"/>
        <v>0</v>
      </c>
      <c r="F7" s="79">
        <f t="shared" si="3"/>
        <v>0</v>
      </c>
      <c r="G7" s="73">
        <f>'B1 Arbeidsparticipatie'!I19</f>
        <v>0</v>
      </c>
      <c r="H7" s="73">
        <f>'B2 Compensatieorder'!I$5</f>
        <v>0</v>
      </c>
      <c r="I7" s="73">
        <f>'B3 Sociale Cohesie'!I$7</f>
        <v>0</v>
      </c>
      <c r="J7" s="73">
        <f t="shared" si="1"/>
        <v>0</v>
      </c>
      <c r="K7" s="80">
        <f t="shared" si="2"/>
        <v>0</v>
      </c>
      <c r="L7" s="81"/>
    </row>
    <row r="8" spans="1:12" x14ac:dyDescent="0.15">
      <c r="A8" s="30"/>
      <c r="B8" s="30"/>
      <c r="C8" s="29"/>
      <c r="D8" s="78">
        <f>Uitgangspunten!$B$61</f>
        <v>5</v>
      </c>
      <c r="E8" s="73">
        <f t="shared" si="0"/>
        <v>0</v>
      </c>
      <c r="F8" s="79">
        <f t="shared" si="3"/>
        <v>0</v>
      </c>
      <c r="G8" s="73">
        <f>'B1 Arbeidsparticipatie'!J19</f>
        <v>0</v>
      </c>
      <c r="H8" s="73">
        <f>'B2 Compensatieorder'!J$5</f>
        <v>0</v>
      </c>
      <c r="I8" s="73">
        <f>'B3 Sociale Cohesie'!J$7</f>
        <v>0</v>
      </c>
      <c r="J8" s="73">
        <f t="shared" si="1"/>
        <v>0</v>
      </c>
      <c r="K8" s="80">
        <f t="shared" si="2"/>
        <v>0</v>
      </c>
      <c r="L8" s="81"/>
    </row>
    <row r="9" spans="1:12" x14ac:dyDescent="0.15">
      <c r="A9" s="30"/>
      <c r="B9" s="30"/>
      <c r="C9" s="29"/>
      <c r="D9" s="78">
        <f>Uitgangspunten!$B$61</f>
        <v>5</v>
      </c>
      <c r="E9" s="73">
        <f t="shared" si="0"/>
        <v>0</v>
      </c>
      <c r="F9" s="79">
        <f t="shared" si="3"/>
        <v>0</v>
      </c>
      <c r="G9" s="73">
        <f>'B1 Arbeidsparticipatie'!K19</f>
        <v>0</v>
      </c>
      <c r="H9" s="73">
        <f>'B2 Compensatieorder'!K$5</f>
        <v>0</v>
      </c>
      <c r="I9" s="73">
        <f>'B3 Sociale Cohesie'!K$7</f>
        <v>0</v>
      </c>
      <c r="J9" s="73">
        <f t="shared" si="1"/>
        <v>0</v>
      </c>
      <c r="K9" s="80">
        <f t="shared" si="2"/>
        <v>0</v>
      </c>
      <c r="L9" s="81"/>
    </row>
    <row r="10" spans="1:12" x14ac:dyDescent="0.15">
      <c r="A10" s="30"/>
      <c r="B10" s="30"/>
      <c r="C10" s="29"/>
      <c r="D10" s="78">
        <f>Uitgangspunten!$B$61</f>
        <v>5</v>
      </c>
      <c r="E10" s="73">
        <f t="shared" si="0"/>
        <v>0</v>
      </c>
      <c r="F10" s="79">
        <f t="shared" si="3"/>
        <v>0</v>
      </c>
      <c r="G10" s="73">
        <f>'B1 Arbeidsparticipatie'!L19</f>
        <v>0</v>
      </c>
      <c r="H10" s="73">
        <f>'B2 Compensatieorder'!L$5</f>
        <v>0</v>
      </c>
      <c r="I10" s="73">
        <f>'B3 Sociale Cohesie'!L$7</f>
        <v>0</v>
      </c>
      <c r="J10" s="73">
        <f t="shared" si="1"/>
        <v>0</v>
      </c>
      <c r="K10" s="80">
        <f t="shared" si="2"/>
        <v>0</v>
      </c>
      <c r="L10" s="81"/>
    </row>
    <row r="11" spans="1:12" x14ac:dyDescent="0.15">
      <c r="A11" s="30"/>
      <c r="B11" s="30"/>
      <c r="C11" s="29"/>
      <c r="D11" s="78">
        <f>Uitgangspunten!$B$61</f>
        <v>5</v>
      </c>
      <c r="E11" s="73">
        <f t="shared" si="0"/>
        <v>0</v>
      </c>
      <c r="F11" s="79">
        <f t="shared" si="3"/>
        <v>0</v>
      </c>
      <c r="G11" s="73">
        <f>'B1 Arbeidsparticipatie'!M19</f>
        <v>0</v>
      </c>
      <c r="H11" s="73">
        <f>'B2 Compensatieorder'!M$5</f>
        <v>0</v>
      </c>
      <c r="I11" s="73">
        <f>'B3 Sociale Cohesie'!M$7</f>
        <v>0</v>
      </c>
      <c r="J11" s="73">
        <f t="shared" si="1"/>
        <v>0</v>
      </c>
      <c r="K11" s="80">
        <f t="shared" si="2"/>
        <v>0</v>
      </c>
      <c r="L11" s="81"/>
    </row>
    <row r="12" spans="1:12" x14ac:dyDescent="0.15">
      <c r="A12" s="30"/>
      <c r="B12" s="30"/>
      <c r="C12" s="29"/>
      <c r="D12" s="78">
        <f>Uitgangspunten!$B$61</f>
        <v>5</v>
      </c>
      <c r="E12" s="73">
        <f t="shared" si="0"/>
        <v>0</v>
      </c>
      <c r="F12" s="79">
        <f t="shared" si="3"/>
        <v>0</v>
      </c>
      <c r="G12" s="73">
        <f>'B1 Arbeidsparticipatie'!N19</f>
        <v>0</v>
      </c>
      <c r="H12" s="73">
        <f>'B2 Compensatieorder'!N$5</f>
        <v>0</v>
      </c>
      <c r="I12" s="73">
        <f>'B3 Sociale Cohesie'!N$7</f>
        <v>0</v>
      </c>
      <c r="J12" s="73">
        <f t="shared" si="1"/>
        <v>0</v>
      </c>
      <c r="K12" s="80">
        <f t="shared" si="2"/>
        <v>0</v>
      </c>
      <c r="L12" s="81"/>
    </row>
    <row r="13" spans="1:12" x14ac:dyDescent="0.15">
      <c r="A13" s="30"/>
      <c r="B13" s="30"/>
      <c r="C13" s="29"/>
      <c r="D13" s="78">
        <f>Uitgangspunten!$B$61</f>
        <v>5</v>
      </c>
      <c r="E13" s="73">
        <f t="shared" si="0"/>
        <v>0</v>
      </c>
      <c r="F13" s="79">
        <f t="shared" si="3"/>
        <v>0</v>
      </c>
      <c r="G13" s="73">
        <f>'B1 Arbeidsparticipatie'!O19</f>
        <v>0</v>
      </c>
      <c r="H13" s="73">
        <f>'B2 Compensatieorder'!O$5</f>
        <v>0</v>
      </c>
      <c r="I13" s="73">
        <f>'B3 Sociale Cohesie'!O$7</f>
        <v>0</v>
      </c>
      <c r="J13" s="73">
        <f t="shared" si="1"/>
        <v>0</v>
      </c>
      <c r="K13" s="80">
        <f t="shared" si="2"/>
        <v>0</v>
      </c>
      <c r="L13" s="81"/>
    </row>
    <row r="14" spans="1:12" x14ac:dyDescent="0.15">
      <c r="A14" s="30"/>
      <c r="B14" s="30"/>
      <c r="C14" s="29"/>
      <c r="D14" s="78">
        <f>Uitgangspunten!$B$61</f>
        <v>5</v>
      </c>
      <c r="E14" s="73">
        <f t="shared" si="0"/>
        <v>0</v>
      </c>
      <c r="F14" s="79">
        <f t="shared" si="3"/>
        <v>0</v>
      </c>
      <c r="G14" s="73">
        <f>'B1 Arbeidsparticipatie'!P19</f>
        <v>0</v>
      </c>
      <c r="H14" s="73">
        <f>'B2 Compensatieorder'!P$5</f>
        <v>0</v>
      </c>
      <c r="I14" s="73">
        <f>'B3 Sociale Cohesie'!P$7</f>
        <v>0</v>
      </c>
      <c r="J14" s="73">
        <f t="shared" si="1"/>
        <v>0</v>
      </c>
      <c r="K14" s="80">
        <f t="shared" si="2"/>
        <v>0</v>
      </c>
      <c r="L14" s="81"/>
    </row>
    <row r="15" spans="1:12" x14ac:dyDescent="0.15">
      <c r="A15" s="30"/>
      <c r="B15" s="30"/>
      <c r="C15" s="29"/>
      <c r="D15" s="78">
        <f>Uitgangspunten!$B$61</f>
        <v>5</v>
      </c>
      <c r="E15" s="73">
        <f t="shared" si="0"/>
        <v>0</v>
      </c>
      <c r="F15" s="79">
        <f t="shared" si="3"/>
        <v>0</v>
      </c>
      <c r="G15" s="73">
        <f>'B1 Arbeidsparticipatie'!Q19</f>
        <v>0</v>
      </c>
      <c r="H15" s="73">
        <f>'B2 Compensatieorder'!Q$5</f>
        <v>0</v>
      </c>
      <c r="I15" s="73">
        <f>'B3 Sociale Cohesie'!Q$7</f>
        <v>0</v>
      </c>
      <c r="J15" s="73">
        <f t="shared" si="1"/>
        <v>0</v>
      </c>
      <c r="K15" s="80">
        <f t="shared" si="2"/>
        <v>0</v>
      </c>
      <c r="L15" s="81"/>
    </row>
    <row r="16" spans="1:12" x14ac:dyDescent="0.15">
      <c r="A16" s="30"/>
      <c r="B16" s="30"/>
      <c r="C16" s="29"/>
      <c r="D16" s="78">
        <f>Uitgangspunten!$B$61</f>
        <v>5</v>
      </c>
      <c r="E16" s="73">
        <f t="shared" si="0"/>
        <v>0</v>
      </c>
      <c r="F16" s="79">
        <f t="shared" si="3"/>
        <v>0</v>
      </c>
      <c r="G16" s="73">
        <f>'B1 Arbeidsparticipatie'!R19</f>
        <v>0</v>
      </c>
      <c r="H16" s="73">
        <f>'B2 Compensatieorder'!R$5</f>
        <v>0</v>
      </c>
      <c r="I16" s="73">
        <f>'B3 Sociale Cohesie'!R$7</f>
        <v>0</v>
      </c>
      <c r="J16" s="73">
        <f t="shared" si="1"/>
        <v>0</v>
      </c>
      <c r="K16" s="80">
        <f t="shared" si="2"/>
        <v>0</v>
      </c>
      <c r="L16" s="81"/>
    </row>
    <row r="17" spans="1:12" x14ac:dyDescent="0.15">
      <c r="A17" s="30"/>
      <c r="B17" s="30"/>
      <c r="C17" s="29"/>
      <c r="D17" s="78">
        <f>Uitgangspunten!$B$61</f>
        <v>5</v>
      </c>
      <c r="E17" s="73">
        <f t="shared" si="0"/>
        <v>0</v>
      </c>
      <c r="F17" s="79">
        <f t="shared" si="3"/>
        <v>0</v>
      </c>
      <c r="G17" s="73">
        <f>'B1 Arbeidsparticipatie'!S19</f>
        <v>0</v>
      </c>
      <c r="H17" s="73">
        <f>'B2 Compensatieorder'!S$5</f>
        <v>0</v>
      </c>
      <c r="I17" s="73">
        <f>'B3 Sociale Cohesie'!S$7</f>
        <v>0</v>
      </c>
      <c r="J17" s="73">
        <f t="shared" si="1"/>
        <v>0</v>
      </c>
      <c r="K17" s="80">
        <f t="shared" si="2"/>
        <v>0</v>
      </c>
      <c r="L17" s="81"/>
    </row>
    <row r="18" spans="1:12" x14ac:dyDescent="0.15">
      <c r="A18" s="30"/>
      <c r="B18" s="30"/>
      <c r="C18" s="29"/>
      <c r="D18" s="78">
        <f>Uitgangspunten!$B$61</f>
        <v>5</v>
      </c>
      <c r="E18" s="73">
        <f t="shared" si="0"/>
        <v>0</v>
      </c>
      <c r="F18" s="79">
        <f t="shared" si="3"/>
        <v>0</v>
      </c>
      <c r="G18" s="73">
        <f>'B1 Arbeidsparticipatie'!T19</f>
        <v>0</v>
      </c>
      <c r="H18" s="73">
        <f>'B2 Compensatieorder'!T$5</f>
        <v>0</v>
      </c>
      <c r="I18" s="73">
        <f>'B3 Sociale Cohesie'!T$7</f>
        <v>0</v>
      </c>
      <c r="J18" s="73">
        <f t="shared" si="1"/>
        <v>0</v>
      </c>
      <c r="K18" s="80">
        <f t="shared" si="2"/>
        <v>0</v>
      </c>
      <c r="L18" s="81"/>
    </row>
    <row r="19" spans="1:12" x14ac:dyDescent="0.15">
      <c r="A19" s="30"/>
      <c r="B19" s="30"/>
      <c r="C19" s="29"/>
      <c r="D19" s="78">
        <f>Uitgangspunten!$B$61</f>
        <v>5</v>
      </c>
      <c r="E19" s="73">
        <f t="shared" si="0"/>
        <v>0</v>
      </c>
      <c r="F19" s="79">
        <f t="shared" si="3"/>
        <v>0</v>
      </c>
      <c r="G19" s="73">
        <f>'B1 Arbeidsparticipatie'!U19</f>
        <v>0</v>
      </c>
      <c r="H19" s="73">
        <f>'B2 Compensatieorder'!U$5</f>
        <v>0</v>
      </c>
      <c r="I19" s="73">
        <f>'B3 Sociale Cohesie'!U$7</f>
        <v>0</v>
      </c>
      <c r="J19" s="73">
        <f t="shared" si="1"/>
        <v>0</v>
      </c>
      <c r="K19" s="80">
        <f t="shared" si="2"/>
        <v>0</v>
      </c>
      <c r="L19" s="81"/>
    </row>
    <row r="20" spans="1:12" x14ac:dyDescent="0.15">
      <c r="A20" s="30"/>
      <c r="B20" s="30"/>
      <c r="C20" s="29"/>
      <c r="D20" s="78">
        <f>Uitgangspunten!$B$61</f>
        <v>5</v>
      </c>
      <c r="E20" s="73">
        <f t="shared" si="0"/>
        <v>0</v>
      </c>
      <c r="F20" s="79">
        <f t="shared" si="3"/>
        <v>0</v>
      </c>
      <c r="G20" s="73">
        <f>'B1 Arbeidsparticipatie'!V19</f>
        <v>0</v>
      </c>
      <c r="H20" s="73">
        <f>'B2 Compensatieorder'!V$5</f>
        <v>0</v>
      </c>
      <c r="I20" s="73">
        <f>'B3 Sociale Cohesie'!V$7</f>
        <v>0</v>
      </c>
      <c r="J20" s="73">
        <f t="shared" si="1"/>
        <v>0</v>
      </c>
      <c r="K20" s="80">
        <f t="shared" si="2"/>
        <v>0</v>
      </c>
      <c r="L20" s="81"/>
    </row>
    <row r="21" spans="1:12" x14ac:dyDescent="0.15">
      <c r="A21" s="30"/>
      <c r="B21" s="30"/>
      <c r="C21" s="29"/>
      <c r="D21" s="78">
        <f>Uitgangspunten!$B$61</f>
        <v>5</v>
      </c>
      <c r="E21" s="73">
        <f t="shared" si="0"/>
        <v>0</v>
      </c>
      <c r="F21" s="79">
        <f t="shared" si="3"/>
        <v>0</v>
      </c>
      <c r="G21" s="73">
        <f>'B1 Arbeidsparticipatie'!W19</f>
        <v>0</v>
      </c>
      <c r="H21" s="73">
        <f>'B2 Compensatieorder'!W$5</f>
        <v>0</v>
      </c>
      <c r="I21" s="73">
        <f>'B3 Sociale Cohesie'!W$7</f>
        <v>0</v>
      </c>
      <c r="J21" s="73">
        <f t="shared" si="1"/>
        <v>0</v>
      </c>
      <c r="K21" s="80">
        <f t="shared" si="2"/>
        <v>0</v>
      </c>
      <c r="L21" s="81"/>
    </row>
    <row r="22" spans="1:12" x14ac:dyDescent="0.15">
      <c r="A22" s="30"/>
      <c r="B22" s="30"/>
      <c r="C22" s="29"/>
      <c r="D22" s="78">
        <f>Uitgangspunten!$B$61</f>
        <v>5</v>
      </c>
      <c r="E22" s="73">
        <f t="shared" si="0"/>
        <v>0</v>
      </c>
      <c r="F22" s="79">
        <f t="shared" si="3"/>
        <v>0</v>
      </c>
      <c r="G22" s="73">
        <f>'B1 Arbeidsparticipatie'!X19</f>
        <v>0</v>
      </c>
      <c r="H22" s="73">
        <f>'B2 Compensatieorder'!X$5</f>
        <v>0</v>
      </c>
      <c r="I22" s="73">
        <f>'B3 Sociale Cohesie'!X$7</f>
        <v>0</v>
      </c>
      <c r="J22" s="73">
        <f t="shared" si="1"/>
        <v>0</v>
      </c>
      <c r="K22" s="80">
        <f t="shared" si="2"/>
        <v>0</v>
      </c>
      <c r="L22" s="81"/>
    </row>
    <row r="23" spans="1:12" x14ac:dyDescent="0.15">
      <c r="A23" s="30"/>
      <c r="B23" s="30"/>
      <c r="C23" s="29"/>
      <c r="D23" s="78">
        <f>Uitgangspunten!$B$61</f>
        <v>5</v>
      </c>
      <c r="E23" s="73">
        <f t="shared" si="0"/>
        <v>0</v>
      </c>
      <c r="F23" s="79">
        <f t="shared" si="3"/>
        <v>0</v>
      </c>
      <c r="G23" s="73">
        <f>'B1 Arbeidsparticipatie'!Y19</f>
        <v>0</v>
      </c>
      <c r="H23" s="73">
        <f>'B2 Compensatieorder'!Y$5</f>
        <v>0</v>
      </c>
      <c r="I23" s="73">
        <f>'B3 Sociale Cohesie'!Y$7</f>
        <v>0</v>
      </c>
      <c r="J23" s="73">
        <f t="shared" si="1"/>
        <v>0</v>
      </c>
      <c r="K23" s="80">
        <f t="shared" si="2"/>
        <v>0</v>
      </c>
      <c r="L23" s="81"/>
    </row>
    <row r="24" spans="1:12" x14ac:dyDescent="0.15">
      <c r="A24" s="30"/>
      <c r="B24" s="30"/>
      <c r="C24" s="29"/>
      <c r="D24" s="78">
        <f>Uitgangspunten!$B$61</f>
        <v>5</v>
      </c>
      <c r="E24" s="73">
        <f t="shared" si="0"/>
        <v>0</v>
      </c>
      <c r="F24" s="79">
        <f t="shared" si="3"/>
        <v>0</v>
      </c>
      <c r="G24" s="73">
        <f>'B1 Arbeidsparticipatie'!Z19</f>
        <v>0</v>
      </c>
      <c r="H24" s="73">
        <f>'B2 Compensatieorder'!Z$5</f>
        <v>0</v>
      </c>
      <c r="I24" s="73">
        <f>'B3 Sociale Cohesie'!Z$7</f>
        <v>0</v>
      </c>
      <c r="J24" s="73">
        <f t="shared" si="1"/>
        <v>0</v>
      </c>
      <c r="K24" s="80">
        <f t="shared" si="2"/>
        <v>0</v>
      </c>
      <c r="L24" s="81"/>
    </row>
    <row r="25" spans="1:12" x14ac:dyDescent="0.15">
      <c r="A25" s="30"/>
      <c r="B25" s="30"/>
      <c r="C25" s="29"/>
      <c r="D25" s="78">
        <f>Uitgangspunten!$B$61</f>
        <v>5</v>
      </c>
      <c r="E25" s="73">
        <f t="shared" si="0"/>
        <v>0</v>
      </c>
      <c r="F25" s="79">
        <f t="shared" si="3"/>
        <v>0</v>
      </c>
      <c r="G25" s="73">
        <f>'B1 Arbeidsparticipatie'!AA19</f>
        <v>0</v>
      </c>
      <c r="H25" s="73">
        <f>'B2 Compensatieorder'!AA$5</f>
        <v>0</v>
      </c>
      <c r="I25" s="73">
        <f>'B3 Sociale Cohesie'!AA$7</f>
        <v>0</v>
      </c>
      <c r="J25" s="73">
        <f t="shared" si="1"/>
        <v>0</v>
      </c>
      <c r="K25" s="80">
        <f t="shared" si="2"/>
        <v>0</v>
      </c>
      <c r="L25" s="81"/>
    </row>
    <row r="26" spans="1:12" x14ac:dyDescent="0.15">
      <c r="A26" s="30"/>
      <c r="B26" s="30"/>
      <c r="C26" s="29"/>
      <c r="D26" s="78">
        <f>Uitgangspunten!$B$61</f>
        <v>5</v>
      </c>
      <c r="E26" s="73">
        <f t="shared" si="0"/>
        <v>0</v>
      </c>
      <c r="F26" s="79">
        <f t="shared" si="3"/>
        <v>0</v>
      </c>
      <c r="G26" s="73">
        <f>'B1 Arbeidsparticipatie'!AB19</f>
        <v>0</v>
      </c>
      <c r="H26" s="73">
        <f>'B2 Compensatieorder'!AB$5</f>
        <v>0</v>
      </c>
      <c r="I26" s="73">
        <f>'B3 Sociale Cohesie'!AB$7</f>
        <v>0</v>
      </c>
      <c r="J26" s="73">
        <f t="shared" si="1"/>
        <v>0</v>
      </c>
      <c r="K26" s="80">
        <f t="shared" si="2"/>
        <v>0</v>
      </c>
      <c r="L26" s="81"/>
    </row>
    <row r="27" spans="1:12" x14ac:dyDescent="0.15">
      <c r="A27" s="30"/>
      <c r="B27" s="30"/>
      <c r="C27" s="29"/>
      <c r="D27" s="78">
        <f>Uitgangspunten!$B$61</f>
        <v>5</v>
      </c>
      <c r="E27" s="73">
        <f t="shared" si="0"/>
        <v>0</v>
      </c>
      <c r="F27" s="79">
        <f t="shared" si="3"/>
        <v>0</v>
      </c>
      <c r="G27" s="73">
        <f>'B1 Arbeidsparticipatie'!AC19</f>
        <v>0</v>
      </c>
      <c r="H27" s="73">
        <f>'B2 Compensatieorder'!AC$5</f>
        <v>0</v>
      </c>
      <c r="I27" s="73">
        <f>'B3 Sociale Cohesie'!AC$7</f>
        <v>0</v>
      </c>
      <c r="J27" s="73">
        <f t="shared" si="1"/>
        <v>0</v>
      </c>
      <c r="K27" s="80">
        <f t="shared" si="2"/>
        <v>0</v>
      </c>
      <c r="L27" s="81"/>
    </row>
    <row r="28" spans="1:12" x14ac:dyDescent="0.15">
      <c r="A28" s="30"/>
      <c r="B28" s="30"/>
      <c r="C28" s="29"/>
      <c r="D28" s="78">
        <f>Uitgangspunten!$B$61</f>
        <v>5</v>
      </c>
      <c r="E28" s="73">
        <f t="shared" si="0"/>
        <v>0</v>
      </c>
      <c r="F28" s="79">
        <f t="shared" si="3"/>
        <v>0</v>
      </c>
      <c r="G28" s="73">
        <f>'B1 Arbeidsparticipatie'!AD19</f>
        <v>0</v>
      </c>
      <c r="H28" s="73">
        <f>'B2 Compensatieorder'!AD$5</f>
        <v>0</v>
      </c>
      <c r="I28" s="73">
        <f>'B3 Sociale Cohesie'!AD$7</f>
        <v>0</v>
      </c>
      <c r="J28" s="73">
        <f t="shared" si="1"/>
        <v>0</v>
      </c>
      <c r="K28" s="80">
        <f t="shared" si="2"/>
        <v>0</v>
      </c>
      <c r="L28" s="81"/>
    </row>
    <row r="29" spans="1:12" x14ac:dyDescent="0.15">
      <c r="A29" s="30"/>
      <c r="B29" s="30"/>
      <c r="C29" s="29"/>
      <c r="D29" s="78">
        <f>Uitgangspunten!$B$61</f>
        <v>5</v>
      </c>
      <c r="E29" s="73">
        <f t="shared" si="0"/>
        <v>0</v>
      </c>
      <c r="F29" s="79">
        <f t="shared" si="3"/>
        <v>0</v>
      </c>
      <c r="G29" s="73">
        <f>'B1 Arbeidsparticipatie'!AE19</f>
        <v>0</v>
      </c>
      <c r="H29" s="73">
        <f>'B2 Compensatieorder'!AE$5</f>
        <v>0</v>
      </c>
      <c r="I29" s="73">
        <f>'B3 Sociale Cohesie'!AE$7</f>
        <v>0</v>
      </c>
      <c r="J29" s="73">
        <f t="shared" si="1"/>
        <v>0</v>
      </c>
      <c r="K29" s="80">
        <f t="shared" si="2"/>
        <v>0</v>
      </c>
      <c r="L29" s="81"/>
    </row>
    <row r="30" spans="1:12" x14ac:dyDescent="0.15">
      <c r="A30" s="30"/>
      <c r="B30" s="30"/>
      <c r="C30" s="29"/>
      <c r="D30" s="78">
        <f>Uitgangspunten!$B$61</f>
        <v>5</v>
      </c>
      <c r="E30" s="73">
        <f t="shared" si="0"/>
        <v>0</v>
      </c>
      <c r="F30" s="79">
        <f t="shared" si="3"/>
        <v>0</v>
      </c>
      <c r="G30" s="73">
        <f>'B1 Arbeidsparticipatie'!AF19</f>
        <v>0</v>
      </c>
      <c r="H30" s="73">
        <f>'B2 Compensatieorder'!AF$5</f>
        <v>0</v>
      </c>
      <c r="I30" s="73">
        <f>'B3 Sociale Cohesie'!AF$7</f>
        <v>0</v>
      </c>
      <c r="J30" s="73">
        <f t="shared" si="1"/>
        <v>0</v>
      </c>
      <c r="K30" s="80">
        <f t="shared" si="2"/>
        <v>0</v>
      </c>
      <c r="L30" s="81"/>
    </row>
    <row r="31" spans="1:12" x14ac:dyDescent="0.15">
      <c r="A31" s="30"/>
      <c r="B31" s="30"/>
      <c r="C31" s="29"/>
      <c r="D31" s="78">
        <f>Uitgangspunten!$B$61</f>
        <v>5</v>
      </c>
      <c r="E31" s="73">
        <f t="shared" si="0"/>
        <v>0</v>
      </c>
      <c r="F31" s="79">
        <f t="shared" si="3"/>
        <v>0</v>
      </c>
      <c r="G31" s="73">
        <f>'B1 Arbeidsparticipatie'!AG19</f>
        <v>0</v>
      </c>
      <c r="H31" s="73">
        <f>'B2 Compensatieorder'!AG$5</f>
        <v>0</v>
      </c>
      <c r="I31" s="73">
        <f>'B3 Sociale Cohesie'!AG$7</f>
        <v>0</v>
      </c>
      <c r="J31" s="73">
        <f t="shared" si="1"/>
        <v>0</v>
      </c>
      <c r="K31" s="80">
        <f t="shared" si="2"/>
        <v>0</v>
      </c>
      <c r="L31" s="81"/>
    </row>
    <row r="32" spans="1:12" x14ac:dyDescent="0.15">
      <c r="A32" s="30"/>
      <c r="B32" s="30"/>
      <c r="C32" s="29"/>
      <c r="D32" s="78">
        <f>Uitgangspunten!$B$61</f>
        <v>5</v>
      </c>
      <c r="E32" s="73">
        <f t="shared" si="0"/>
        <v>0</v>
      </c>
      <c r="F32" s="79">
        <f t="shared" si="3"/>
        <v>0</v>
      </c>
      <c r="G32" s="73">
        <f>'B1 Arbeidsparticipatie'!AH19</f>
        <v>0</v>
      </c>
      <c r="H32" s="73">
        <f>'B2 Compensatieorder'!AH$5</f>
        <v>0</v>
      </c>
      <c r="I32" s="73">
        <f>'B3 Sociale Cohesie'!AH$7</f>
        <v>0</v>
      </c>
      <c r="J32" s="73">
        <f t="shared" si="1"/>
        <v>0</v>
      </c>
      <c r="K32" s="80">
        <f t="shared" si="2"/>
        <v>0</v>
      </c>
      <c r="L32" s="81"/>
    </row>
    <row r="33" spans="1:12" ht="12" thickBot="1" x14ac:dyDescent="0.2">
      <c r="A33" s="30"/>
      <c r="B33" s="30"/>
      <c r="C33" s="29"/>
      <c r="D33" s="82">
        <f>Uitgangspunten!$B$61</f>
        <v>5</v>
      </c>
      <c r="E33" s="73">
        <f t="shared" si="0"/>
        <v>0</v>
      </c>
      <c r="F33" s="83">
        <f t="shared" si="3"/>
        <v>0</v>
      </c>
      <c r="G33" s="84">
        <f>'B1 Arbeidsparticipatie'!AI19</f>
        <v>0</v>
      </c>
      <c r="H33" s="84">
        <f>'B2 Compensatieorder'!AI$5</f>
        <v>0</v>
      </c>
      <c r="I33" s="84">
        <f>'B3 Sociale Cohesie'!AI$7</f>
        <v>0</v>
      </c>
      <c r="J33" s="73">
        <f t="shared" si="1"/>
        <v>0</v>
      </c>
      <c r="K33" s="85">
        <f t="shared" si="2"/>
        <v>0</v>
      </c>
      <c r="L33" s="81"/>
    </row>
    <row r="34" spans="1:12" ht="3" customHeight="1" x14ac:dyDescent="0.1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1"/>
    </row>
    <row r="35" spans="1:12" x14ac:dyDescent="0.1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</row>
  </sheetData>
  <sheetProtection algorithmName="SHA-512" hashValue="Poei6mZsukjt3ioJVOEJuFhsq4PLpaMNOHtzQFHKv5edyJzFzRwLED9bejR2r2KRD7wf9Pe6JzpEN6h+mJU6NQ==" saltValue="gH4vvjyzPJZ8ledmLT6c/g==" spinCount="100000" sheet="1" selectLockedCells="1"/>
  <conditionalFormatting sqref="K2:K33">
    <cfRule type="cellIs" dxfId="17" priority="8" operator="lessThan">
      <formula>0</formula>
    </cfRule>
    <cfRule type="cellIs" dxfId="16" priority="9" operator="greaterThanOrEqual">
      <formula>0</formula>
    </cfRule>
  </conditionalFormatting>
  <conditionalFormatting sqref="C2:C33">
    <cfRule type="cellIs" dxfId="15" priority="6" operator="equal">
      <formula>0</formula>
    </cfRule>
  </conditionalFormatting>
  <conditionalFormatting sqref="G2:I33">
    <cfRule type="cellIs" dxfId="14" priority="5" operator="greaterThan">
      <formula>0</formula>
    </cfRule>
  </conditionalFormatting>
  <conditionalFormatting sqref="E2:E33">
    <cfRule type="cellIs" dxfId="13" priority="4" operator="greaterThan">
      <formula>0</formula>
    </cfRule>
  </conditionalFormatting>
  <conditionalFormatting sqref="J2:J33">
    <cfRule type="cellIs" dxfId="12" priority="3" operator="greaterThan">
      <formula>0</formula>
    </cfRule>
  </conditionalFormatting>
  <conditionalFormatting sqref="B2:B33">
    <cfRule type="cellIs" dxfId="11" priority="2" operator="equal">
      <formula>0</formula>
    </cfRule>
  </conditionalFormatting>
  <conditionalFormatting sqref="A2:A33">
    <cfRule type="cellIs" dxfId="10" priority="1" operator="equal">
      <formula>0</formula>
    </cfRule>
  </conditionalFormatting>
  <dataValidations count="2">
    <dataValidation type="whole" allowBlank="1" showInputMessage="1" showErrorMessage="1" error="Vul hier een getal in" prompt="De factuurwaarde exclusief BTW van alle facturen met een factuurdatum in het betreffende kwartaal waarbij SROI verplichting van toepassing is." sqref="C2:C33">
      <formula1>-1000000</formula1>
      <formula2>20000000</formula2>
    </dataValidation>
    <dataValidation allowBlank="1" showInputMessage="1" showErrorMessage="1" prompt="De factuurwaarde exclusief BTW van alle facturen met een factuurdatum in het betreffende kwartaal waarbij SROI verplichting van toepassing is." sqref="C1"/>
  </dataValidations>
  <pageMargins left="0.7" right="0.7" top="0.75" bottom="0.75" header="0.3" footer="0.3"/>
  <pageSetup paperSize="9" orientation="portrait" r:id="rId1"/>
  <headerFooter>
    <oddHeader>&amp;C&amp;G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DD!$A$1:$A$5</xm:f>
          </x14:formula1>
          <xm:sqref>B2:B33</xm:sqref>
        </x14:dataValidation>
        <x14:dataValidation type="list" allowBlank="1" showInputMessage="1" showErrorMessage="1">
          <x14:formula1>
            <xm:f>DD!$B$1:$B$30</xm:f>
          </x14:formula1>
          <xm:sqref>A2:A33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82"/>
  </sheetPr>
  <dimension ref="A1:AI34"/>
  <sheetViews>
    <sheetView showGridLines="0" zoomScaleNormal="100" workbookViewId="0">
      <pane xSplit="3" ySplit="19" topLeftCell="D20" activePane="bottomRight" state="frozen"/>
      <selection pane="topRight" activeCell="D1" sqref="D1"/>
      <selection pane="bottomLeft" activeCell="A20" sqref="A20"/>
      <selection pane="bottomRight" activeCell="D3" sqref="D3"/>
    </sheetView>
  </sheetViews>
  <sheetFormatPr defaultRowHeight="11.25" x14ac:dyDescent="0.15"/>
  <cols>
    <col min="1" max="1" width="35.875" style="13" bestFit="1" customWidth="1"/>
    <col min="2" max="2" width="65.875" style="13" bestFit="1" customWidth="1"/>
    <col min="3" max="3" width="61.75" style="13" bestFit="1" customWidth="1"/>
    <col min="4" max="35" width="14" style="13" customWidth="1"/>
    <col min="36" max="16384" width="9" style="13"/>
  </cols>
  <sheetData>
    <row r="1" spans="1:35" ht="15" x14ac:dyDescent="0.25">
      <c r="A1" s="87"/>
      <c r="B1" s="185" t="s">
        <v>0</v>
      </c>
      <c r="C1" s="88" t="s">
        <v>59</v>
      </c>
      <c r="D1" s="14" t="str">
        <f>Totalen!A2</f>
        <v>20XX</v>
      </c>
      <c r="E1" s="15">
        <f>Totalen!A3</f>
        <v>2023</v>
      </c>
      <c r="F1" s="15">
        <f>Totalen!A4</f>
        <v>0</v>
      </c>
      <c r="G1" s="16">
        <f>Totalen!A5</f>
        <v>0</v>
      </c>
      <c r="H1" s="14">
        <f>Totalen!A6</f>
        <v>0</v>
      </c>
      <c r="I1" s="15">
        <f>Totalen!A7</f>
        <v>0</v>
      </c>
      <c r="J1" s="15">
        <f>Totalen!A8</f>
        <v>0</v>
      </c>
      <c r="K1" s="16">
        <f>Totalen!A9</f>
        <v>0</v>
      </c>
      <c r="L1" s="14">
        <f>Totalen!A10</f>
        <v>0</v>
      </c>
      <c r="M1" s="15">
        <f>Totalen!A11</f>
        <v>0</v>
      </c>
      <c r="N1" s="15">
        <f>Totalen!A12</f>
        <v>0</v>
      </c>
      <c r="O1" s="16">
        <f>Totalen!A13</f>
        <v>0</v>
      </c>
      <c r="P1" s="14">
        <f>Totalen!A14</f>
        <v>0</v>
      </c>
      <c r="Q1" s="15">
        <f>Totalen!A15</f>
        <v>0</v>
      </c>
      <c r="R1" s="15">
        <f>Totalen!A16</f>
        <v>0</v>
      </c>
      <c r="S1" s="16">
        <f>Totalen!A17</f>
        <v>0</v>
      </c>
      <c r="T1" s="14">
        <f>Totalen!A18</f>
        <v>0</v>
      </c>
      <c r="U1" s="15">
        <f>Totalen!A19</f>
        <v>0</v>
      </c>
      <c r="V1" s="15">
        <f>Totalen!A20</f>
        <v>0</v>
      </c>
      <c r="W1" s="16">
        <f>Totalen!A21</f>
        <v>0</v>
      </c>
      <c r="X1" s="14">
        <f>Totalen!A22</f>
        <v>0</v>
      </c>
      <c r="Y1" s="15">
        <f>Totalen!A23</f>
        <v>0</v>
      </c>
      <c r="Z1" s="15">
        <f>Totalen!A24</f>
        <v>0</v>
      </c>
      <c r="AA1" s="16">
        <f>Totalen!A25</f>
        <v>0</v>
      </c>
      <c r="AB1" s="14">
        <f>Totalen!A26</f>
        <v>0</v>
      </c>
      <c r="AC1" s="15">
        <f>Totalen!A27</f>
        <v>0</v>
      </c>
      <c r="AD1" s="15">
        <f>Totalen!A28</f>
        <v>0</v>
      </c>
      <c r="AE1" s="16">
        <f>Totalen!A29</f>
        <v>0</v>
      </c>
      <c r="AF1" s="14">
        <f>Totalen!A30</f>
        <v>0</v>
      </c>
      <c r="AG1" s="15">
        <f>Totalen!A31</f>
        <v>0</v>
      </c>
      <c r="AH1" s="15">
        <f>Totalen!A32</f>
        <v>0</v>
      </c>
      <c r="AI1" s="16">
        <f>Totalen!A33</f>
        <v>0</v>
      </c>
    </row>
    <row r="2" spans="1:35" ht="15.75" thickBot="1" x14ac:dyDescent="0.3">
      <c r="A2" s="89"/>
      <c r="B2" s="186"/>
      <c r="C2" s="90" t="s">
        <v>35</v>
      </c>
      <c r="D2" s="17" t="str">
        <f>Totalen!B2</f>
        <v>QX</v>
      </c>
      <c r="E2" s="18">
        <f>Totalen!B3</f>
        <v>0</v>
      </c>
      <c r="F2" s="18">
        <f>Totalen!B4</f>
        <v>0</v>
      </c>
      <c r="G2" s="19">
        <f>Totalen!B5</f>
        <v>0</v>
      </c>
      <c r="H2" s="17">
        <f>Totalen!B6</f>
        <v>0</v>
      </c>
      <c r="I2" s="18">
        <f>Totalen!B7</f>
        <v>0</v>
      </c>
      <c r="J2" s="18">
        <f>Totalen!B8</f>
        <v>0</v>
      </c>
      <c r="K2" s="19">
        <f>Totalen!B9</f>
        <v>0</v>
      </c>
      <c r="L2" s="17">
        <f>Totalen!B10</f>
        <v>0</v>
      </c>
      <c r="M2" s="18">
        <f>Totalen!B11</f>
        <v>0</v>
      </c>
      <c r="N2" s="18">
        <f>Totalen!B12</f>
        <v>0</v>
      </c>
      <c r="O2" s="19">
        <f>Totalen!B13</f>
        <v>0</v>
      </c>
      <c r="P2" s="17">
        <f>Totalen!B14</f>
        <v>0</v>
      </c>
      <c r="Q2" s="18">
        <f>Totalen!B15</f>
        <v>0</v>
      </c>
      <c r="R2" s="18">
        <f>Totalen!B16</f>
        <v>0</v>
      </c>
      <c r="S2" s="19">
        <f>Totalen!B17</f>
        <v>0</v>
      </c>
      <c r="T2" s="17">
        <f>Totalen!B18</f>
        <v>0</v>
      </c>
      <c r="U2" s="18">
        <f>Totalen!B19</f>
        <v>0</v>
      </c>
      <c r="V2" s="18">
        <f>Totalen!B20</f>
        <v>0</v>
      </c>
      <c r="W2" s="19">
        <f>Totalen!B21</f>
        <v>0</v>
      </c>
      <c r="X2" s="17">
        <f>Totalen!B22</f>
        <v>0</v>
      </c>
      <c r="Y2" s="18">
        <f>Totalen!B23</f>
        <v>0</v>
      </c>
      <c r="Z2" s="18">
        <f>Totalen!B24</f>
        <v>0</v>
      </c>
      <c r="AA2" s="19">
        <f>Totalen!B25</f>
        <v>0</v>
      </c>
      <c r="AB2" s="17">
        <f>Totalen!B26</f>
        <v>0</v>
      </c>
      <c r="AC2" s="18">
        <f>Totalen!B27</f>
        <v>0</v>
      </c>
      <c r="AD2" s="18">
        <f>Totalen!B28</f>
        <v>0</v>
      </c>
      <c r="AE2" s="19">
        <f>Totalen!B29</f>
        <v>0</v>
      </c>
      <c r="AF2" s="17">
        <f>Totalen!B30</f>
        <v>0</v>
      </c>
      <c r="AG2" s="18">
        <f>Totalen!B31</f>
        <v>0</v>
      </c>
      <c r="AH2" s="18">
        <f>Totalen!B32</f>
        <v>0</v>
      </c>
      <c r="AI2" s="19">
        <f>Totalen!B33</f>
        <v>0</v>
      </c>
    </row>
    <row r="3" spans="1:35" ht="11.25" customHeight="1" x14ac:dyDescent="0.15">
      <c r="A3" s="180" t="s">
        <v>1</v>
      </c>
      <c r="B3" s="32" t="s">
        <v>2</v>
      </c>
      <c r="C3" s="59">
        <v>30000</v>
      </c>
      <c r="D3" s="4"/>
      <c r="E3" s="5"/>
      <c r="F3" s="5"/>
      <c r="G3" s="6"/>
      <c r="H3" s="4"/>
      <c r="I3" s="5"/>
      <c r="J3" s="5"/>
      <c r="K3" s="6"/>
      <c r="L3" s="4"/>
      <c r="M3" s="5"/>
      <c r="N3" s="5"/>
      <c r="O3" s="6"/>
      <c r="P3" s="4"/>
      <c r="Q3" s="5"/>
      <c r="R3" s="5"/>
      <c r="S3" s="6"/>
      <c r="T3" s="4"/>
      <c r="U3" s="5"/>
      <c r="V3" s="5"/>
      <c r="W3" s="6"/>
      <c r="X3" s="4"/>
      <c r="Y3" s="5"/>
      <c r="Z3" s="5"/>
      <c r="AA3" s="6"/>
      <c r="AB3" s="4"/>
      <c r="AC3" s="5"/>
      <c r="AD3" s="5"/>
      <c r="AE3" s="6"/>
      <c r="AF3" s="4"/>
      <c r="AG3" s="5"/>
      <c r="AH3" s="5"/>
      <c r="AI3" s="6"/>
    </row>
    <row r="4" spans="1:35" ht="12" customHeight="1" x14ac:dyDescent="0.15">
      <c r="A4" s="182"/>
      <c r="B4" s="33" t="s">
        <v>3</v>
      </c>
      <c r="C4" s="60">
        <v>40000</v>
      </c>
      <c r="D4" s="7"/>
      <c r="E4" s="8"/>
      <c r="F4" s="8"/>
      <c r="G4" s="9"/>
      <c r="H4" s="7"/>
      <c r="I4" s="8"/>
      <c r="J4" s="8"/>
      <c r="K4" s="9"/>
      <c r="L4" s="7"/>
      <c r="M4" s="8"/>
      <c r="N4" s="8"/>
      <c r="O4" s="9"/>
      <c r="P4" s="7"/>
      <c r="Q4" s="8"/>
      <c r="R4" s="8"/>
      <c r="S4" s="9"/>
      <c r="T4" s="7"/>
      <c r="U4" s="8"/>
      <c r="V4" s="8"/>
      <c r="W4" s="9"/>
      <c r="X4" s="7"/>
      <c r="Y4" s="8"/>
      <c r="Z4" s="8"/>
      <c r="AA4" s="9"/>
      <c r="AB4" s="7"/>
      <c r="AC4" s="8"/>
      <c r="AD4" s="8"/>
      <c r="AE4" s="9"/>
      <c r="AF4" s="7"/>
      <c r="AG4" s="8"/>
      <c r="AH4" s="8"/>
      <c r="AI4" s="9"/>
    </row>
    <row r="5" spans="1:35" ht="11.25" customHeight="1" x14ac:dyDescent="0.15">
      <c r="A5" s="182"/>
      <c r="B5" s="34" t="s">
        <v>4</v>
      </c>
      <c r="C5" s="61">
        <v>10000</v>
      </c>
      <c r="D5" s="7"/>
      <c r="E5" s="8"/>
      <c r="F5" s="8"/>
      <c r="G5" s="9"/>
      <c r="H5" s="7"/>
      <c r="I5" s="8"/>
      <c r="J5" s="8"/>
      <c r="K5" s="9"/>
      <c r="L5" s="7"/>
      <c r="M5" s="8"/>
      <c r="N5" s="8"/>
      <c r="O5" s="9"/>
      <c r="P5" s="7"/>
      <c r="Q5" s="8"/>
      <c r="R5" s="8"/>
      <c r="S5" s="9"/>
      <c r="T5" s="7"/>
      <c r="U5" s="8"/>
      <c r="V5" s="8"/>
      <c r="W5" s="9"/>
      <c r="X5" s="7"/>
      <c r="Y5" s="8"/>
      <c r="Z5" s="8"/>
      <c r="AA5" s="9"/>
      <c r="AB5" s="7"/>
      <c r="AC5" s="8"/>
      <c r="AD5" s="8"/>
      <c r="AE5" s="9"/>
      <c r="AF5" s="7"/>
      <c r="AG5" s="8"/>
      <c r="AH5" s="8"/>
      <c r="AI5" s="9"/>
    </row>
    <row r="6" spans="1:35" ht="12" customHeight="1" x14ac:dyDescent="0.15">
      <c r="A6" s="182"/>
      <c r="B6" s="33" t="s">
        <v>5</v>
      </c>
      <c r="C6" s="60">
        <v>15000</v>
      </c>
      <c r="D6" s="7"/>
      <c r="E6" s="8"/>
      <c r="F6" s="8"/>
      <c r="G6" s="9"/>
      <c r="H6" s="7"/>
      <c r="I6" s="8"/>
      <c r="J6" s="8"/>
      <c r="K6" s="9"/>
      <c r="L6" s="7"/>
      <c r="M6" s="8"/>
      <c r="N6" s="8"/>
      <c r="O6" s="9"/>
      <c r="P6" s="7"/>
      <c r="Q6" s="8"/>
      <c r="R6" s="8"/>
      <c r="S6" s="9"/>
      <c r="T6" s="7"/>
      <c r="U6" s="8"/>
      <c r="V6" s="8"/>
      <c r="W6" s="9"/>
      <c r="X6" s="7"/>
      <c r="Y6" s="8"/>
      <c r="Z6" s="8"/>
      <c r="AA6" s="9"/>
      <c r="AB6" s="7"/>
      <c r="AC6" s="8"/>
      <c r="AD6" s="8"/>
      <c r="AE6" s="9"/>
      <c r="AF6" s="7"/>
      <c r="AG6" s="8"/>
      <c r="AH6" s="8"/>
      <c r="AI6" s="9"/>
    </row>
    <row r="7" spans="1:35" ht="11.25" customHeight="1" x14ac:dyDescent="0.15">
      <c r="A7" s="182"/>
      <c r="B7" s="34" t="s">
        <v>6</v>
      </c>
      <c r="C7" s="61">
        <v>30000</v>
      </c>
      <c r="D7" s="7"/>
      <c r="E7" s="8"/>
      <c r="F7" s="8"/>
      <c r="G7" s="9"/>
      <c r="H7" s="7"/>
      <c r="I7" s="8"/>
      <c r="J7" s="8"/>
      <c r="K7" s="9"/>
      <c r="L7" s="7"/>
      <c r="M7" s="8"/>
      <c r="N7" s="8"/>
      <c r="O7" s="9"/>
      <c r="P7" s="7"/>
      <c r="Q7" s="8"/>
      <c r="R7" s="8"/>
      <c r="S7" s="9"/>
      <c r="T7" s="7"/>
      <c r="U7" s="8"/>
      <c r="V7" s="8"/>
      <c r="W7" s="9"/>
      <c r="X7" s="7"/>
      <c r="Y7" s="8"/>
      <c r="Z7" s="8"/>
      <c r="AA7" s="9"/>
      <c r="AB7" s="7"/>
      <c r="AC7" s="8"/>
      <c r="AD7" s="8"/>
      <c r="AE7" s="9"/>
      <c r="AF7" s="7"/>
      <c r="AG7" s="8"/>
      <c r="AH7" s="8"/>
      <c r="AI7" s="9"/>
    </row>
    <row r="8" spans="1:35" ht="12" customHeight="1" x14ac:dyDescent="0.15">
      <c r="A8" s="182"/>
      <c r="B8" s="33" t="s">
        <v>7</v>
      </c>
      <c r="C8" s="60">
        <v>35000</v>
      </c>
      <c r="D8" s="7"/>
      <c r="E8" s="8"/>
      <c r="F8" s="8"/>
      <c r="G8" s="9"/>
      <c r="H8" s="7"/>
      <c r="I8" s="8"/>
      <c r="J8" s="8"/>
      <c r="K8" s="9"/>
      <c r="L8" s="7"/>
      <c r="M8" s="8"/>
      <c r="N8" s="8"/>
      <c r="O8" s="9"/>
      <c r="P8" s="7"/>
      <c r="Q8" s="8"/>
      <c r="R8" s="8"/>
      <c r="S8" s="9"/>
      <c r="T8" s="7"/>
      <c r="U8" s="8"/>
      <c r="V8" s="8"/>
      <c r="W8" s="9"/>
      <c r="X8" s="7"/>
      <c r="Y8" s="8"/>
      <c r="Z8" s="8"/>
      <c r="AA8" s="9"/>
      <c r="AB8" s="7"/>
      <c r="AC8" s="8"/>
      <c r="AD8" s="8"/>
      <c r="AE8" s="9"/>
      <c r="AF8" s="7"/>
      <c r="AG8" s="8"/>
      <c r="AH8" s="8"/>
      <c r="AI8" s="9"/>
    </row>
    <row r="9" spans="1:35" ht="12" customHeight="1" x14ac:dyDescent="0.15">
      <c r="A9" s="182"/>
      <c r="B9" s="35" t="s">
        <v>8</v>
      </c>
      <c r="C9" s="61">
        <v>35000</v>
      </c>
      <c r="D9" s="7"/>
      <c r="E9" s="8"/>
      <c r="F9" s="8"/>
      <c r="G9" s="9"/>
      <c r="H9" s="7"/>
      <c r="I9" s="8"/>
      <c r="J9" s="8"/>
      <c r="K9" s="9"/>
      <c r="L9" s="7"/>
      <c r="M9" s="8"/>
      <c r="N9" s="8"/>
      <c r="O9" s="9"/>
      <c r="P9" s="7"/>
      <c r="Q9" s="8"/>
      <c r="R9" s="8"/>
      <c r="S9" s="9"/>
      <c r="T9" s="7"/>
      <c r="U9" s="8"/>
      <c r="V9" s="8"/>
      <c r="W9" s="9"/>
      <c r="X9" s="7"/>
      <c r="Y9" s="8"/>
      <c r="Z9" s="8"/>
      <c r="AA9" s="9"/>
      <c r="AB9" s="7"/>
      <c r="AC9" s="8"/>
      <c r="AD9" s="8"/>
      <c r="AE9" s="9"/>
      <c r="AF9" s="7"/>
      <c r="AG9" s="8"/>
      <c r="AH9" s="8"/>
      <c r="AI9" s="9"/>
    </row>
    <row r="10" spans="1:35" ht="12" customHeight="1" x14ac:dyDescent="0.15">
      <c r="A10" s="182"/>
      <c r="B10" s="33" t="s">
        <v>9</v>
      </c>
      <c r="C10" s="60">
        <v>15000</v>
      </c>
      <c r="D10" s="7"/>
      <c r="E10" s="8"/>
      <c r="F10" s="8"/>
      <c r="G10" s="9"/>
      <c r="H10" s="7"/>
      <c r="I10" s="8"/>
      <c r="J10" s="8"/>
      <c r="K10" s="9"/>
      <c r="L10" s="7"/>
      <c r="M10" s="8"/>
      <c r="N10" s="8"/>
      <c r="O10" s="9"/>
      <c r="P10" s="7"/>
      <c r="Q10" s="8"/>
      <c r="R10" s="8"/>
      <c r="S10" s="9"/>
      <c r="T10" s="7"/>
      <c r="U10" s="8"/>
      <c r="V10" s="8"/>
      <c r="W10" s="9"/>
      <c r="X10" s="7"/>
      <c r="Y10" s="8"/>
      <c r="Z10" s="8"/>
      <c r="AA10" s="9"/>
      <c r="AB10" s="7"/>
      <c r="AC10" s="8"/>
      <c r="AD10" s="8"/>
      <c r="AE10" s="9"/>
      <c r="AF10" s="7"/>
      <c r="AG10" s="8"/>
      <c r="AH10" s="8"/>
      <c r="AI10" s="9"/>
    </row>
    <row r="11" spans="1:35" ht="23.25" thickBot="1" x14ac:dyDescent="0.2">
      <c r="A11" s="181"/>
      <c r="B11" s="36" t="s">
        <v>10</v>
      </c>
      <c r="C11" s="63" t="s">
        <v>38</v>
      </c>
      <c r="D11" s="7"/>
      <c r="E11" s="8"/>
      <c r="F11" s="8"/>
      <c r="G11" s="9"/>
      <c r="H11" s="7"/>
      <c r="I11" s="8"/>
      <c r="J11" s="8"/>
      <c r="K11" s="9"/>
      <c r="L11" s="7"/>
      <c r="M11" s="8"/>
      <c r="N11" s="8"/>
      <c r="O11" s="9"/>
      <c r="P11" s="7"/>
      <c r="Q11" s="8"/>
      <c r="R11" s="8"/>
      <c r="S11" s="9"/>
      <c r="T11" s="7"/>
      <c r="U11" s="8"/>
      <c r="V11" s="8"/>
      <c r="W11" s="9"/>
      <c r="X11" s="7"/>
      <c r="Y11" s="8"/>
      <c r="Z11" s="8"/>
      <c r="AA11" s="9"/>
      <c r="AB11" s="7"/>
      <c r="AC11" s="8"/>
      <c r="AD11" s="8"/>
      <c r="AE11" s="9"/>
      <c r="AF11" s="7"/>
      <c r="AG11" s="8"/>
      <c r="AH11" s="8"/>
      <c r="AI11" s="9"/>
    </row>
    <row r="12" spans="1:35" ht="11.25" customHeight="1" x14ac:dyDescent="0.15">
      <c r="A12" s="180" t="s">
        <v>11</v>
      </c>
      <c r="B12" s="33" t="s">
        <v>12</v>
      </c>
      <c r="C12" s="91">
        <v>15000</v>
      </c>
      <c r="D12" s="7"/>
      <c r="E12" s="8"/>
      <c r="F12" s="8"/>
      <c r="G12" s="9"/>
      <c r="H12" s="7"/>
      <c r="I12" s="8"/>
      <c r="J12" s="8"/>
      <c r="K12" s="9"/>
      <c r="L12" s="7"/>
      <c r="M12" s="8"/>
      <c r="N12" s="8"/>
      <c r="O12" s="9"/>
      <c r="P12" s="7"/>
      <c r="Q12" s="8"/>
      <c r="R12" s="8"/>
      <c r="S12" s="9"/>
      <c r="T12" s="7"/>
      <c r="U12" s="8"/>
      <c r="V12" s="8"/>
      <c r="W12" s="9"/>
      <c r="X12" s="7"/>
      <c r="Y12" s="8"/>
      <c r="Z12" s="8"/>
      <c r="AA12" s="9"/>
      <c r="AB12" s="7"/>
      <c r="AC12" s="8"/>
      <c r="AD12" s="8"/>
      <c r="AE12" s="9"/>
      <c r="AF12" s="7"/>
      <c r="AG12" s="8"/>
      <c r="AH12" s="8"/>
      <c r="AI12" s="9"/>
    </row>
    <row r="13" spans="1:35" ht="12" customHeight="1" thickBot="1" x14ac:dyDescent="0.2">
      <c r="A13" s="181"/>
      <c r="B13" s="34" t="s">
        <v>13</v>
      </c>
      <c r="C13" s="92">
        <v>10000</v>
      </c>
      <c r="D13" s="7"/>
      <c r="E13" s="8"/>
      <c r="F13" s="8"/>
      <c r="G13" s="9"/>
      <c r="H13" s="7"/>
      <c r="I13" s="8"/>
      <c r="J13" s="8"/>
      <c r="K13" s="9"/>
      <c r="L13" s="7"/>
      <c r="M13" s="8"/>
      <c r="N13" s="8"/>
      <c r="O13" s="9"/>
      <c r="P13" s="7"/>
      <c r="Q13" s="8"/>
      <c r="R13" s="8"/>
      <c r="S13" s="9"/>
      <c r="T13" s="7"/>
      <c r="U13" s="8"/>
      <c r="V13" s="8"/>
      <c r="W13" s="9"/>
      <c r="X13" s="7"/>
      <c r="Y13" s="8"/>
      <c r="Z13" s="8"/>
      <c r="AA13" s="9"/>
      <c r="AB13" s="7"/>
      <c r="AC13" s="8"/>
      <c r="AD13" s="8"/>
      <c r="AE13" s="9"/>
      <c r="AF13" s="7"/>
      <c r="AG13" s="8"/>
      <c r="AH13" s="8"/>
      <c r="AI13" s="9"/>
    </row>
    <row r="14" spans="1:35" ht="11.25" customHeight="1" x14ac:dyDescent="0.15">
      <c r="A14" s="180" t="s">
        <v>14</v>
      </c>
      <c r="B14" s="37" t="s">
        <v>15</v>
      </c>
      <c r="C14" s="38">
        <v>10000</v>
      </c>
      <c r="D14" s="7"/>
      <c r="E14" s="8"/>
      <c r="F14" s="8"/>
      <c r="G14" s="9"/>
      <c r="H14" s="7"/>
      <c r="I14" s="8"/>
      <c r="J14" s="8"/>
      <c r="K14" s="9"/>
      <c r="L14" s="7"/>
      <c r="M14" s="8"/>
      <c r="N14" s="8"/>
      <c r="O14" s="9"/>
      <c r="P14" s="7"/>
      <c r="Q14" s="8"/>
      <c r="R14" s="8"/>
      <c r="S14" s="9"/>
      <c r="T14" s="7"/>
      <c r="U14" s="8"/>
      <c r="V14" s="8"/>
      <c r="W14" s="9"/>
      <c r="X14" s="7"/>
      <c r="Y14" s="8"/>
      <c r="Z14" s="8"/>
      <c r="AA14" s="9"/>
      <c r="AB14" s="7"/>
      <c r="AC14" s="8"/>
      <c r="AD14" s="8"/>
      <c r="AE14" s="9"/>
      <c r="AF14" s="7"/>
      <c r="AG14" s="8"/>
      <c r="AH14" s="8"/>
      <c r="AI14" s="9"/>
    </row>
    <row r="15" spans="1:35" ht="12" customHeight="1" x14ac:dyDescent="0.15">
      <c r="A15" s="182"/>
      <c r="B15" s="34" t="s">
        <v>16</v>
      </c>
      <c r="C15" s="92">
        <v>5000</v>
      </c>
      <c r="D15" s="7"/>
      <c r="E15" s="8"/>
      <c r="F15" s="8"/>
      <c r="G15" s="9"/>
      <c r="H15" s="7"/>
      <c r="I15" s="8"/>
      <c r="J15" s="8"/>
      <c r="K15" s="9"/>
      <c r="L15" s="7"/>
      <c r="M15" s="8"/>
      <c r="N15" s="8"/>
      <c r="O15" s="9"/>
      <c r="P15" s="7"/>
      <c r="Q15" s="8"/>
      <c r="R15" s="8"/>
      <c r="S15" s="9"/>
      <c r="T15" s="7"/>
      <c r="U15" s="8"/>
      <c r="V15" s="8"/>
      <c r="W15" s="9"/>
      <c r="X15" s="7"/>
      <c r="Y15" s="8"/>
      <c r="Z15" s="8"/>
      <c r="AA15" s="9"/>
      <c r="AB15" s="7"/>
      <c r="AC15" s="8"/>
      <c r="AD15" s="8"/>
      <c r="AE15" s="9"/>
      <c r="AF15" s="7"/>
      <c r="AG15" s="8"/>
      <c r="AH15" s="8"/>
      <c r="AI15" s="9"/>
    </row>
    <row r="16" spans="1:35" ht="11.25" customHeight="1" x14ac:dyDescent="0.15">
      <c r="A16" s="182"/>
      <c r="B16" s="33" t="s">
        <v>17</v>
      </c>
      <c r="C16" s="93" t="s">
        <v>36</v>
      </c>
      <c r="D16" s="7"/>
      <c r="E16" s="8"/>
      <c r="F16" s="8"/>
      <c r="G16" s="9"/>
      <c r="H16" s="7"/>
      <c r="I16" s="8"/>
      <c r="J16" s="8"/>
      <c r="K16" s="9"/>
      <c r="L16" s="7"/>
      <c r="M16" s="8"/>
      <c r="N16" s="8"/>
      <c r="O16" s="9"/>
      <c r="P16" s="7"/>
      <c r="Q16" s="8"/>
      <c r="R16" s="8"/>
      <c r="S16" s="9"/>
      <c r="T16" s="7"/>
      <c r="U16" s="8"/>
      <c r="V16" s="8"/>
      <c r="W16" s="9"/>
      <c r="X16" s="7"/>
      <c r="Y16" s="8"/>
      <c r="Z16" s="8"/>
      <c r="AA16" s="9"/>
      <c r="AB16" s="7"/>
      <c r="AC16" s="8"/>
      <c r="AD16" s="8"/>
      <c r="AE16" s="9"/>
      <c r="AF16" s="7"/>
      <c r="AG16" s="8"/>
      <c r="AH16" s="8"/>
      <c r="AI16" s="9"/>
    </row>
    <row r="17" spans="1:35" ht="12" customHeight="1" x14ac:dyDescent="0.15">
      <c r="A17" s="182"/>
      <c r="B17" s="183" t="s">
        <v>18</v>
      </c>
      <c r="C17" s="94">
        <v>100</v>
      </c>
      <c r="D17" s="7"/>
      <c r="E17" s="8"/>
      <c r="F17" s="8"/>
      <c r="G17" s="9"/>
      <c r="H17" s="7"/>
      <c r="I17" s="8"/>
      <c r="J17" s="8"/>
      <c r="K17" s="9"/>
      <c r="L17" s="7"/>
      <c r="M17" s="8"/>
      <c r="N17" s="8"/>
      <c r="O17" s="9"/>
      <c r="P17" s="7"/>
      <c r="Q17" s="8"/>
      <c r="R17" s="8"/>
      <c r="S17" s="9"/>
      <c r="T17" s="7"/>
      <c r="U17" s="8"/>
      <c r="V17" s="8"/>
      <c r="W17" s="9"/>
      <c r="X17" s="7"/>
      <c r="Y17" s="8"/>
      <c r="Z17" s="8"/>
      <c r="AA17" s="9"/>
      <c r="AB17" s="7"/>
      <c r="AC17" s="8"/>
      <c r="AD17" s="8"/>
      <c r="AE17" s="9"/>
      <c r="AF17" s="7"/>
      <c r="AG17" s="8"/>
      <c r="AH17" s="8"/>
      <c r="AI17" s="9"/>
    </row>
    <row r="18" spans="1:35" ht="12" thickBot="1" x14ac:dyDescent="0.2">
      <c r="A18" s="181"/>
      <c r="B18" s="184"/>
      <c r="C18" s="95" t="s">
        <v>37</v>
      </c>
      <c r="D18" s="10"/>
      <c r="E18" s="11"/>
      <c r="F18" s="11"/>
      <c r="G18" s="12"/>
      <c r="H18" s="10"/>
      <c r="I18" s="11"/>
      <c r="J18" s="11"/>
      <c r="K18" s="12"/>
      <c r="L18" s="10"/>
      <c r="M18" s="11"/>
      <c r="N18" s="11"/>
      <c r="O18" s="12"/>
      <c r="P18" s="10"/>
      <c r="Q18" s="11"/>
      <c r="R18" s="11"/>
      <c r="S18" s="12"/>
      <c r="T18" s="10"/>
      <c r="U18" s="11"/>
      <c r="V18" s="11"/>
      <c r="W18" s="12"/>
      <c r="X18" s="10"/>
      <c r="Y18" s="11"/>
      <c r="Z18" s="11"/>
      <c r="AA18" s="12"/>
      <c r="AB18" s="10"/>
      <c r="AC18" s="11"/>
      <c r="AD18" s="11"/>
      <c r="AE18" s="12"/>
      <c r="AF18" s="10"/>
      <c r="AG18" s="11"/>
      <c r="AH18" s="11"/>
      <c r="AI18" s="12"/>
    </row>
    <row r="19" spans="1:35" ht="12" thickBot="1" x14ac:dyDescent="0.2">
      <c r="D19" s="26">
        <f>SUM(D3:D18)</f>
        <v>0</v>
      </c>
      <c r="E19" s="27">
        <f t="shared" ref="E19:AI19" si="0">SUM(E3:E18)</f>
        <v>0</v>
      </c>
      <c r="F19" s="27">
        <f t="shared" si="0"/>
        <v>0</v>
      </c>
      <c r="G19" s="28">
        <f t="shared" si="0"/>
        <v>0</v>
      </c>
      <c r="H19" s="26">
        <f t="shared" si="0"/>
        <v>0</v>
      </c>
      <c r="I19" s="27">
        <f t="shared" si="0"/>
        <v>0</v>
      </c>
      <c r="J19" s="27">
        <f t="shared" si="0"/>
        <v>0</v>
      </c>
      <c r="K19" s="28">
        <f t="shared" si="0"/>
        <v>0</v>
      </c>
      <c r="L19" s="26">
        <f t="shared" si="0"/>
        <v>0</v>
      </c>
      <c r="M19" s="27">
        <f t="shared" si="0"/>
        <v>0</v>
      </c>
      <c r="N19" s="27">
        <f t="shared" si="0"/>
        <v>0</v>
      </c>
      <c r="O19" s="28">
        <f t="shared" si="0"/>
        <v>0</v>
      </c>
      <c r="P19" s="26">
        <f t="shared" si="0"/>
        <v>0</v>
      </c>
      <c r="Q19" s="27">
        <f t="shared" si="0"/>
        <v>0</v>
      </c>
      <c r="R19" s="27">
        <f t="shared" si="0"/>
        <v>0</v>
      </c>
      <c r="S19" s="28">
        <f t="shared" si="0"/>
        <v>0</v>
      </c>
      <c r="T19" s="26">
        <f t="shared" si="0"/>
        <v>0</v>
      </c>
      <c r="U19" s="27">
        <f t="shared" si="0"/>
        <v>0</v>
      </c>
      <c r="V19" s="27">
        <f t="shared" si="0"/>
        <v>0</v>
      </c>
      <c r="W19" s="28">
        <f t="shared" si="0"/>
        <v>0</v>
      </c>
      <c r="X19" s="26">
        <f t="shared" si="0"/>
        <v>0</v>
      </c>
      <c r="Y19" s="27">
        <f t="shared" si="0"/>
        <v>0</v>
      </c>
      <c r="Z19" s="27">
        <f t="shared" si="0"/>
        <v>0</v>
      </c>
      <c r="AA19" s="28">
        <f t="shared" si="0"/>
        <v>0</v>
      </c>
      <c r="AB19" s="26">
        <f t="shared" si="0"/>
        <v>0</v>
      </c>
      <c r="AC19" s="27">
        <f t="shared" si="0"/>
        <v>0</v>
      </c>
      <c r="AD19" s="27">
        <f t="shared" si="0"/>
        <v>0</v>
      </c>
      <c r="AE19" s="28">
        <f t="shared" si="0"/>
        <v>0</v>
      </c>
      <c r="AF19" s="26">
        <f t="shared" si="0"/>
        <v>0</v>
      </c>
      <c r="AG19" s="27">
        <f t="shared" si="0"/>
        <v>0</v>
      </c>
      <c r="AH19" s="27">
        <f t="shared" si="0"/>
        <v>0</v>
      </c>
      <c r="AI19" s="28">
        <f t="shared" si="0"/>
        <v>0</v>
      </c>
    </row>
    <row r="34" spans="14:14" x14ac:dyDescent="0.15">
      <c r="N34" s="96"/>
    </row>
  </sheetData>
  <sheetProtection algorithmName="SHA-512" hashValue="UNvFWhnlCAH6a2T0f8L/UM/EBK++q3jHe/IUUplrwLbIKajh4PPICGCxTAZPvjABHikCleqY8zWtDFiBxX71rA==" saltValue="bmMo0Y2CQ6kCWzzVNLw/6A==" spinCount="100000" sheet="1"/>
  <mergeCells count="5">
    <mergeCell ref="A12:A13"/>
    <mergeCell ref="A14:A18"/>
    <mergeCell ref="B17:B18"/>
    <mergeCell ref="B1:B2"/>
    <mergeCell ref="A3:A11"/>
  </mergeCells>
  <conditionalFormatting sqref="D3:AI18">
    <cfRule type="cellIs" dxfId="9" priority="1" operator="equal">
      <formula>0</formula>
    </cfRule>
  </conditionalFormatting>
  <dataValidations count="3">
    <dataValidation allowBlank="1" showInputMessage="1" showErrorMessage="1" prompt="Komt boven op bestaande bedragen" sqref="C14:C15"/>
    <dataValidation allowBlank="1" showInputMessage="1" showErrorMessage="1" prompt="Per medewerker per besteed uur of factuur van ingezette activiteiten" sqref="C17:C18"/>
    <dataValidation type="decimal" allowBlank="1" showInputMessage="1" showErrorMessage="1" error="Vul hier het bedrag in dat is gerealiseerd" sqref="D3:AI18">
      <formula1>0</formula1>
      <formula2>10000000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D2"/>
  </sheetPr>
  <dimension ref="A1:AI5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3" sqref="D3"/>
    </sheetView>
  </sheetViews>
  <sheetFormatPr defaultRowHeight="11.25" x14ac:dyDescent="0.15"/>
  <cols>
    <col min="1" max="1" width="26.25" style="13" customWidth="1"/>
    <col min="2" max="2" width="26.75" style="13" bestFit="1" customWidth="1"/>
    <col min="3" max="3" width="14.375" style="13" bestFit="1" customWidth="1"/>
    <col min="4" max="35" width="14" style="13" customWidth="1"/>
    <col min="36" max="16384" width="9" style="13"/>
  </cols>
  <sheetData>
    <row r="1" spans="1:35" x14ac:dyDescent="0.15">
      <c r="D1" s="14" t="str">
        <f>Totalen!A2</f>
        <v>20XX</v>
      </c>
      <c r="E1" s="15">
        <f>Totalen!A3</f>
        <v>2023</v>
      </c>
      <c r="F1" s="15">
        <f>Totalen!A4</f>
        <v>0</v>
      </c>
      <c r="G1" s="16">
        <f>Totalen!A5</f>
        <v>0</v>
      </c>
      <c r="H1" s="14">
        <f>Totalen!A6</f>
        <v>0</v>
      </c>
      <c r="I1" s="15">
        <f>Totalen!A7</f>
        <v>0</v>
      </c>
      <c r="J1" s="15">
        <f>Totalen!A8</f>
        <v>0</v>
      </c>
      <c r="K1" s="16">
        <f>Totalen!A9</f>
        <v>0</v>
      </c>
      <c r="L1" s="14">
        <f>Totalen!A10</f>
        <v>0</v>
      </c>
      <c r="M1" s="15">
        <f>Totalen!A11</f>
        <v>0</v>
      </c>
      <c r="N1" s="15">
        <f>Totalen!A12</f>
        <v>0</v>
      </c>
      <c r="O1" s="16">
        <f>Totalen!A13</f>
        <v>0</v>
      </c>
      <c r="P1" s="14">
        <f>Totalen!A14</f>
        <v>0</v>
      </c>
      <c r="Q1" s="15">
        <f>Totalen!A15</f>
        <v>0</v>
      </c>
      <c r="R1" s="15">
        <f>Totalen!A16</f>
        <v>0</v>
      </c>
      <c r="S1" s="16">
        <f>Totalen!A17</f>
        <v>0</v>
      </c>
      <c r="T1" s="14">
        <f>Totalen!A18</f>
        <v>0</v>
      </c>
      <c r="U1" s="15">
        <f>Totalen!A19</f>
        <v>0</v>
      </c>
      <c r="V1" s="15">
        <f>Totalen!A20</f>
        <v>0</v>
      </c>
      <c r="W1" s="16">
        <f>Totalen!A21</f>
        <v>0</v>
      </c>
      <c r="X1" s="14">
        <f>Totalen!A22</f>
        <v>0</v>
      </c>
      <c r="Y1" s="15">
        <f>Totalen!A23</f>
        <v>0</v>
      </c>
      <c r="Z1" s="15">
        <f>Totalen!A24</f>
        <v>0</v>
      </c>
      <c r="AA1" s="16">
        <f>Totalen!A25</f>
        <v>0</v>
      </c>
      <c r="AB1" s="14">
        <f>Totalen!A26</f>
        <v>0</v>
      </c>
      <c r="AC1" s="15">
        <f>Totalen!A27</f>
        <v>0</v>
      </c>
      <c r="AD1" s="15">
        <f>Totalen!A28</f>
        <v>0</v>
      </c>
      <c r="AE1" s="16">
        <f>Totalen!A29</f>
        <v>0</v>
      </c>
      <c r="AF1" s="14">
        <f>Totalen!A30</f>
        <v>0</v>
      </c>
      <c r="AG1" s="15">
        <f>Totalen!A31</f>
        <v>0</v>
      </c>
      <c r="AH1" s="15">
        <f>Totalen!A32</f>
        <v>0</v>
      </c>
      <c r="AI1" s="16">
        <f>Totalen!A33</f>
        <v>0</v>
      </c>
    </row>
    <row r="2" spans="1:35" ht="12" thickBot="1" x14ac:dyDescent="0.2">
      <c r="D2" s="17" t="str">
        <f>Totalen!B2</f>
        <v>QX</v>
      </c>
      <c r="E2" s="18">
        <f>Totalen!B3</f>
        <v>0</v>
      </c>
      <c r="F2" s="18">
        <f>Totalen!B4</f>
        <v>0</v>
      </c>
      <c r="G2" s="19">
        <f>Totalen!B5</f>
        <v>0</v>
      </c>
      <c r="H2" s="17">
        <f>Totalen!B6</f>
        <v>0</v>
      </c>
      <c r="I2" s="18">
        <f>Totalen!B7</f>
        <v>0</v>
      </c>
      <c r="J2" s="18">
        <f>Totalen!B8</f>
        <v>0</v>
      </c>
      <c r="K2" s="19">
        <f>Totalen!B9</f>
        <v>0</v>
      </c>
      <c r="L2" s="17">
        <f>Totalen!B10</f>
        <v>0</v>
      </c>
      <c r="M2" s="18">
        <f>Totalen!B11</f>
        <v>0</v>
      </c>
      <c r="N2" s="18">
        <f>Totalen!B12</f>
        <v>0</v>
      </c>
      <c r="O2" s="19">
        <f>Totalen!B13</f>
        <v>0</v>
      </c>
      <c r="P2" s="17">
        <f>Totalen!B14</f>
        <v>0</v>
      </c>
      <c r="Q2" s="18">
        <f>Totalen!B15</f>
        <v>0</v>
      </c>
      <c r="R2" s="18">
        <f>Totalen!B16</f>
        <v>0</v>
      </c>
      <c r="S2" s="19">
        <f>Totalen!B17</f>
        <v>0</v>
      </c>
      <c r="T2" s="17">
        <f>Totalen!B18</f>
        <v>0</v>
      </c>
      <c r="U2" s="18">
        <f>Totalen!B19</f>
        <v>0</v>
      </c>
      <c r="V2" s="18">
        <f>Totalen!B20</f>
        <v>0</v>
      </c>
      <c r="W2" s="19">
        <f>Totalen!B21</f>
        <v>0</v>
      </c>
      <c r="X2" s="17">
        <f>Totalen!B22</f>
        <v>0</v>
      </c>
      <c r="Y2" s="18">
        <f>Totalen!B23</f>
        <v>0</v>
      </c>
      <c r="Z2" s="18">
        <f>Totalen!B24</f>
        <v>0</v>
      </c>
      <c r="AA2" s="19">
        <f>Totalen!B25</f>
        <v>0</v>
      </c>
      <c r="AB2" s="17">
        <f>Totalen!B26</f>
        <v>0</v>
      </c>
      <c r="AC2" s="18">
        <f>Totalen!B27</f>
        <v>0</v>
      </c>
      <c r="AD2" s="18">
        <f>Totalen!B28</f>
        <v>0</v>
      </c>
      <c r="AE2" s="19">
        <f>Totalen!B29</f>
        <v>0</v>
      </c>
      <c r="AF2" s="17">
        <f>Totalen!B30</f>
        <v>0</v>
      </c>
      <c r="AG2" s="18">
        <f>Totalen!B31</f>
        <v>0</v>
      </c>
      <c r="AH2" s="18">
        <f>Totalen!B32</f>
        <v>0</v>
      </c>
      <c r="AI2" s="19">
        <f>Totalen!B33</f>
        <v>0</v>
      </c>
    </row>
    <row r="3" spans="1:35" ht="39.950000000000003" customHeight="1" x14ac:dyDescent="0.15">
      <c r="A3" s="20" t="s">
        <v>23</v>
      </c>
      <c r="B3" s="21" t="s">
        <v>24</v>
      </c>
      <c r="C3" s="22" t="s">
        <v>37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39.950000000000003" customHeight="1" thickBot="1" x14ac:dyDescent="0.2">
      <c r="A4" s="23" t="s">
        <v>25</v>
      </c>
      <c r="B4" s="24" t="s">
        <v>24</v>
      </c>
      <c r="C4" s="25" t="s">
        <v>37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12" thickBot="1" x14ac:dyDescent="0.2">
      <c r="D5" s="26">
        <f t="shared" ref="D5:AI5" si="0">SUM(D3:D4)</f>
        <v>0</v>
      </c>
      <c r="E5" s="27">
        <f t="shared" si="0"/>
        <v>0</v>
      </c>
      <c r="F5" s="27">
        <f t="shared" si="0"/>
        <v>0</v>
      </c>
      <c r="G5" s="28">
        <f t="shared" si="0"/>
        <v>0</v>
      </c>
      <c r="H5" s="26">
        <f t="shared" si="0"/>
        <v>0</v>
      </c>
      <c r="I5" s="27">
        <f t="shared" si="0"/>
        <v>0</v>
      </c>
      <c r="J5" s="27">
        <f t="shared" si="0"/>
        <v>0</v>
      </c>
      <c r="K5" s="28">
        <f t="shared" si="0"/>
        <v>0</v>
      </c>
      <c r="L5" s="26">
        <f t="shared" si="0"/>
        <v>0</v>
      </c>
      <c r="M5" s="27">
        <f t="shared" si="0"/>
        <v>0</v>
      </c>
      <c r="N5" s="27">
        <f t="shared" si="0"/>
        <v>0</v>
      </c>
      <c r="O5" s="28">
        <f t="shared" si="0"/>
        <v>0</v>
      </c>
      <c r="P5" s="26">
        <f t="shared" si="0"/>
        <v>0</v>
      </c>
      <c r="Q5" s="27">
        <f t="shared" si="0"/>
        <v>0</v>
      </c>
      <c r="R5" s="27">
        <f t="shared" si="0"/>
        <v>0</v>
      </c>
      <c r="S5" s="28">
        <f t="shared" si="0"/>
        <v>0</v>
      </c>
      <c r="T5" s="26">
        <f t="shared" si="0"/>
        <v>0</v>
      </c>
      <c r="U5" s="27">
        <f t="shared" si="0"/>
        <v>0</v>
      </c>
      <c r="V5" s="27">
        <f t="shared" si="0"/>
        <v>0</v>
      </c>
      <c r="W5" s="28">
        <f t="shared" si="0"/>
        <v>0</v>
      </c>
      <c r="X5" s="26">
        <f t="shared" si="0"/>
        <v>0</v>
      </c>
      <c r="Y5" s="27">
        <f t="shared" si="0"/>
        <v>0</v>
      </c>
      <c r="Z5" s="27">
        <f t="shared" si="0"/>
        <v>0</v>
      </c>
      <c r="AA5" s="28">
        <f t="shared" si="0"/>
        <v>0</v>
      </c>
      <c r="AB5" s="26">
        <f t="shared" si="0"/>
        <v>0</v>
      </c>
      <c r="AC5" s="27">
        <f t="shared" si="0"/>
        <v>0</v>
      </c>
      <c r="AD5" s="27">
        <f t="shared" si="0"/>
        <v>0</v>
      </c>
      <c r="AE5" s="28">
        <f t="shared" si="0"/>
        <v>0</v>
      </c>
      <c r="AF5" s="26">
        <f t="shared" si="0"/>
        <v>0</v>
      </c>
      <c r="AG5" s="27">
        <f t="shared" si="0"/>
        <v>0</v>
      </c>
      <c r="AH5" s="27">
        <f t="shared" si="0"/>
        <v>0</v>
      </c>
      <c r="AI5" s="28">
        <f t="shared" si="0"/>
        <v>0</v>
      </c>
    </row>
  </sheetData>
  <sheetProtection algorithmName="SHA-512" hashValue="X6SbPIAGX3jlJDUMp5BuyNvAvtlv/ONIKqvLRKp11JG9wuV3tYHB78ZqA66LN8mbA21ubGkRzGdQJcCcHhutqw==" saltValue="aPDupiY8L4m88M2TzdQJlQ==" spinCount="100000" sheet="1" objects="1" scenarios="1"/>
  <conditionalFormatting sqref="D3:AI4">
    <cfRule type="cellIs" dxfId="8" priority="1" operator="equal">
      <formula>0</formula>
    </cfRule>
  </conditionalFormatting>
  <dataValidations count="1">
    <dataValidation type="decimal" allowBlank="1" showInputMessage="1" showErrorMessage="1" error="Vul hier het bedrag in dat is gerealiseerd" sqref="D3:AI4">
      <formula1>0</formula1>
      <formula2>10000000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E2FF"/>
  </sheetPr>
  <dimension ref="A1:AI7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" sqref="D3"/>
    </sheetView>
  </sheetViews>
  <sheetFormatPr defaultRowHeight="11.25" x14ac:dyDescent="0.15"/>
  <cols>
    <col min="1" max="1" width="30.625" style="13" customWidth="1"/>
    <col min="2" max="2" width="25.625" style="13" customWidth="1"/>
    <col min="3" max="3" width="17.125" style="13" customWidth="1"/>
    <col min="4" max="35" width="14" style="13" customWidth="1"/>
    <col min="36" max="16384" width="9" style="13"/>
  </cols>
  <sheetData>
    <row r="1" spans="1:35" x14ac:dyDescent="0.15">
      <c r="D1" s="14" t="str">
        <f>Totalen!A2</f>
        <v>20XX</v>
      </c>
      <c r="E1" s="15">
        <f>Totalen!A3</f>
        <v>2023</v>
      </c>
      <c r="F1" s="15">
        <f>Totalen!A4</f>
        <v>0</v>
      </c>
      <c r="G1" s="16">
        <f>Totalen!A5</f>
        <v>0</v>
      </c>
      <c r="H1" s="14">
        <f>Totalen!A6</f>
        <v>0</v>
      </c>
      <c r="I1" s="15">
        <f>Totalen!A7</f>
        <v>0</v>
      </c>
      <c r="J1" s="15">
        <f>Totalen!A8</f>
        <v>0</v>
      </c>
      <c r="K1" s="16">
        <f>Totalen!A9</f>
        <v>0</v>
      </c>
      <c r="L1" s="14">
        <f>Totalen!A10</f>
        <v>0</v>
      </c>
      <c r="M1" s="15">
        <f>Totalen!A11</f>
        <v>0</v>
      </c>
      <c r="N1" s="15">
        <f>Totalen!A12</f>
        <v>0</v>
      </c>
      <c r="O1" s="16">
        <f>Totalen!A13</f>
        <v>0</v>
      </c>
      <c r="P1" s="14">
        <f>Totalen!A14</f>
        <v>0</v>
      </c>
      <c r="Q1" s="15">
        <f>Totalen!A15</f>
        <v>0</v>
      </c>
      <c r="R1" s="15">
        <f>Totalen!A16</f>
        <v>0</v>
      </c>
      <c r="S1" s="16">
        <f>Totalen!A17</f>
        <v>0</v>
      </c>
      <c r="T1" s="14">
        <f>Totalen!A18</f>
        <v>0</v>
      </c>
      <c r="U1" s="15">
        <f>Totalen!A19</f>
        <v>0</v>
      </c>
      <c r="V1" s="15">
        <f>Totalen!A20</f>
        <v>0</v>
      </c>
      <c r="W1" s="16">
        <f>Totalen!A21</f>
        <v>0</v>
      </c>
      <c r="X1" s="14">
        <f>Totalen!A22</f>
        <v>0</v>
      </c>
      <c r="Y1" s="15">
        <f>Totalen!A23</f>
        <v>0</v>
      </c>
      <c r="Z1" s="15">
        <f>Totalen!A24</f>
        <v>0</v>
      </c>
      <c r="AA1" s="16">
        <f>Totalen!A25</f>
        <v>0</v>
      </c>
      <c r="AB1" s="14">
        <f>Totalen!A26</f>
        <v>0</v>
      </c>
      <c r="AC1" s="15">
        <f>Totalen!A27</f>
        <v>0</v>
      </c>
      <c r="AD1" s="15">
        <f>Totalen!A28</f>
        <v>0</v>
      </c>
      <c r="AE1" s="16">
        <f>Totalen!A29</f>
        <v>0</v>
      </c>
      <c r="AF1" s="14">
        <f>Totalen!A30</f>
        <v>0</v>
      </c>
      <c r="AG1" s="15">
        <f>Totalen!A31</f>
        <v>0</v>
      </c>
      <c r="AH1" s="15">
        <f>Totalen!A32</f>
        <v>0</v>
      </c>
      <c r="AI1" s="16">
        <f>Totalen!A33</f>
        <v>0</v>
      </c>
    </row>
    <row r="2" spans="1:35" ht="12" thickBot="1" x14ac:dyDescent="0.2">
      <c r="D2" s="97" t="str">
        <f>Totalen!B2</f>
        <v>QX</v>
      </c>
      <c r="E2" s="98">
        <f>Totalen!B3</f>
        <v>0</v>
      </c>
      <c r="F2" s="98">
        <f>Totalen!B4</f>
        <v>0</v>
      </c>
      <c r="G2" s="99">
        <f>Totalen!B5</f>
        <v>0</v>
      </c>
      <c r="H2" s="97">
        <f>Totalen!B6</f>
        <v>0</v>
      </c>
      <c r="I2" s="98">
        <f>Totalen!B7</f>
        <v>0</v>
      </c>
      <c r="J2" s="98">
        <f>Totalen!B8</f>
        <v>0</v>
      </c>
      <c r="K2" s="99">
        <f>Totalen!B9</f>
        <v>0</v>
      </c>
      <c r="L2" s="97">
        <f>Totalen!B10</f>
        <v>0</v>
      </c>
      <c r="M2" s="98">
        <f>Totalen!B11</f>
        <v>0</v>
      </c>
      <c r="N2" s="98">
        <f>Totalen!B12</f>
        <v>0</v>
      </c>
      <c r="O2" s="99">
        <f>Totalen!B13</f>
        <v>0</v>
      </c>
      <c r="P2" s="97">
        <f>Totalen!B14</f>
        <v>0</v>
      </c>
      <c r="Q2" s="98">
        <f>Totalen!B15</f>
        <v>0</v>
      </c>
      <c r="R2" s="98">
        <f>Totalen!B16</f>
        <v>0</v>
      </c>
      <c r="S2" s="99">
        <f>Totalen!B17</f>
        <v>0</v>
      </c>
      <c r="T2" s="97">
        <f>Totalen!B18</f>
        <v>0</v>
      </c>
      <c r="U2" s="98">
        <f>Totalen!B19</f>
        <v>0</v>
      </c>
      <c r="V2" s="98">
        <f>Totalen!B20</f>
        <v>0</v>
      </c>
      <c r="W2" s="99">
        <f>Totalen!B21</f>
        <v>0</v>
      </c>
      <c r="X2" s="97">
        <f>Totalen!B22</f>
        <v>0</v>
      </c>
      <c r="Y2" s="98">
        <f>Totalen!B23</f>
        <v>0</v>
      </c>
      <c r="Z2" s="98">
        <f>Totalen!B24</f>
        <v>0</v>
      </c>
      <c r="AA2" s="99">
        <f>Totalen!B25</f>
        <v>0</v>
      </c>
      <c r="AB2" s="97">
        <f>Totalen!B26</f>
        <v>0</v>
      </c>
      <c r="AC2" s="98">
        <f>Totalen!B27</f>
        <v>0</v>
      </c>
      <c r="AD2" s="98">
        <f>Totalen!B28</f>
        <v>0</v>
      </c>
      <c r="AE2" s="99">
        <f>Totalen!B29</f>
        <v>0</v>
      </c>
      <c r="AF2" s="97">
        <f>Totalen!B30</f>
        <v>0</v>
      </c>
      <c r="AG2" s="98">
        <f>Totalen!B31</f>
        <v>0</v>
      </c>
      <c r="AH2" s="98">
        <f>Totalen!B32</f>
        <v>0</v>
      </c>
      <c r="AI2" s="99">
        <f>Totalen!B33</f>
        <v>0</v>
      </c>
    </row>
    <row r="3" spans="1:35" x14ac:dyDescent="0.15">
      <c r="A3" s="187" t="s">
        <v>26</v>
      </c>
      <c r="B3" s="189" t="s">
        <v>27</v>
      </c>
      <c r="C3" s="2">
        <v>100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22.5" customHeight="1" x14ac:dyDescent="0.15">
      <c r="A4" s="188"/>
      <c r="B4" s="190"/>
      <c r="C4" s="100" t="s">
        <v>37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x14ac:dyDescent="0.15">
      <c r="A5" s="188" t="s">
        <v>28</v>
      </c>
      <c r="B5" s="192" t="s">
        <v>27</v>
      </c>
      <c r="C5" s="3">
        <v>100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22.5" customHeight="1" thickBot="1" x14ac:dyDescent="0.2">
      <c r="A6" s="191"/>
      <c r="B6" s="193"/>
      <c r="C6" s="101" t="s">
        <v>37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2" thickBot="1" x14ac:dyDescent="0.2">
      <c r="D7" s="26">
        <f t="shared" ref="D7:AI7" si="0">SUM(D3:D6)</f>
        <v>0</v>
      </c>
      <c r="E7" s="27">
        <f t="shared" si="0"/>
        <v>0</v>
      </c>
      <c r="F7" s="27">
        <f t="shared" si="0"/>
        <v>0</v>
      </c>
      <c r="G7" s="28">
        <f t="shared" si="0"/>
        <v>0</v>
      </c>
      <c r="H7" s="26">
        <f t="shared" si="0"/>
        <v>0</v>
      </c>
      <c r="I7" s="27">
        <f t="shared" si="0"/>
        <v>0</v>
      </c>
      <c r="J7" s="27">
        <f t="shared" si="0"/>
        <v>0</v>
      </c>
      <c r="K7" s="28">
        <f t="shared" si="0"/>
        <v>0</v>
      </c>
      <c r="L7" s="26">
        <f t="shared" si="0"/>
        <v>0</v>
      </c>
      <c r="M7" s="27">
        <f t="shared" si="0"/>
        <v>0</v>
      </c>
      <c r="N7" s="27">
        <f t="shared" si="0"/>
        <v>0</v>
      </c>
      <c r="O7" s="28">
        <f t="shared" si="0"/>
        <v>0</v>
      </c>
      <c r="P7" s="26">
        <f t="shared" si="0"/>
        <v>0</v>
      </c>
      <c r="Q7" s="27">
        <f t="shared" si="0"/>
        <v>0</v>
      </c>
      <c r="R7" s="27">
        <f t="shared" si="0"/>
        <v>0</v>
      </c>
      <c r="S7" s="28">
        <f t="shared" si="0"/>
        <v>0</v>
      </c>
      <c r="T7" s="26">
        <f t="shared" si="0"/>
        <v>0</v>
      </c>
      <c r="U7" s="27">
        <f t="shared" si="0"/>
        <v>0</v>
      </c>
      <c r="V7" s="27">
        <f t="shared" si="0"/>
        <v>0</v>
      </c>
      <c r="W7" s="28">
        <f t="shared" si="0"/>
        <v>0</v>
      </c>
      <c r="X7" s="26">
        <f t="shared" si="0"/>
        <v>0</v>
      </c>
      <c r="Y7" s="27">
        <f t="shared" si="0"/>
        <v>0</v>
      </c>
      <c r="Z7" s="27">
        <f t="shared" si="0"/>
        <v>0</v>
      </c>
      <c r="AA7" s="28">
        <f t="shared" si="0"/>
        <v>0</v>
      </c>
      <c r="AB7" s="26">
        <f t="shared" si="0"/>
        <v>0</v>
      </c>
      <c r="AC7" s="27">
        <f t="shared" si="0"/>
        <v>0</v>
      </c>
      <c r="AD7" s="27">
        <f t="shared" si="0"/>
        <v>0</v>
      </c>
      <c r="AE7" s="28">
        <f t="shared" si="0"/>
        <v>0</v>
      </c>
      <c r="AF7" s="26">
        <f t="shared" si="0"/>
        <v>0</v>
      </c>
      <c r="AG7" s="27">
        <f t="shared" si="0"/>
        <v>0</v>
      </c>
      <c r="AH7" s="27">
        <f t="shared" si="0"/>
        <v>0</v>
      </c>
      <c r="AI7" s="28">
        <f t="shared" si="0"/>
        <v>0</v>
      </c>
    </row>
  </sheetData>
  <sheetProtection algorithmName="SHA-512" hashValue="kNEoCBixQlJ1aQJF6NV/NzOnxh5z5bxQWg8IMBcZJ3XJ5/Jj8SfdNK2Ru7u7XdLcp37vsLzFNf6UXPqqMVX7pQ==" saltValue="tsyVKvy8H4ji97zyblzVXQ==" spinCount="100000" sheet="1" objects="1" scenarios="1"/>
  <mergeCells count="4">
    <mergeCell ref="A3:A4"/>
    <mergeCell ref="B3:B4"/>
    <mergeCell ref="A5:A6"/>
    <mergeCell ref="B5:B6"/>
  </mergeCells>
  <conditionalFormatting sqref="D3:AI6">
    <cfRule type="cellIs" dxfId="7" priority="1" operator="equal">
      <formula>0</formula>
    </cfRule>
  </conditionalFormatting>
  <dataValidations count="1">
    <dataValidation type="decimal" allowBlank="1" showInputMessage="1" showErrorMessage="1" error="Vul hier het bedrag in dat is gerealiseerd" sqref="D3:AI6">
      <formula1>0</formula1>
      <formula2>10000000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workbookViewId="0">
      <selection activeCell="B2" sqref="B2"/>
    </sheetView>
  </sheetViews>
  <sheetFormatPr defaultRowHeight="11.25" x14ac:dyDescent="0.15"/>
  <cols>
    <col min="1" max="1" width="41" style="13" customWidth="1"/>
    <col min="2" max="2" width="6.75" style="13" bestFit="1" customWidth="1"/>
    <col min="3" max="3" width="33" style="13" bestFit="1" customWidth="1"/>
    <col min="4" max="4" width="65.5" style="13" bestFit="1" customWidth="1"/>
    <col min="5" max="5" width="29.625" style="13" bestFit="1" customWidth="1"/>
    <col min="6" max="6" width="20.875" style="13" bestFit="1" customWidth="1"/>
    <col min="7" max="7" width="22.875" style="13" bestFit="1" customWidth="1"/>
    <col min="8" max="8" width="10.375" style="13" bestFit="1" customWidth="1"/>
    <col min="9" max="9" width="11.5" style="13" bestFit="1" customWidth="1"/>
    <col min="10" max="16384" width="9" style="13"/>
  </cols>
  <sheetData>
    <row r="1" spans="1:9" ht="12" thickBot="1" x14ac:dyDescent="0.2">
      <c r="F1" s="48" t="s">
        <v>57</v>
      </c>
      <c r="G1" s="48" t="s">
        <v>51</v>
      </c>
    </row>
    <row r="2" spans="1:9" x14ac:dyDescent="0.15">
      <c r="A2" s="194" t="s">
        <v>58</v>
      </c>
      <c r="B2" s="56"/>
      <c r="C2" s="199" t="s">
        <v>1</v>
      </c>
      <c r="D2" s="32" t="s">
        <v>2</v>
      </c>
      <c r="E2" s="59">
        <v>30000</v>
      </c>
      <c r="F2" s="53">
        <f>E2/((365/7)*(36))</f>
        <v>15.981735159817349</v>
      </c>
      <c r="G2" s="45">
        <f>F2*B2</f>
        <v>0</v>
      </c>
      <c r="H2" s="43"/>
      <c r="I2" s="43"/>
    </row>
    <row r="3" spans="1:9" x14ac:dyDescent="0.15">
      <c r="A3" s="195"/>
      <c r="B3" s="57"/>
      <c r="C3" s="200"/>
      <c r="D3" s="33" t="s">
        <v>3</v>
      </c>
      <c r="E3" s="60">
        <v>40000</v>
      </c>
      <c r="F3" s="54">
        <f t="shared" ref="F3:F12" si="0">E3/((365/7)*(36))</f>
        <v>21.3089802130898</v>
      </c>
      <c r="G3" s="55">
        <f t="shared" ref="G3:G9" si="1">F3*B3</f>
        <v>0</v>
      </c>
      <c r="H3" s="43"/>
    </row>
    <row r="4" spans="1:9" x14ac:dyDescent="0.15">
      <c r="A4" s="195"/>
      <c r="B4" s="57"/>
      <c r="C4" s="200"/>
      <c r="D4" s="34" t="s">
        <v>4</v>
      </c>
      <c r="E4" s="61">
        <v>10000</v>
      </c>
      <c r="F4" s="54">
        <f t="shared" si="0"/>
        <v>5.32724505327245</v>
      </c>
      <c r="G4" s="55">
        <f t="shared" si="1"/>
        <v>0</v>
      </c>
      <c r="H4" s="43"/>
    </row>
    <row r="5" spans="1:9" x14ac:dyDescent="0.15">
      <c r="A5" s="195"/>
      <c r="B5" s="57"/>
      <c r="C5" s="200"/>
      <c r="D5" s="33" t="s">
        <v>5</v>
      </c>
      <c r="E5" s="60">
        <v>15000</v>
      </c>
      <c r="F5" s="54">
        <f t="shared" si="0"/>
        <v>7.9908675799086746</v>
      </c>
      <c r="G5" s="55">
        <f t="shared" si="1"/>
        <v>0</v>
      </c>
      <c r="H5" s="43"/>
    </row>
    <row r="6" spans="1:9" x14ac:dyDescent="0.15">
      <c r="A6" s="195"/>
      <c r="B6" s="57"/>
      <c r="C6" s="200"/>
      <c r="D6" s="34" t="s">
        <v>6</v>
      </c>
      <c r="E6" s="61">
        <v>30000</v>
      </c>
      <c r="F6" s="54">
        <f t="shared" si="0"/>
        <v>15.981735159817349</v>
      </c>
      <c r="G6" s="55">
        <f t="shared" si="1"/>
        <v>0</v>
      </c>
      <c r="H6" s="43"/>
    </row>
    <row r="7" spans="1:9" x14ac:dyDescent="0.15">
      <c r="A7" s="195"/>
      <c r="B7" s="57"/>
      <c r="C7" s="200"/>
      <c r="D7" s="33" t="s">
        <v>7</v>
      </c>
      <c r="E7" s="60">
        <v>35000</v>
      </c>
      <c r="F7" s="54">
        <f t="shared" si="0"/>
        <v>18.645357686453575</v>
      </c>
      <c r="G7" s="55">
        <f t="shared" si="1"/>
        <v>0</v>
      </c>
      <c r="H7" s="43"/>
    </row>
    <row r="8" spans="1:9" ht="12.75" customHeight="1" x14ac:dyDescent="0.15">
      <c r="A8" s="195"/>
      <c r="B8" s="57"/>
      <c r="C8" s="200"/>
      <c r="D8" s="35" t="s">
        <v>8</v>
      </c>
      <c r="E8" s="61">
        <v>35000</v>
      </c>
      <c r="F8" s="54">
        <f t="shared" si="0"/>
        <v>18.645357686453575</v>
      </c>
      <c r="G8" s="55">
        <f t="shared" si="1"/>
        <v>0</v>
      </c>
      <c r="H8" s="43"/>
    </row>
    <row r="9" spans="1:9" ht="12" thickBot="1" x14ac:dyDescent="0.2">
      <c r="A9" s="195"/>
      <c r="B9" s="57"/>
      <c r="C9" s="200"/>
      <c r="D9" s="33" t="s">
        <v>9</v>
      </c>
      <c r="E9" s="60">
        <v>15000</v>
      </c>
      <c r="F9" s="46">
        <f t="shared" si="0"/>
        <v>7.9908675799086746</v>
      </c>
      <c r="G9" s="47">
        <f t="shared" si="1"/>
        <v>0</v>
      </c>
      <c r="H9" s="43"/>
    </row>
    <row r="10" spans="1:9" ht="23.25" thickBot="1" x14ac:dyDescent="0.2">
      <c r="A10" s="196"/>
      <c r="B10" s="62"/>
      <c r="C10" s="201"/>
      <c r="D10" s="36" t="s">
        <v>10</v>
      </c>
      <c r="E10" s="63" t="s">
        <v>38</v>
      </c>
    </row>
    <row r="11" spans="1:9" x14ac:dyDescent="0.15">
      <c r="A11" s="197" t="s">
        <v>52</v>
      </c>
      <c r="B11" s="56"/>
      <c r="C11" s="199" t="s">
        <v>11</v>
      </c>
      <c r="D11" s="37" t="s">
        <v>12</v>
      </c>
      <c r="E11" s="38">
        <v>15000</v>
      </c>
      <c r="F11" s="49">
        <f t="shared" si="0"/>
        <v>7.9908675799086746</v>
      </c>
      <c r="G11" s="45">
        <f>F11*B11</f>
        <v>0</v>
      </c>
    </row>
    <row r="12" spans="1:9" ht="12" thickBot="1" x14ac:dyDescent="0.2">
      <c r="A12" s="198"/>
      <c r="B12" s="58"/>
      <c r="C12" s="201"/>
      <c r="D12" s="36" t="s">
        <v>13</v>
      </c>
      <c r="E12" s="50">
        <v>10000</v>
      </c>
      <c r="F12" s="51">
        <f t="shared" si="0"/>
        <v>5.32724505327245</v>
      </c>
      <c r="G12" s="47">
        <f>F12*B12</f>
        <v>0</v>
      </c>
    </row>
    <row r="13" spans="1:9" x14ac:dyDescent="0.15">
      <c r="E13" s="52"/>
    </row>
    <row r="16" spans="1:9" x14ac:dyDescent="0.15">
      <c r="E16" s="43"/>
    </row>
    <row r="21" spans="4:4" x14ac:dyDescent="0.15">
      <c r="D21" s="43"/>
    </row>
    <row r="22" spans="4:4" x14ac:dyDescent="0.15">
      <c r="D22" s="43"/>
    </row>
    <row r="24" spans="4:4" x14ac:dyDescent="0.15">
      <c r="D24" s="43"/>
    </row>
    <row r="26" spans="4:4" x14ac:dyDescent="0.15">
      <c r="D26" s="44"/>
    </row>
  </sheetData>
  <sheetProtection algorithmName="SHA-512" hashValue="a39D/LcQIY3mfkZM5sx0NuSNRD+zkj7HJTa1/J01/Uns+Aw2zZU7aDP3GQrNQ3XJaFc6b0lhK2ToAw7MYtyyxQ==" saltValue="oFOKw54rgnXsa1dr6fH//w==" spinCount="100000" sheet="1"/>
  <mergeCells count="4">
    <mergeCell ref="A2:A10"/>
    <mergeCell ref="A11:A12"/>
    <mergeCell ref="C2:C10"/>
    <mergeCell ref="C11:C12"/>
  </mergeCells>
  <conditionalFormatting sqref="B2:B9">
    <cfRule type="cellIs" dxfId="6" priority="3" operator="equal">
      <formula>0</formula>
    </cfRule>
  </conditionalFormatting>
  <conditionalFormatting sqref="B12">
    <cfRule type="cellIs" dxfId="5" priority="2" operator="equal">
      <formula>0</formula>
    </cfRule>
  </conditionalFormatting>
  <conditionalFormatting sqref="B11">
    <cfRule type="cellIs" dxfId="4" priority="1" operator="equal">
      <formula>0</formula>
    </cfRule>
  </conditionalFormatting>
  <dataValidations count="1">
    <dataValidation allowBlank="1" showInputMessage="1" showErrorMessage="1" prompt="Invullen in tabblad 'B1 Arbeidsparticipatie'" sqref="G2:G9 G11:G12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zoomScaleNormal="100" workbookViewId="0"/>
  </sheetViews>
  <sheetFormatPr defaultRowHeight="11.25" x14ac:dyDescent="0.15"/>
  <cols>
    <col min="1" max="1" width="37" bestFit="1" customWidth="1"/>
    <col min="2" max="2" width="36.375" bestFit="1" customWidth="1"/>
    <col min="3" max="3" width="34" customWidth="1"/>
    <col min="4" max="4" width="13.25" customWidth="1"/>
    <col min="5" max="5" width="23.75" bestFit="1" customWidth="1"/>
    <col min="6" max="6" width="25.75" customWidth="1"/>
  </cols>
  <sheetData>
    <row r="1" spans="1:9" x14ac:dyDescent="0.15">
      <c r="A1" t="s">
        <v>42</v>
      </c>
      <c r="B1" t="s">
        <v>41</v>
      </c>
      <c r="E1" t="s">
        <v>40</v>
      </c>
      <c r="F1" t="s">
        <v>39</v>
      </c>
    </row>
    <row r="2" spans="1:9" x14ac:dyDescent="0.15">
      <c r="A2" s="1">
        <v>7005</v>
      </c>
      <c r="B2" s="1">
        <v>5250</v>
      </c>
      <c r="E2" s="1">
        <v>0</v>
      </c>
      <c r="F2" s="1">
        <v>14755</v>
      </c>
      <c r="I2" s="3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="160" zoomScaleNormal="160" workbookViewId="0">
      <selection activeCell="B29" sqref="B29"/>
    </sheetView>
  </sheetViews>
  <sheetFormatPr defaultRowHeight="11.25" x14ac:dyDescent="0.15"/>
  <sheetData>
    <row r="1" spans="1:5" ht="12" x14ac:dyDescent="0.2">
      <c r="A1" t="s">
        <v>19</v>
      </c>
      <c r="B1">
        <v>2022</v>
      </c>
      <c r="C1" t="s">
        <v>47</v>
      </c>
      <c r="D1" s="42" t="s">
        <v>47</v>
      </c>
      <c r="E1" t="s">
        <v>54</v>
      </c>
    </row>
    <row r="2" spans="1:5" ht="12" x14ac:dyDescent="0.2">
      <c r="A2" t="s">
        <v>20</v>
      </c>
      <c r="B2">
        <v>2023</v>
      </c>
      <c r="C2" t="s">
        <v>46</v>
      </c>
      <c r="D2" s="40" t="s">
        <v>46</v>
      </c>
      <c r="E2" t="s">
        <v>55</v>
      </c>
    </row>
    <row r="3" spans="1:5" ht="12" x14ac:dyDescent="0.2">
      <c r="A3" t="s">
        <v>21</v>
      </c>
      <c r="B3">
        <v>2024</v>
      </c>
      <c r="C3" t="s">
        <v>45</v>
      </c>
      <c r="D3" s="42" t="s">
        <v>45</v>
      </c>
      <c r="E3" t="s">
        <v>53</v>
      </c>
    </row>
    <row r="4" spans="1:5" x14ac:dyDescent="0.15">
      <c r="A4" t="s">
        <v>22</v>
      </c>
      <c r="B4">
        <v>2025</v>
      </c>
    </row>
    <row r="5" spans="1:5" x14ac:dyDescent="0.15">
      <c r="A5" t="s">
        <v>60</v>
      </c>
      <c r="B5">
        <v>2026</v>
      </c>
    </row>
    <row r="6" spans="1:5" x14ac:dyDescent="0.15">
      <c r="B6">
        <v>2027</v>
      </c>
    </row>
    <row r="7" spans="1:5" x14ac:dyDescent="0.15">
      <c r="B7">
        <v>2028</v>
      </c>
    </row>
    <row r="8" spans="1:5" x14ac:dyDescent="0.15">
      <c r="B8">
        <v>2029</v>
      </c>
    </row>
    <row r="9" spans="1:5" x14ac:dyDescent="0.15">
      <c r="B9">
        <v>2030</v>
      </c>
    </row>
    <row r="10" spans="1:5" x14ac:dyDescent="0.15">
      <c r="B10">
        <v>2031</v>
      </c>
    </row>
    <row r="11" spans="1:5" x14ac:dyDescent="0.15">
      <c r="B11">
        <v>2032</v>
      </c>
    </row>
    <row r="12" spans="1:5" x14ac:dyDescent="0.15">
      <c r="B12">
        <v>2033</v>
      </c>
    </row>
    <row r="13" spans="1:5" x14ac:dyDescent="0.15">
      <c r="B13">
        <v>2034</v>
      </c>
    </row>
    <row r="14" spans="1:5" x14ac:dyDescent="0.15">
      <c r="B14">
        <v>2035</v>
      </c>
    </row>
    <row r="15" spans="1:5" x14ac:dyDescent="0.15">
      <c r="B15">
        <v>2036</v>
      </c>
    </row>
    <row r="16" spans="1:5" x14ac:dyDescent="0.15">
      <c r="B16">
        <v>2037</v>
      </c>
    </row>
    <row r="17" spans="2:2" x14ac:dyDescent="0.15">
      <c r="B17">
        <v>2038</v>
      </c>
    </row>
    <row r="18" spans="2:2" x14ac:dyDescent="0.15">
      <c r="B18">
        <v>2039</v>
      </c>
    </row>
    <row r="19" spans="2:2" x14ac:dyDescent="0.15">
      <c r="B19">
        <v>2040</v>
      </c>
    </row>
    <row r="20" spans="2:2" x14ac:dyDescent="0.15">
      <c r="B20">
        <v>2041</v>
      </c>
    </row>
    <row r="21" spans="2:2" x14ac:dyDescent="0.15">
      <c r="B21">
        <v>2042</v>
      </c>
    </row>
    <row r="22" spans="2:2" x14ac:dyDescent="0.15">
      <c r="B22">
        <v>2043</v>
      </c>
    </row>
    <row r="23" spans="2:2" x14ac:dyDescent="0.15">
      <c r="B23">
        <v>2044</v>
      </c>
    </row>
    <row r="24" spans="2:2" x14ac:dyDescent="0.15">
      <c r="B24">
        <v>2045</v>
      </c>
    </row>
    <row r="25" spans="2:2" x14ac:dyDescent="0.15">
      <c r="B25">
        <v>2046</v>
      </c>
    </row>
    <row r="26" spans="2:2" x14ac:dyDescent="0.15">
      <c r="B26">
        <v>2047</v>
      </c>
    </row>
    <row r="27" spans="2:2" x14ac:dyDescent="0.15">
      <c r="B27">
        <v>2048</v>
      </c>
    </row>
    <row r="28" spans="2:2" x14ac:dyDescent="0.15">
      <c r="B28">
        <v>2049</v>
      </c>
    </row>
    <row r="29" spans="2:2" x14ac:dyDescent="0.15">
      <c r="B29">
        <v>2050</v>
      </c>
    </row>
    <row r="30" spans="2:2" x14ac:dyDescent="0.15">
      <c r="B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Grafieken</vt:lpstr>
      </vt:variant>
      <vt:variant>
        <vt:i4>2</vt:i4>
      </vt:variant>
    </vt:vector>
  </HeadingPairs>
  <TitlesOfParts>
    <vt:vector size="10" baseType="lpstr">
      <vt:lpstr>Uitgangspunten</vt:lpstr>
      <vt:lpstr>Totalen</vt:lpstr>
      <vt:lpstr>B1 Arbeidsparticipatie</vt:lpstr>
      <vt:lpstr>B2 Compensatieorder</vt:lpstr>
      <vt:lpstr>B3 Sociale Cohesie</vt:lpstr>
      <vt:lpstr>Rekenhulp B1</vt:lpstr>
      <vt:lpstr>Rapportage</vt:lpstr>
      <vt:lpstr>DD</vt:lpstr>
      <vt:lpstr>Grafiek 1</vt:lpstr>
      <vt:lpstr>Grafiek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Bilgin, Atilla  (A.)</dc:creator>
  <cp:lastModifiedBy>Bilgin, Atilla  (A.)</cp:lastModifiedBy>
  <dcterms:created xsi:type="dcterms:W3CDTF">2023-02-10T13:10:27Z</dcterms:created>
  <dcterms:modified xsi:type="dcterms:W3CDTF">2023-06-23T08:41:29Z</dcterms:modified>
</cp:coreProperties>
</file>