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8_{0DE4D419-ED42-4639-B41D-3AF560D6E2FB}" xr6:coauthVersionLast="47" xr6:coauthVersionMax="47" xr10:uidLastSave="{00000000-0000-0000-0000-000000000000}"/>
  <bookViews>
    <workbookView xWindow="-113" yWindow="-113" windowWidth="28475" windowHeight="18332" xr2:uid="{00000000-000D-0000-FFFF-FFFF00000000}"/>
  </bookViews>
  <sheets>
    <sheet name="blad1" sheetId="1" r:id="rId1"/>
  </sheets>
  <definedNames>
    <definedName name="_xlnm._FilterDatabase" localSheetId="0" hidden="1">blad1!$A$11:$H$50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H45" i="1" s="1"/>
  <c r="H50" i="1"/>
  <c r="G56" i="1"/>
  <c r="H56" i="1" s="1"/>
  <c r="G54" i="1" l="1"/>
  <c r="H54" i="1" s="1"/>
  <c r="G52" i="1" l="1"/>
  <c r="H52" i="1" s="1"/>
  <c r="E50" i="1" l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6" i="1"/>
  <c r="H46" i="1" s="1"/>
  <c r="G47" i="1"/>
  <c r="H47" i="1" s="1"/>
  <c r="G48" i="1"/>
  <c r="H48" i="1" s="1"/>
  <c r="G12" i="1" l="1"/>
  <c r="H12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6" i="1"/>
  <c r="H36" i="1" s="1"/>
  <c r="G37" i="1"/>
  <c r="H37" i="1" s="1"/>
  <c r="G38" i="1"/>
  <c r="H38" i="1" s="1"/>
  <c r="G31" i="1"/>
  <c r="H31" i="1" s="1"/>
  <c r="G32" i="1"/>
  <c r="H32" i="1" s="1"/>
  <c r="G33" i="1"/>
  <c r="H33" i="1" s="1"/>
  <c r="G15" i="1"/>
  <c r="H15" i="1" s="1"/>
  <c r="G14" i="1"/>
  <c r="H14" i="1" s="1"/>
  <c r="G35" i="1" l="1"/>
  <c r="H35" i="1" s="1"/>
  <c r="G34" i="1"/>
  <c r="H34" i="1" s="1"/>
  <c r="G17" i="1"/>
  <c r="H17" i="1" s="1"/>
  <c r="G16" i="1"/>
  <c r="H16" i="1" s="1"/>
  <c r="G13" i="1"/>
  <c r="H13" i="1" s="1"/>
  <c r="H58" i="1" l="1"/>
</calcChain>
</file>

<file path=xl/sharedStrings.xml><?xml version="1.0" encoding="utf-8"?>
<sst xmlns="http://schemas.openxmlformats.org/spreadsheetml/2006/main" count="163" uniqueCount="116">
  <si>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</si>
  <si>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</si>
  <si>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</si>
  <si>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</si>
  <si>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</si>
  <si>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</si>
  <si>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</si>
  <si>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Aantal</t>
  </si>
  <si>
    <t>Bruto prijs</t>
  </si>
  <si>
    <t>Korting</t>
  </si>
  <si>
    <t>Prijs</t>
  </si>
  <si>
    <t>Product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</si>
  <si>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</si>
  <si>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Alle bedragen zijn exclusief BTW!</t>
  </si>
  <si>
    <t>Uurtarief</t>
  </si>
  <si>
    <t>Alternatief merk / type</t>
  </si>
  <si>
    <t>Aantal uren per jaar</t>
  </si>
  <si>
    <t>Netto prijs per stuk</t>
  </si>
  <si>
    <t>Bladblazer</t>
  </si>
  <si>
    <t>Bosmaaier</t>
  </si>
  <si>
    <t>Heggenschaar</t>
  </si>
  <si>
    <t>Kettingzaag</t>
  </si>
  <si>
    <t>Dienst</t>
  </si>
  <si>
    <t>Aantal uren per 4 jaar</t>
  </si>
  <si>
    <t>Verbruiksartikelen</t>
  </si>
  <si>
    <t>Totale prijs    (4 jaar)</t>
  </si>
  <si>
    <t>Aan het aantal Tuinmachines en aantal uren en producten gedurende de looptijd van de Raamovereenkomst, kunnen geen rechten worden ontleend.</t>
  </si>
  <si>
    <t>Onderdelen</t>
  </si>
  <si>
    <t>Totale prijs (4 jaar)</t>
  </si>
  <si>
    <t>Bijlage 6: Prijs</t>
  </si>
  <si>
    <t>Huidige type Stihl machine</t>
  </si>
  <si>
    <t>Accucombimotor</t>
  </si>
  <si>
    <t>KMA 135 R</t>
  </si>
  <si>
    <t>SH 86 D</t>
  </si>
  <si>
    <t>FS 261</t>
  </si>
  <si>
    <t>FS 411 C-EM</t>
  </si>
  <si>
    <t>FSA 130</t>
  </si>
  <si>
    <t>FSA 135</t>
  </si>
  <si>
    <t>FSA 90</t>
  </si>
  <si>
    <t>Hand bladblazer</t>
  </si>
  <si>
    <t>BG 86 - D</t>
  </si>
  <si>
    <t>BGA 100</t>
  </si>
  <si>
    <t>BGA 86</t>
  </si>
  <si>
    <t>HS 82 R  600</t>
  </si>
  <si>
    <t>HS 82 T 600</t>
  </si>
  <si>
    <t>HSA 100</t>
  </si>
  <si>
    <t>HSA 86</t>
  </si>
  <si>
    <t>HSA 94 R</t>
  </si>
  <si>
    <t>HSA 94 T</t>
  </si>
  <si>
    <t>Heggenschaar op steel</t>
  </si>
  <si>
    <t>HL 94 C</t>
  </si>
  <si>
    <t>HLA 135K 2.19m</t>
  </si>
  <si>
    <t>HLA 2.49 m</t>
  </si>
  <si>
    <t>HLA 66 2.05m</t>
  </si>
  <si>
    <t>HLA 86 3.30m</t>
  </si>
  <si>
    <t>HT 131</t>
  </si>
  <si>
    <t>HTA 135</t>
  </si>
  <si>
    <t>HTA 86</t>
  </si>
  <si>
    <t>MS 201 T</t>
  </si>
  <si>
    <t>MS 241</t>
  </si>
  <si>
    <t>MS 261</t>
  </si>
  <si>
    <t>MS 391</t>
  </si>
  <si>
    <t>MS 461</t>
  </si>
  <si>
    <t>MSA 160 C-B</t>
  </si>
  <si>
    <t>MSA 200 C-B</t>
  </si>
  <si>
    <t>MSA 220 C-B</t>
  </si>
  <si>
    <t>Rug bladblazer</t>
  </si>
  <si>
    <t>BR 600</t>
  </si>
  <si>
    <t>Snellader</t>
  </si>
  <si>
    <t>AL 300</t>
  </si>
  <si>
    <t>AL 500</t>
  </si>
  <si>
    <t>Snoeischaar</t>
  </si>
  <si>
    <t>ASA 85</t>
  </si>
  <si>
    <t>Alkylaatbrandstoffen</t>
  </si>
  <si>
    <t>Aantal 5 liter kannen</t>
  </si>
  <si>
    <t>Bruto prijs per kan 5 Ltr</t>
  </si>
  <si>
    <t xml:space="preserve">Alkylaat 2takt Loodvrij kan 5L (levering per pallet)   </t>
  </si>
  <si>
    <t>merk / type</t>
  </si>
  <si>
    <t>Jaarlijks onderhoud, keuringen en reparaties</t>
  </si>
  <si>
    <t>Accu</t>
  </si>
  <si>
    <t>AP 500 S</t>
  </si>
  <si>
    <t>Voorbeeld type Husqvarna machines</t>
  </si>
  <si>
    <t>Husqvarna BLi300</t>
  </si>
  <si>
    <t>Husqvarna QC 330</t>
  </si>
  <si>
    <t>Husqvarna QC 500</t>
  </si>
  <si>
    <t>Husqvarna 540 XP</t>
  </si>
  <si>
    <t>Husqvarna T540 XP</t>
  </si>
  <si>
    <t>Husqvarna 530 iPX</t>
  </si>
  <si>
    <t>Husqvarna 530i PT5</t>
  </si>
  <si>
    <t>Husqvarna 520 iHE3</t>
  </si>
  <si>
    <t>Husqvarna 525 iHE4</t>
  </si>
  <si>
    <t>Husqvarna 525 HE4</t>
  </si>
  <si>
    <t>Husqvarna 522iHD®60</t>
  </si>
  <si>
    <t>Husqvarna 522HD®60X</t>
  </si>
  <si>
    <t>Husqvarna 525BX</t>
  </si>
  <si>
    <t>Husqvarna 525 iRXT</t>
  </si>
  <si>
    <t>Husqvarna 535 iRXT</t>
  </si>
  <si>
    <t>Husqvarna 545 RX</t>
  </si>
  <si>
    <t>niet bekend</t>
  </si>
  <si>
    <t>Husqvarna 525 iLK</t>
  </si>
  <si>
    <t>Husqvarna 525 iHE 3</t>
  </si>
  <si>
    <t>Husqvarna 520 iRXT</t>
  </si>
  <si>
    <t>Husqvarna 520 iHE4</t>
  </si>
  <si>
    <t>Husqvarna 525 iB</t>
  </si>
  <si>
    <t>Husqvarna 535iXP</t>
  </si>
  <si>
    <t>Husqvarna 540iXP</t>
  </si>
  <si>
    <t>Husqvarna 542iXP</t>
  </si>
  <si>
    <t>Husqvarna 570BTS</t>
  </si>
  <si>
    <t>Husqvarna 525P4S</t>
  </si>
  <si>
    <t xml:space="preserve">Husqvarna 550 XP </t>
  </si>
  <si>
    <t>Husqvarna 572 XP</t>
  </si>
  <si>
    <t>Husqvarna 560 XP</t>
  </si>
  <si>
    <t>Onderdelen conform prijslijst producent</t>
  </si>
  <si>
    <t>Verbruiksartikelen conform prijslijst inschrijver/fabrikant</t>
  </si>
  <si>
    <t>Netto prijs</t>
  </si>
  <si>
    <t>Prijsper  5 LTR 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</si>
</sst>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i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3" fillId="3" borderId="1" xfId="1" applyFont="1" applyFill="1" applyBorder="1"/>
    <xf numFmtId="0" fontId="3" fillId="0" borderId="1" xfId="0" applyFont="1" applyBorder="1"/>
    <xf numFmtId="9" fontId="3" fillId="3" borderId="1" xfId="2" applyFont="1" applyFill="1" applyBorder="1"/>
    <xf numFmtId="0" fontId="5" fillId="0" borderId="1" xfId="0" applyFont="1" applyBorder="1" applyAlignment="1">
      <alignment vertical="center"/>
    </xf>
    <xf numFmtId="3" fontId="3" fillId="0" borderId="0" xfId="0" applyNumberFormat="1" applyFont="1"/>
    <xf numFmtId="44" fontId="3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44" fontId="4" fillId="4" borderId="0" xfId="1" applyFont="1" applyFill="1" applyAlignment="1">
      <alignment horizontal="center" wrapText="1"/>
    </xf>
    <xf numFmtId="44" fontId="6" fillId="0" borderId="1" xfId="1" applyFont="1" applyFill="1" applyBorder="1"/>
    <xf numFmtId="44" fontId="6" fillId="3" borderId="1" xfId="1" applyFont="1" applyFill="1" applyBorder="1" applyAlignment="1">
      <alignment horizontal="center"/>
    </xf>
    <xf numFmtId="44" fontId="6" fillId="0" borderId="1" xfId="0" applyNumberFormat="1" applyFont="1" applyBorder="1"/>
    <xf numFmtId="0" fontId="4" fillId="2" borderId="1" xfId="0" applyFont="1" applyFill="1" applyBorder="1" applyAlignment="1">
      <alignment wrapText="1"/>
    </xf>
    <xf numFmtId="44" fontId="3" fillId="0" borderId="0" xfId="0" applyNumberFormat="1" applyFont="1"/>
    <xf numFmtId="0" fontId="4" fillId="2" borderId="1" xfId="0" applyFont="1" applyFill="1" applyBorder="1" applyAlignment="1">
      <alignment horizontal="right"/>
    </xf>
    <xf numFmtId="44" fontId="4" fillId="2" borderId="0" xfId="1" applyFont="1" applyFill="1" applyAlignment="1">
      <alignment horizontal="right"/>
    </xf>
    <xf numFmtId="9" fontId="4" fillId="2" borderId="0" xfId="2" applyFont="1" applyFill="1" applyAlignment="1">
      <alignment horizontal="right"/>
    </xf>
    <xf numFmtId="44" fontId="4" fillId="4" borderId="0" xfId="1" applyFont="1" applyFill="1" applyAlignment="1">
      <alignment horizontal="right" wrapText="1"/>
    </xf>
    <xf numFmtId="44" fontId="3" fillId="0" borderId="0" xfId="0" applyNumberFormat="1" applyFont="1" applyAlignment="1">
      <alignment horizontal="right"/>
    </xf>
    <xf numFmtId="44" fontId="4" fillId="2" borderId="0" xfId="1" applyFont="1" applyFill="1" applyAlignment="1">
      <alignment horizontal="lef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44" fontId="2" fillId="0" borderId="0" xfId="1" applyFont="1" applyBorder="1" applyAlignment="1">
      <alignment horizontal="right"/>
    </xf>
    <xf numFmtId="44" fontId="2" fillId="0" borderId="0" xfId="0" applyNumberFormat="1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44" fontId="4" fillId="2" borderId="0" xfId="1" applyFont="1" applyFill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44" fontId="2" fillId="0" borderId="10" xfId="0" applyNumberFormat="1" applyFont="1" applyBorder="1"/>
    <xf numFmtId="0" fontId="7" fillId="0" borderId="0" xfId="0" applyFont="1"/>
    <xf numFmtId="0" fontId="9" fillId="0" borderId="0" xfId="0" applyFont="1"/>
    <xf numFmtId="0" fontId="4" fillId="5" borderId="0" xfId="0" applyFont="1" applyFill="1"/>
    <xf numFmtId="44" fontId="3" fillId="3" borderId="1" xfId="1" applyFont="1" applyFill="1" applyBorder="1" applyAlignment="1">
      <alignment horizontal="right"/>
    </xf>
    <xf numFmtId="44" fontId="6" fillId="0" borderId="1" xfId="1" applyFont="1" applyFill="1" applyBorder="1" applyAlignment="1">
      <alignment horizontal="center"/>
    </xf>
    <xf numFmtId="0" fontId="3" fillId="3" borderId="1" xfId="0" applyFont="1" applyFill="1" applyBorder="1"/>
    <xf numFmtId="9" fontId="3" fillId="3" borderId="1" xfId="2" applyFont="1" applyFill="1" applyBorder="1" applyAlignment="1">
      <alignment horizontal="center"/>
    </xf>
    <xf numFmtId="9" fontId="3" fillId="3" borderId="15" xfId="2" applyFont="1" applyFill="1" applyBorder="1" applyAlignment="1">
      <alignment horizontal="center" vertical="center"/>
    </xf>
    <xf numFmtId="9" fontId="3" fillId="3" borderId="14" xfId="2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44" fontId="3" fillId="0" borderId="1" xfId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417739</xdr:colOff>
      <xdr:row>3</xdr:row>
      <xdr:rowOff>145844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7</xdr:col>
      <xdr:colOff>353392</xdr:colOff>
      <xdr:row>1</xdr:row>
      <xdr:rowOff>0</xdr:rowOff>
    </xdr:from>
    <xdr:to>
      <xdr:col>8</xdr:col>
      <xdr:colOff>1359921</xdr:colOff>
      <xdr:row>4</xdr:row>
      <xdr:rowOff>182355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CCCA54-E54C-F008-685F-C9E4019C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088" y="203200"/>
          <a:ext cx="2028188" cy="795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70"/>
  <sheetViews>
    <sheetView tabSelected="1" topLeftCell="A23" zoomScale="90" zoomScaleNormal="90" workbookViewId="0">
      <selection activeCell="C31" sqref="C31"/>
    </sheetView>
  </sheetViews>
  <sheetFormatPr defaultColWidth="9.33203125" defaultRowHeight="16" customHeight="1" x14ac:dyDescent="0.25"/>
  <cols>
    <col min="1" max="1" width="29.33203125" style="2" customWidth="1"/>
    <col min="2" max="2" width="22.88671875" style="2" customWidth="1"/>
    <col min="3" max="3" width="18.33203125" style="2" customWidth="1"/>
    <col min="4" max="4" width="10.6640625" style="2" customWidth="1"/>
    <col min="5" max="5" width="12.5546875" style="2" customWidth="1"/>
    <col min="6" max="6" width="11.5546875" style="2" customWidth="1"/>
    <col min="7" max="7" width="10.6640625" style="2" bestFit="1" customWidth="1"/>
    <col min="8" max="8" width="14.33203125" style="2" customWidth="1"/>
    <col min="9" max="9" width="29.21875" style="2" bestFit="1" customWidth="1"/>
    <col min="10" max="10" width="2.5546875" style="2" customWidth="1"/>
    <col min="11" max="16384" width="9.33203125" style="2"/>
  </cols>
  <sheetData>
    <row r="6" spans="1:9" ht="16" customHeight="1" x14ac:dyDescent="0.25">
      <c r="A6" s="1" t="s">
        <v>29</v>
      </c>
      <c r="B6" s="1"/>
      <c r="C6" s="1"/>
      <c r="D6" s="1"/>
    </row>
    <row r="7" spans="1:9" ht="16" customHeight="1" x14ac:dyDescent="0.25">
      <c r="A7" s="1"/>
      <c r="B7" s="1"/>
      <c r="C7" s="1"/>
      <c r="D7" s="1"/>
    </row>
    <row r="8" spans="1:9" ht="16" customHeight="1" x14ac:dyDescent="0.25">
      <c r="A8" s="54" t="s">
        <v>12</v>
      </c>
      <c r="B8" s="54"/>
      <c r="C8" s="54"/>
      <c r="D8" s="54"/>
      <c r="E8" s="54"/>
      <c r="F8" s="54"/>
    </row>
    <row r="9" spans="1:9" ht="16" customHeight="1" x14ac:dyDescent="0.25">
      <c r="A9" s="42" t="s">
        <v>13</v>
      </c>
      <c r="B9" s="43"/>
      <c r="C9" s="43"/>
      <c r="D9" s="42"/>
    </row>
    <row r="11" spans="1:9" ht="54" customHeight="1" x14ac:dyDescent="0.25">
      <c r="A11" s="17" t="s">
        <v>11</v>
      </c>
      <c r="B11" s="17" t="s">
        <v>30</v>
      </c>
      <c r="C11" s="17" t="s">
        <v>81</v>
      </c>
      <c r="D11" s="19" t="s">
        <v>7</v>
      </c>
      <c r="E11" s="20" t="s">
        <v>8</v>
      </c>
      <c r="F11" s="21" t="s">
        <v>9</v>
      </c>
      <c r="G11" s="39" t="s">
        <v>17</v>
      </c>
      <c r="H11" s="13" t="s">
        <v>10</v>
      </c>
      <c r="I11" s="44" t="s">
        <v>15</v>
      </c>
    </row>
    <row r="12" spans="1:9" ht="16" customHeight="1" x14ac:dyDescent="0.25">
      <c r="A12" s="7" t="s">
        <v>31</v>
      </c>
      <c r="B12" s="7" t="s">
        <v>32</v>
      </c>
      <c r="C12" s="7" t="s">
        <v>99</v>
      </c>
      <c r="D12" s="7">
        <v>1</v>
      </c>
      <c r="E12" s="6"/>
      <c r="F12" s="8"/>
      <c r="G12" s="14">
        <f t="shared" ref="G12" si="0">E12*(1-F12)</f>
        <v>0</v>
      </c>
      <c r="H12" s="16">
        <f t="shared" ref="H12:H38" si="1">G12*D12</f>
        <v>0</v>
      </c>
      <c r="I12" s="7"/>
    </row>
    <row r="13" spans="1:9" ht="16" customHeight="1" x14ac:dyDescent="0.25">
      <c r="A13" s="7" t="s">
        <v>18</v>
      </c>
      <c r="B13" s="7" t="s">
        <v>33</v>
      </c>
      <c r="C13" s="7" t="s">
        <v>98</v>
      </c>
      <c r="D13" s="7">
        <v>1</v>
      </c>
      <c r="E13" s="6"/>
      <c r="F13" s="8"/>
      <c r="G13" s="14">
        <f t="shared" ref="G13:G35" si="2">E13*(1-F13)</f>
        <v>0</v>
      </c>
      <c r="H13" s="16">
        <f t="shared" si="1"/>
        <v>0</v>
      </c>
      <c r="I13" s="7"/>
    </row>
    <row r="14" spans="1:9" ht="16" customHeight="1" x14ac:dyDescent="0.25">
      <c r="A14" s="7" t="s">
        <v>19</v>
      </c>
      <c r="B14" s="7" t="s">
        <v>34</v>
      </c>
      <c r="C14" s="7" t="s">
        <v>97</v>
      </c>
      <c r="D14" s="7">
        <v>2</v>
      </c>
      <c r="E14" s="6"/>
      <c r="F14" s="8"/>
      <c r="G14" s="14">
        <f t="shared" ref="G14:G15" si="3">E14*(1-F14)</f>
        <v>0</v>
      </c>
      <c r="H14" s="16">
        <f t="shared" si="1"/>
        <v>0</v>
      </c>
      <c r="I14" s="7"/>
    </row>
    <row r="15" spans="1:9" ht="16" customHeight="1" x14ac:dyDescent="0.25">
      <c r="A15" s="7" t="s">
        <v>19</v>
      </c>
      <c r="B15" s="7" t="s">
        <v>35</v>
      </c>
      <c r="C15" s="7" t="s">
        <v>97</v>
      </c>
      <c r="D15" s="7">
        <v>55</v>
      </c>
      <c r="E15" s="6"/>
      <c r="F15" s="8"/>
      <c r="G15" s="14">
        <f t="shared" si="3"/>
        <v>0</v>
      </c>
      <c r="H15" s="16">
        <f t="shared" si="1"/>
        <v>0</v>
      </c>
      <c r="I15" s="7"/>
    </row>
    <row r="16" spans="1:9" ht="16" customHeight="1" x14ac:dyDescent="0.25">
      <c r="A16" s="7" t="s">
        <v>19</v>
      </c>
      <c r="B16" s="7" t="s">
        <v>36</v>
      </c>
      <c r="C16" s="7" t="s">
        <v>95</v>
      </c>
      <c r="D16" s="7">
        <v>11</v>
      </c>
      <c r="E16" s="6"/>
      <c r="F16" s="8"/>
      <c r="G16" s="14">
        <f t="shared" si="2"/>
        <v>0</v>
      </c>
      <c r="H16" s="16">
        <f t="shared" si="1"/>
        <v>0</v>
      </c>
      <c r="I16" s="7"/>
    </row>
    <row r="17" spans="1:9" ht="16" customHeight="1" x14ac:dyDescent="0.25">
      <c r="A17" s="7" t="s">
        <v>19</v>
      </c>
      <c r="B17" s="7" t="s">
        <v>37</v>
      </c>
      <c r="C17" s="7" t="s">
        <v>96</v>
      </c>
      <c r="D17" s="7">
        <v>5</v>
      </c>
      <c r="E17" s="6"/>
      <c r="F17" s="8"/>
      <c r="G17" s="14">
        <f t="shared" si="2"/>
        <v>0</v>
      </c>
      <c r="H17" s="16">
        <f t="shared" si="1"/>
        <v>0</v>
      </c>
      <c r="I17" s="7"/>
    </row>
    <row r="18" spans="1:9" ht="16" customHeight="1" x14ac:dyDescent="0.25">
      <c r="A18" s="7" t="s">
        <v>19</v>
      </c>
      <c r="B18" s="7" t="s">
        <v>38</v>
      </c>
      <c r="C18" s="7" t="s">
        <v>101</v>
      </c>
      <c r="D18" s="7">
        <v>15</v>
      </c>
      <c r="E18" s="6"/>
      <c r="F18" s="8"/>
      <c r="G18" s="14">
        <f t="shared" ref="G18:G33" si="4">E18*(1-F18)</f>
        <v>0</v>
      </c>
      <c r="H18" s="16">
        <f t="shared" si="1"/>
        <v>0</v>
      </c>
      <c r="I18" s="7"/>
    </row>
    <row r="19" spans="1:9" ht="16" customHeight="1" x14ac:dyDescent="0.25">
      <c r="A19" s="7" t="s">
        <v>39</v>
      </c>
      <c r="B19" s="7" t="s">
        <v>40</v>
      </c>
      <c r="C19" s="7" t="s">
        <v>94</v>
      </c>
      <c r="D19" s="7">
        <v>6</v>
      </c>
      <c r="E19" s="6"/>
      <c r="F19" s="8"/>
      <c r="G19" s="14">
        <f t="shared" si="4"/>
        <v>0</v>
      </c>
      <c r="H19" s="16">
        <f t="shared" si="1"/>
        <v>0</v>
      </c>
      <c r="I19" s="7"/>
    </row>
    <row r="20" spans="1:9" ht="16" customHeight="1" x14ac:dyDescent="0.25">
      <c r="A20" s="7" t="s">
        <v>39</v>
      </c>
      <c r="B20" s="7" t="s">
        <v>41</v>
      </c>
      <c r="C20" s="7" t="s">
        <v>103</v>
      </c>
      <c r="D20" s="7">
        <v>9</v>
      </c>
      <c r="E20" s="6"/>
      <c r="F20" s="8"/>
      <c r="G20" s="14">
        <f t="shared" si="4"/>
        <v>0</v>
      </c>
      <c r="H20" s="16">
        <f t="shared" si="1"/>
        <v>0</v>
      </c>
      <c r="I20" s="7"/>
    </row>
    <row r="21" spans="1:9" ht="16" customHeight="1" x14ac:dyDescent="0.25">
      <c r="A21" s="7" t="s">
        <v>39</v>
      </c>
      <c r="B21" s="7" t="s">
        <v>42</v>
      </c>
      <c r="C21" s="7" t="s">
        <v>103</v>
      </c>
      <c r="D21" s="7">
        <v>38</v>
      </c>
      <c r="E21" s="6"/>
      <c r="F21" s="8"/>
      <c r="G21" s="14">
        <f t="shared" si="4"/>
        <v>0</v>
      </c>
      <c r="H21" s="16">
        <f t="shared" si="1"/>
        <v>0</v>
      </c>
      <c r="I21" s="7"/>
    </row>
    <row r="22" spans="1:9" ht="16" customHeight="1" x14ac:dyDescent="0.25">
      <c r="A22" s="7" t="s">
        <v>20</v>
      </c>
      <c r="B22" s="7" t="s">
        <v>43</v>
      </c>
      <c r="C22" s="7" t="s">
        <v>93</v>
      </c>
      <c r="D22" s="7">
        <v>11</v>
      </c>
      <c r="E22" s="6"/>
      <c r="F22" s="8"/>
      <c r="G22" s="14">
        <f t="shared" si="4"/>
        <v>0</v>
      </c>
      <c r="H22" s="16">
        <f t="shared" si="1"/>
        <v>0</v>
      </c>
      <c r="I22" s="7"/>
    </row>
    <row r="23" spans="1:9" ht="16" customHeight="1" x14ac:dyDescent="0.25">
      <c r="A23" s="7" t="s">
        <v>20</v>
      </c>
      <c r="B23" s="7" t="s">
        <v>44</v>
      </c>
      <c r="C23" s="7" t="s">
        <v>93</v>
      </c>
      <c r="D23" s="7">
        <v>6</v>
      </c>
      <c r="E23" s="6"/>
      <c r="F23" s="8"/>
      <c r="G23" s="14">
        <f t="shared" si="4"/>
        <v>0</v>
      </c>
      <c r="H23" s="16">
        <f t="shared" si="1"/>
        <v>0</v>
      </c>
      <c r="I23" s="7"/>
    </row>
    <row r="24" spans="1:9" ht="16" customHeight="1" x14ac:dyDescent="0.25">
      <c r="A24" s="7" t="s">
        <v>20</v>
      </c>
      <c r="B24" s="7" t="s">
        <v>45</v>
      </c>
      <c r="C24" s="7" t="s">
        <v>92</v>
      </c>
      <c r="D24" s="7">
        <v>1</v>
      </c>
      <c r="E24" s="6"/>
      <c r="F24" s="8"/>
      <c r="G24" s="14">
        <f t="shared" si="4"/>
        <v>0</v>
      </c>
      <c r="H24" s="16">
        <f t="shared" si="1"/>
        <v>0</v>
      </c>
      <c r="I24" s="7"/>
    </row>
    <row r="25" spans="1:9" ht="16" customHeight="1" x14ac:dyDescent="0.25">
      <c r="A25" s="7" t="s">
        <v>20</v>
      </c>
      <c r="B25" s="7" t="s">
        <v>46</v>
      </c>
      <c r="C25" s="7" t="s">
        <v>92</v>
      </c>
      <c r="D25" s="7">
        <v>29</v>
      </c>
      <c r="E25" s="6"/>
      <c r="F25" s="8"/>
      <c r="G25" s="14">
        <f t="shared" si="4"/>
        <v>0</v>
      </c>
      <c r="H25" s="16">
        <f t="shared" si="1"/>
        <v>0</v>
      </c>
      <c r="I25" s="7"/>
    </row>
    <row r="26" spans="1:9" ht="16" customHeight="1" x14ac:dyDescent="0.25">
      <c r="A26" s="7" t="s">
        <v>20</v>
      </c>
      <c r="B26" s="7" t="s">
        <v>47</v>
      </c>
      <c r="C26" s="7" t="s">
        <v>92</v>
      </c>
      <c r="D26" s="7">
        <v>59</v>
      </c>
      <c r="E26" s="6"/>
      <c r="F26" s="8"/>
      <c r="G26" s="14">
        <f t="shared" si="4"/>
        <v>0</v>
      </c>
      <c r="H26" s="16">
        <f t="shared" si="1"/>
        <v>0</v>
      </c>
      <c r="I26" s="7"/>
    </row>
    <row r="27" spans="1:9" ht="16" customHeight="1" x14ac:dyDescent="0.25">
      <c r="A27" s="9" t="s">
        <v>20</v>
      </c>
      <c r="B27" s="7" t="s">
        <v>48</v>
      </c>
      <c r="C27" s="7" t="s">
        <v>92</v>
      </c>
      <c r="D27" s="3">
        <v>5</v>
      </c>
      <c r="E27" s="6"/>
      <c r="F27" s="8"/>
      <c r="G27" s="14">
        <f t="shared" si="4"/>
        <v>0</v>
      </c>
      <c r="H27" s="16">
        <f t="shared" si="1"/>
        <v>0</v>
      </c>
      <c r="I27" s="7"/>
    </row>
    <row r="28" spans="1:9" ht="16" customHeight="1" x14ac:dyDescent="0.25">
      <c r="A28" s="9" t="s">
        <v>49</v>
      </c>
      <c r="B28" s="7" t="s">
        <v>50</v>
      </c>
      <c r="C28" s="7" t="s">
        <v>91</v>
      </c>
      <c r="D28" s="3">
        <v>5</v>
      </c>
      <c r="E28" s="6"/>
      <c r="F28" s="8"/>
      <c r="G28" s="14">
        <f t="shared" si="4"/>
        <v>0</v>
      </c>
      <c r="H28" s="16">
        <f t="shared" si="1"/>
        <v>0</v>
      </c>
      <c r="I28" s="7"/>
    </row>
    <row r="29" spans="1:9" ht="16" customHeight="1" x14ac:dyDescent="0.25">
      <c r="A29" s="9" t="s">
        <v>49</v>
      </c>
      <c r="B29" s="7" t="s">
        <v>51</v>
      </c>
      <c r="C29" s="7" t="s">
        <v>100</v>
      </c>
      <c r="D29" s="7">
        <v>30</v>
      </c>
      <c r="E29" s="6"/>
      <c r="F29" s="8"/>
      <c r="G29" s="14">
        <f t="shared" si="4"/>
        <v>0</v>
      </c>
      <c r="H29" s="16">
        <f t="shared" si="1"/>
        <v>0</v>
      </c>
      <c r="I29" s="7"/>
    </row>
    <row r="30" spans="1:9" ht="16" customHeight="1" x14ac:dyDescent="0.25">
      <c r="A30" s="7" t="s">
        <v>49</v>
      </c>
      <c r="B30" s="7" t="s">
        <v>52</v>
      </c>
      <c r="C30" s="7" t="s">
        <v>90</v>
      </c>
      <c r="D30" s="7">
        <v>3</v>
      </c>
      <c r="E30" s="6"/>
      <c r="F30" s="8"/>
      <c r="G30" s="14">
        <f t="shared" si="4"/>
        <v>0</v>
      </c>
      <c r="H30" s="16">
        <f t="shared" si="1"/>
        <v>0</v>
      </c>
      <c r="I30" s="7"/>
    </row>
    <row r="31" spans="1:9" ht="16" customHeight="1" x14ac:dyDescent="0.25">
      <c r="A31" s="7" t="s">
        <v>49</v>
      </c>
      <c r="B31" s="7" t="s">
        <v>53</v>
      </c>
      <c r="C31" s="7" t="s">
        <v>89</v>
      </c>
      <c r="D31" s="7">
        <v>20</v>
      </c>
      <c r="E31" s="6"/>
      <c r="F31" s="8"/>
      <c r="G31" s="14">
        <f t="shared" si="4"/>
        <v>0</v>
      </c>
      <c r="H31" s="16">
        <f t="shared" si="1"/>
        <v>0</v>
      </c>
      <c r="I31" s="7"/>
    </row>
    <row r="32" spans="1:9" ht="16" customHeight="1" x14ac:dyDescent="0.25">
      <c r="A32" s="7" t="s">
        <v>49</v>
      </c>
      <c r="B32" s="7" t="s">
        <v>54</v>
      </c>
      <c r="C32" s="7" t="s">
        <v>102</v>
      </c>
      <c r="D32" s="7">
        <v>8</v>
      </c>
      <c r="E32" s="6"/>
      <c r="F32" s="8"/>
      <c r="G32" s="14">
        <f t="shared" si="4"/>
        <v>0</v>
      </c>
      <c r="H32" s="16">
        <f t="shared" si="1"/>
        <v>0</v>
      </c>
      <c r="I32" s="7"/>
    </row>
    <row r="33" spans="1:9" ht="16" customHeight="1" x14ac:dyDescent="0.25">
      <c r="A33" s="7" t="s">
        <v>21</v>
      </c>
      <c r="B33" s="7" t="s">
        <v>55</v>
      </c>
      <c r="C33" s="7" t="s">
        <v>108</v>
      </c>
      <c r="D33" s="7">
        <v>2</v>
      </c>
      <c r="E33" s="6"/>
      <c r="F33" s="8"/>
      <c r="G33" s="14">
        <f t="shared" si="4"/>
        <v>0</v>
      </c>
      <c r="H33" s="16">
        <f t="shared" si="1"/>
        <v>0</v>
      </c>
      <c r="I33" s="7"/>
    </row>
    <row r="34" spans="1:9" ht="16" customHeight="1" x14ac:dyDescent="0.25">
      <c r="A34" s="7" t="s">
        <v>21</v>
      </c>
      <c r="B34" s="7" t="s">
        <v>56</v>
      </c>
      <c r="C34" s="7" t="s">
        <v>87</v>
      </c>
      <c r="D34" s="7">
        <v>3</v>
      </c>
      <c r="E34" s="6"/>
      <c r="F34" s="8"/>
      <c r="G34" s="14">
        <f t="shared" si="2"/>
        <v>0</v>
      </c>
      <c r="H34" s="16">
        <f t="shared" si="1"/>
        <v>0</v>
      </c>
      <c r="I34" s="7"/>
    </row>
    <row r="35" spans="1:9" ht="16" customHeight="1" x14ac:dyDescent="0.25">
      <c r="A35" s="7" t="s">
        <v>21</v>
      </c>
      <c r="B35" s="7" t="s">
        <v>57</v>
      </c>
      <c r="C35" s="7" t="s">
        <v>88</v>
      </c>
      <c r="D35" s="7">
        <v>1</v>
      </c>
      <c r="E35" s="6"/>
      <c r="F35" s="8"/>
      <c r="G35" s="14">
        <f t="shared" si="2"/>
        <v>0</v>
      </c>
      <c r="H35" s="16">
        <f t="shared" si="1"/>
        <v>0</v>
      </c>
      <c r="I35" s="7"/>
    </row>
    <row r="36" spans="1:9" ht="16" customHeight="1" x14ac:dyDescent="0.25">
      <c r="A36" s="9" t="s">
        <v>21</v>
      </c>
      <c r="B36" s="7" t="s">
        <v>58</v>
      </c>
      <c r="C36" s="7" t="s">
        <v>86</v>
      </c>
      <c r="D36" s="3">
        <v>4</v>
      </c>
      <c r="E36" s="6"/>
      <c r="F36" s="8"/>
      <c r="G36" s="14">
        <f>E36*(1-F36)</f>
        <v>0</v>
      </c>
      <c r="H36" s="16">
        <f t="shared" si="1"/>
        <v>0</v>
      </c>
      <c r="I36" s="7"/>
    </row>
    <row r="37" spans="1:9" ht="16" customHeight="1" x14ac:dyDescent="0.25">
      <c r="A37" s="9" t="s">
        <v>21</v>
      </c>
      <c r="B37" s="7" t="s">
        <v>59</v>
      </c>
      <c r="C37" s="7" t="s">
        <v>85</v>
      </c>
      <c r="D37" s="7">
        <v>3</v>
      </c>
      <c r="E37" s="6"/>
      <c r="F37" s="8"/>
      <c r="G37" s="14">
        <f>E37*(1-F37)</f>
        <v>0</v>
      </c>
      <c r="H37" s="16">
        <f t="shared" si="1"/>
        <v>0</v>
      </c>
      <c r="I37" s="7"/>
    </row>
    <row r="38" spans="1:9" ht="16" customHeight="1" x14ac:dyDescent="0.25">
      <c r="A38" s="9" t="s">
        <v>21</v>
      </c>
      <c r="B38" s="7" t="s">
        <v>60</v>
      </c>
      <c r="C38" s="7" t="s">
        <v>109</v>
      </c>
      <c r="D38" s="7">
        <v>17</v>
      </c>
      <c r="E38" s="6"/>
      <c r="F38" s="8"/>
      <c r="G38" s="14">
        <f>E38*(1-F38)</f>
        <v>0</v>
      </c>
      <c r="H38" s="16">
        <f t="shared" si="1"/>
        <v>0</v>
      </c>
      <c r="I38" s="7"/>
    </row>
    <row r="39" spans="1:9" ht="16" customHeight="1" x14ac:dyDescent="0.25">
      <c r="A39" s="9" t="s">
        <v>21</v>
      </c>
      <c r="B39" s="7" t="s">
        <v>61</v>
      </c>
      <c r="C39" s="7" t="s">
        <v>111</v>
      </c>
      <c r="D39" s="7">
        <v>1</v>
      </c>
      <c r="E39" s="6"/>
      <c r="F39" s="8"/>
      <c r="G39" s="14">
        <f t="shared" ref="G39:G48" si="5">E39*(1-F39)</f>
        <v>0</v>
      </c>
      <c r="H39" s="16">
        <f t="shared" ref="H39:H48" si="6">G39*D39</f>
        <v>0</v>
      </c>
      <c r="I39" s="7"/>
    </row>
    <row r="40" spans="1:9" ht="16" customHeight="1" x14ac:dyDescent="0.25">
      <c r="A40" s="9" t="s">
        <v>21</v>
      </c>
      <c r="B40" s="7" t="s">
        <v>62</v>
      </c>
      <c r="C40" s="7" t="s">
        <v>110</v>
      </c>
      <c r="D40" s="7">
        <v>1</v>
      </c>
      <c r="E40" s="6"/>
      <c r="F40" s="8"/>
      <c r="G40" s="14">
        <f t="shared" si="5"/>
        <v>0</v>
      </c>
      <c r="H40" s="16">
        <f t="shared" si="6"/>
        <v>0</v>
      </c>
      <c r="I40" s="7"/>
    </row>
    <row r="41" spans="1:9" ht="16" customHeight="1" x14ac:dyDescent="0.25">
      <c r="A41" s="7" t="s">
        <v>21</v>
      </c>
      <c r="B41" s="7" t="s">
        <v>63</v>
      </c>
      <c r="C41" s="7" t="s">
        <v>104</v>
      </c>
      <c r="D41" s="7">
        <v>1</v>
      </c>
      <c r="E41" s="6"/>
      <c r="F41" s="8"/>
      <c r="G41" s="14">
        <f t="shared" si="5"/>
        <v>0</v>
      </c>
      <c r="H41" s="16">
        <f t="shared" si="6"/>
        <v>0</v>
      </c>
      <c r="I41" s="7"/>
    </row>
    <row r="42" spans="1:9" ht="16" customHeight="1" x14ac:dyDescent="0.25">
      <c r="A42" s="7" t="s">
        <v>21</v>
      </c>
      <c r="B42" s="7" t="s">
        <v>64</v>
      </c>
      <c r="C42" s="2" t="s">
        <v>105</v>
      </c>
      <c r="D42" s="7">
        <v>6</v>
      </c>
      <c r="E42" s="6"/>
      <c r="F42" s="8"/>
      <c r="G42" s="14">
        <f t="shared" si="5"/>
        <v>0</v>
      </c>
      <c r="H42" s="16">
        <f t="shared" si="6"/>
        <v>0</v>
      </c>
      <c r="I42" s="7"/>
    </row>
    <row r="43" spans="1:9" ht="16" customHeight="1" x14ac:dyDescent="0.25">
      <c r="A43" s="7" t="s">
        <v>21</v>
      </c>
      <c r="B43" s="7" t="s">
        <v>65</v>
      </c>
      <c r="C43" s="7" t="s">
        <v>106</v>
      </c>
      <c r="D43" s="7">
        <v>6</v>
      </c>
      <c r="E43" s="6"/>
      <c r="F43" s="8"/>
      <c r="G43" s="14">
        <f t="shared" si="5"/>
        <v>0</v>
      </c>
      <c r="H43" s="16">
        <f t="shared" si="6"/>
        <v>0</v>
      </c>
      <c r="I43" s="7"/>
    </row>
    <row r="44" spans="1:9" ht="16" customHeight="1" x14ac:dyDescent="0.25">
      <c r="A44" s="7" t="s">
        <v>66</v>
      </c>
      <c r="B44" s="7" t="s">
        <v>67</v>
      </c>
      <c r="C44" s="7" t="s">
        <v>107</v>
      </c>
      <c r="D44" s="7">
        <v>132</v>
      </c>
      <c r="E44" s="6"/>
      <c r="F44" s="8"/>
      <c r="G44" s="14">
        <f t="shared" si="5"/>
        <v>0</v>
      </c>
      <c r="H44" s="16">
        <f t="shared" si="6"/>
        <v>0</v>
      </c>
      <c r="I44" s="7"/>
    </row>
    <row r="45" spans="1:9" ht="16" customHeight="1" x14ac:dyDescent="0.25">
      <c r="A45" s="7" t="s">
        <v>79</v>
      </c>
      <c r="B45" s="7" t="s">
        <v>80</v>
      </c>
      <c r="C45" s="7" t="s">
        <v>82</v>
      </c>
      <c r="D45" s="7">
        <v>10</v>
      </c>
      <c r="E45" s="6"/>
      <c r="F45" s="8"/>
      <c r="G45" s="14">
        <f t="shared" ref="G45" si="7">E45*(1-F45)</f>
        <v>0</v>
      </c>
      <c r="H45" s="16">
        <f t="shared" ref="H45" si="8">G45*D45</f>
        <v>0</v>
      </c>
      <c r="I45" s="7"/>
    </row>
    <row r="46" spans="1:9" ht="16" customHeight="1" x14ac:dyDescent="0.25">
      <c r="A46" s="7" t="s">
        <v>68</v>
      </c>
      <c r="B46" s="7" t="s">
        <v>69</v>
      </c>
      <c r="C46" s="7" t="s">
        <v>83</v>
      </c>
      <c r="D46" s="7">
        <v>2</v>
      </c>
      <c r="E46" s="6"/>
      <c r="F46" s="8"/>
      <c r="G46" s="14">
        <f t="shared" si="5"/>
        <v>0</v>
      </c>
      <c r="H46" s="16">
        <f t="shared" si="6"/>
        <v>0</v>
      </c>
      <c r="I46" s="7"/>
    </row>
    <row r="47" spans="1:9" ht="16" customHeight="1" x14ac:dyDescent="0.25">
      <c r="A47" s="7" t="s">
        <v>68</v>
      </c>
      <c r="B47" s="7" t="s">
        <v>70</v>
      </c>
      <c r="C47" s="7" t="s">
        <v>84</v>
      </c>
      <c r="D47" s="7">
        <v>87</v>
      </c>
      <c r="E47" s="6"/>
      <c r="F47" s="8"/>
      <c r="G47" s="14">
        <f t="shared" si="5"/>
        <v>0</v>
      </c>
      <c r="H47" s="16">
        <f t="shared" si="6"/>
        <v>0</v>
      </c>
      <c r="I47" s="7"/>
    </row>
    <row r="48" spans="1:9" ht="16" customHeight="1" x14ac:dyDescent="0.25">
      <c r="A48" s="7" t="s">
        <v>71</v>
      </c>
      <c r="B48" s="7" t="s">
        <v>72</v>
      </c>
      <c r="C48" s="7" t="s">
        <v>98</v>
      </c>
      <c r="D48" s="7">
        <v>1</v>
      </c>
      <c r="E48" s="6"/>
      <c r="F48" s="8"/>
      <c r="G48" s="14">
        <f t="shared" si="5"/>
        <v>0</v>
      </c>
      <c r="H48" s="16">
        <f t="shared" si="6"/>
        <v>0</v>
      </c>
      <c r="I48" s="7"/>
    </row>
    <row r="49" spans="1:9" s="12" customFormat="1" ht="26.3" x14ac:dyDescent="0.25">
      <c r="A49" s="24" t="s">
        <v>22</v>
      </c>
      <c r="B49" s="24"/>
      <c r="C49" s="24"/>
      <c r="D49" s="40" t="s">
        <v>16</v>
      </c>
      <c r="E49" s="40" t="s">
        <v>23</v>
      </c>
      <c r="G49" s="22" t="s">
        <v>14</v>
      </c>
      <c r="H49" s="22" t="s">
        <v>25</v>
      </c>
      <c r="I49" s="23"/>
    </row>
    <row r="50" spans="1:9" ht="16" customHeight="1" x14ac:dyDescent="0.25">
      <c r="A50" s="7" t="s">
        <v>78</v>
      </c>
      <c r="B50" s="7"/>
      <c r="C50" s="7"/>
      <c r="D50" s="7">
        <v>400</v>
      </c>
      <c r="E50" s="7">
        <f>D50*4</f>
        <v>1600</v>
      </c>
      <c r="F50" s="12"/>
      <c r="G50" s="15">
        <v>0</v>
      </c>
      <c r="H50" s="16">
        <f t="shared" ref="H50" si="9">G50*D50*4</f>
        <v>0</v>
      </c>
    </row>
    <row r="51" spans="1:9" ht="27.55" customHeight="1" x14ac:dyDescent="0.25">
      <c r="A51" s="24" t="s">
        <v>27</v>
      </c>
      <c r="B51" s="24"/>
      <c r="C51" s="24"/>
      <c r="D51" s="19"/>
      <c r="E51" s="20" t="s">
        <v>8</v>
      </c>
      <c r="F51" s="21" t="s">
        <v>9</v>
      </c>
      <c r="G51" s="39" t="s">
        <v>114</v>
      </c>
      <c r="H51" s="13" t="s">
        <v>28</v>
      </c>
      <c r="I51" s="44" t="s">
        <v>77</v>
      </c>
    </row>
    <row r="52" spans="1:9" ht="16" customHeight="1" x14ac:dyDescent="0.25">
      <c r="A52" s="7" t="s">
        <v>112</v>
      </c>
      <c r="B52" s="7"/>
      <c r="C52" s="7"/>
      <c r="D52" s="7"/>
      <c r="E52" s="55">
        <v>10000</v>
      </c>
      <c r="F52" s="50">
        <v>0</v>
      </c>
      <c r="G52" s="14">
        <f>E52*(1-$F$52)</f>
        <v>10000</v>
      </c>
      <c r="H52" s="16">
        <f>G52*4</f>
        <v>40000</v>
      </c>
      <c r="I52" s="47"/>
    </row>
    <row r="53" spans="1:9" ht="27.55" customHeight="1" x14ac:dyDescent="0.25">
      <c r="A53" s="24" t="s">
        <v>24</v>
      </c>
      <c r="B53" s="24"/>
      <c r="C53" s="24"/>
      <c r="D53" s="19"/>
      <c r="E53" s="20" t="s">
        <v>8</v>
      </c>
      <c r="F53" s="21" t="s">
        <v>9</v>
      </c>
      <c r="G53" s="39" t="s">
        <v>114</v>
      </c>
      <c r="H53" s="13" t="s">
        <v>28</v>
      </c>
      <c r="I53" s="44" t="s">
        <v>77</v>
      </c>
    </row>
    <row r="54" spans="1:9" ht="16.45" customHeight="1" x14ac:dyDescent="0.25">
      <c r="A54" s="7" t="s">
        <v>113</v>
      </c>
      <c r="B54" s="7"/>
      <c r="C54" s="7"/>
      <c r="D54" s="7"/>
      <c r="E54" s="55">
        <v>10000</v>
      </c>
      <c r="F54" s="49">
        <v>0</v>
      </c>
      <c r="G54" s="14">
        <f>E54*(1-$F$54)</f>
        <v>10000</v>
      </c>
      <c r="H54" s="16">
        <f>G54*4</f>
        <v>40000</v>
      </c>
      <c r="I54" s="47"/>
    </row>
    <row r="55" spans="1:9" ht="39.450000000000003" x14ac:dyDescent="0.25">
      <c r="A55" s="24" t="s">
        <v>73</v>
      </c>
      <c r="B55" s="24"/>
      <c r="C55" s="24"/>
      <c r="D55" s="17" t="s">
        <v>74</v>
      </c>
      <c r="E55" s="39" t="s">
        <v>75</v>
      </c>
      <c r="F55" s="21" t="s">
        <v>9</v>
      </c>
      <c r="G55" s="22" t="s">
        <v>115</v>
      </c>
      <c r="H55" s="13" t="s">
        <v>28</v>
      </c>
      <c r="I55" s="44" t="s">
        <v>77</v>
      </c>
    </row>
    <row r="56" spans="1:9" ht="16.45" customHeight="1" x14ac:dyDescent="0.25">
      <c r="A56" s="7" t="s">
        <v>76</v>
      </c>
      <c r="B56" s="7"/>
      <c r="C56" s="7"/>
      <c r="D56" s="3">
        <v>3000</v>
      </c>
      <c r="E56" s="45">
        <v>0</v>
      </c>
      <c r="F56" s="48">
        <v>0</v>
      </c>
      <c r="G56" s="46">
        <f>E56*(1-F56)</f>
        <v>0</v>
      </c>
      <c r="H56" s="16">
        <f t="shared" ref="H56" si="10">G56*D56*4</f>
        <v>0</v>
      </c>
      <c r="I56" s="47"/>
    </row>
    <row r="57" spans="1:9" ht="16" customHeight="1" thickBot="1" x14ac:dyDescent="0.3">
      <c r="A57" s="10"/>
      <c r="B57" s="10"/>
      <c r="C57" s="10"/>
      <c r="E57" s="12"/>
      <c r="G57" s="11"/>
      <c r="I57" s="18"/>
    </row>
    <row r="58" spans="1:9" s="1" customFormat="1" ht="16" customHeight="1" thickBot="1" x14ac:dyDescent="0.3">
      <c r="A58" s="25" t="s">
        <v>0</v>
      </c>
      <c r="B58" s="25"/>
      <c r="C58" s="25"/>
      <c r="E58" s="26"/>
      <c r="G58" s="27"/>
      <c r="H58" s="41">
        <f>SUM(H12:H57)</f>
        <v>80000</v>
      </c>
      <c r="I58" s="28"/>
    </row>
    <row r="59" spans="1:9" ht="16" customHeight="1" x14ac:dyDescent="0.25">
      <c r="A59" s="10"/>
      <c r="B59" s="10"/>
      <c r="C59" s="10"/>
      <c r="D59" s="10"/>
      <c r="E59" s="12"/>
      <c r="G59" s="11"/>
      <c r="I59" s="18"/>
    </row>
    <row r="60" spans="1:9" ht="16" customHeight="1" thickBot="1" x14ac:dyDescent="0.3"/>
    <row r="61" spans="1:9" ht="13.8" thickBot="1" x14ac:dyDescent="0.3">
      <c r="A61" s="51" t="s">
        <v>26</v>
      </c>
      <c r="B61" s="52"/>
      <c r="C61" s="52"/>
      <c r="D61" s="52"/>
      <c r="E61" s="52"/>
      <c r="F61" s="52"/>
      <c r="G61" s="52"/>
      <c r="H61" s="53"/>
    </row>
    <row r="63" spans="1:9" ht="16" customHeight="1" thickBot="1" x14ac:dyDescent="0.3">
      <c r="A63" s="4"/>
      <c r="B63" s="4"/>
      <c r="C63" s="4"/>
      <c r="D63" s="4"/>
    </row>
    <row r="64" spans="1:9" ht="16" customHeight="1" x14ac:dyDescent="0.25">
      <c r="A64" s="29" t="s">
        <v>1</v>
      </c>
      <c r="B64" s="30" t="s">
        <v>5</v>
      </c>
      <c r="C64" s="30"/>
      <c r="D64" s="31"/>
      <c r="E64" s="31"/>
      <c r="F64" s="32"/>
    </row>
    <row r="65" spans="1:6" ht="16" customHeight="1" x14ac:dyDescent="0.25">
      <c r="A65" s="33" t="s">
        <v>2</v>
      </c>
      <c r="B65" s="5" t="s">
        <v>5</v>
      </c>
      <c r="C65" s="5"/>
      <c r="F65" s="34"/>
    </row>
    <row r="66" spans="1:6" ht="16" customHeight="1" x14ac:dyDescent="0.25">
      <c r="A66" s="33" t="s">
        <v>3</v>
      </c>
      <c r="B66" s="5" t="s">
        <v>5</v>
      </c>
      <c r="C66" s="5"/>
      <c r="F66" s="34"/>
    </row>
    <row r="67" spans="1:6" ht="16" customHeight="1" x14ac:dyDescent="0.25">
      <c r="A67" s="33" t="s">
        <v>4</v>
      </c>
      <c r="B67" s="5" t="s">
        <v>5</v>
      </c>
      <c r="C67" s="5"/>
      <c r="F67" s="34"/>
    </row>
    <row r="68" spans="1:6" ht="16" customHeight="1" x14ac:dyDescent="0.25">
      <c r="A68" s="33"/>
      <c r="B68" s="5"/>
      <c r="C68" s="5"/>
      <c r="F68" s="34"/>
    </row>
    <row r="69" spans="1:6" ht="16" customHeight="1" thickBot="1" x14ac:dyDescent="0.3">
      <c r="A69" s="35" t="s">
        <v>6</v>
      </c>
      <c r="B69" s="36" t="s">
        <v>5</v>
      </c>
      <c r="C69" s="36"/>
      <c r="D69" s="37"/>
      <c r="E69" s="37"/>
      <c r="F69" s="38"/>
    </row>
    <row r="70" spans="1:6" ht="13.15" x14ac:dyDescent="0.25"/>
  </sheetData>
  <autoFilter ref="A11:H50" xr:uid="{49146A3A-4C6C-4ADF-9FE8-7A56998B993C}"/>
  <mergeCells count="2">
    <mergeCell ref="A61:H61"/>
    <mergeCell ref="A8:F8"/>
  </mergeCells>
  <pageMargins left="0.70866141732283472" right="0.11811023622047245" top="0.35433070866141736" bottom="0.15748031496062992" header="0.31496062992125984" footer="0.31496062992125984"/>
  <pageSetup paperSize="9" scale="2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5CCAD-F16B-4FC7-BD6F-382FFEFF3D38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22d50672-5dd3-42bb-9564-3c6a24471eea"/>
    <ds:schemaRef ds:uri="94fdb8d9-1934-48a1-a8ea-975f40078b1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7B025C9D-8679-47D2-91C4-2447D5BF6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295AB-B872-4D8C-A212-08CC2C6A7B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dbdd5d-b3df-4d9f-93f7-6fe5477fb8dc}" enabled="1" method="Standard" siteId="{2a1c169e-715a-412b-b526-05da3f8412f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2024-02-22T15:47:32Z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9975000</vt:r8>
  </property>
  <property fmtid="{D5CDD505-2E9C-101B-9397-08002B2CF9AE}" pid="4" name="MediaServiceImageTags">
    <vt:lpwstr/>
  </property>
</Properties>
</file>