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1. Warme en koude drankenautomaten/3. Nota van Inlichtingen/Derde NvI/"/>
    </mc:Choice>
  </mc:AlternateContent>
  <xr:revisionPtr revIDLastSave="103" documentId="8_{8E15E2E9-9ECC-441D-828A-56272954C694}" xr6:coauthVersionLast="47" xr6:coauthVersionMax="47" xr10:uidLastSave="{3B2DDC0A-EF38-41BC-A499-5AF27EB050A4}"/>
  <bookViews>
    <workbookView xWindow="-108" yWindow="-108" windowWidth="23256" windowHeight="12576" tabRatio="599" activeTab="3" xr2:uid="{00000000-000D-0000-FFFF-FFFF00000000}"/>
  </bookViews>
  <sheets>
    <sheet name="Voorblad" sheetId="12" r:id="rId1"/>
    <sheet name="Samenvatting" sheetId="2" r:id="rId2"/>
    <sheet name="Vaste kosten" sheetId="3" r:id="rId3"/>
    <sheet name="Variabele kosten" sheetId="4" r:id="rId4"/>
  </sheets>
  <definedNames>
    <definedName name="_xlnm.Print_Area" localSheetId="1">Samenvatting!$A$1:$H$42</definedName>
    <definedName name="_xlnm.Print_Area" localSheetId="3">'Variabele kosten'!$A$1:$I$31</definedName>
    <definedName name="_xlnm.Print_Area" localSheetId="2">'Vaste kosten'!$A$1:$H$32</definedName>
    <definedName name="_xlnm.Print_Area" localSheetId="0">Voorblad!$A$1:$M$35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5" i="2"/>
  <c r="E4" i="2"/>
  <c r="E7" i="3"/>
  <c r="E6" i="3"/>
  <c r="E16" i="3"/>
  <c r="E15" i="3"/>
  <c r="E14" i="3"/>
  <c r="F16" i="3"/>
  <c r="G16" i="3" s="1"/>
  <c r="F15" i="3"/>
  <c r="G15" i="3" s="1"/>
  <c r="F14" i="3"/>
  <c r="G14" i="3" s="1"/>
  <c r="G17" i="3" s="1"/>
  <c r="G15" i="2"/>
  <c r="E24" i="3"/>
  <c r="F24" i="3" s="1"/>
  <c r="G24" i="3" s="1"/>
  <c r="F8" i="3"/>
  <c r="G8" i="3" s="1"/>
  <c r="D6" i="2" s="1"/>
  <c r="F7" i="3"/>
  <c r="G7" i="3" s="1"/>
  <c r="F8" i="2"/>
  <c r="G8" i="2" s="1"/>
  <c r="E7" i="2"/>
  <c r="F11" i="2"/>
  <c r="E23" i="3"/>
  <c r="F23" i="3" s="1"/>
  <c r="G23" i="3" s="1"/>
  <c r="E22" i="3"/>
  <c r="E11" i="2"/>
  <c r="F12" i="4"/>
  <c r="F13" i="4"/>
  <c r="F14" i="4"/>
  <c r="D11" i="4"/>
  <c r="F11" i="4" s="1"/>
  <c r="D10" i="4"/>
  <c r="D15" i="4" s="1"/>
  <c r="D9" i="4"/>
  <c r="D7" i="4"/>
  <c r="F7" i="4" s="1"/>
  <c r="D6" i="4"/>
  <c r="D5" i="2" l="1"/>
  <c r="G11" i="2"/>
  <c r="D8" i="2"/>
  <c r="F10" i="4"/>
  <c r="F15" i="4"/>
  <c r="F22" i="3" l="1"/>
  <c r="G22" i="3" s="1"/>
  <c r="G25" i="3" s="1"/>
  <c r="F6" i="3"/>
  <c r="G6" i="3" s="1"/>
  <c r="D4" i="2" s="1"/>
  <c r="G9" i="3" l="1"/>
  <c r="G27" i="3" s="1"/>
  <c r="F6" i="4"/>
  <c r="F21" i="4"/>
  <c r="D15" i="2" s="1"/>
  <c r="D7" i="2" l="1"/>
  <c r="F9" i="4"/>
  <c r="F15" i="2"/>
  <c r="F16" i="4" l="1"/>
  <c r="D16" i="2"/>
  <c r="D9" i="2" l="1"/>
  <c r="D10" i="2" s="1"/>
  <c r="F17" i="4"/>
</calcChain>
</file>

<file path=xl/sharedStrings.xml><?xml version="1.0" encoding="utf-8"?>
<sst xmlns="http://schemas.openxmlformats.org/spreadsheetml/2006/main" count="117" uniqueCount="98">
  <si>
    <t>Gemeente Zaanstad</t>
  </si>
  <si>
    <t>Europees openbare aanbesteding</t>
  </si>
  <si>
    <t>Referentienummer:</t>
  </si>
  <si>
    <t>2024-42</t>
  </si>
  <si>
    <t>Samenvatting jaarkosten</t>
  </si>
  <si>
    <t>Kostensoort</t>
  </si>
  <si>
    <t>Totale kosten per jaar</t>
  </si>
  <si>
    <t>Prijs per consumptie instant melk</t>
  </si>
  <si>
    <t>Prijs per consumptie verse melk</t>
  </si>
  <si>
    <t>Prijs per consumptie verse melk (automaten met 2 soorten verse melk)</t>
  </si>
  <si>
    <t>Totale vaste kosten warme drankenautomaten instant melk</t>
  </si>
  <si>
    <t>Totale vaste kosten warme drankenautomaten vers melk</t>
  </si>
  <si>
    <t>Totale vaste kosten warme drankenautomaten 2 soorten verse melk</t>
  </si>
  <si>
    <t>Totale variabele kosten: ingrediënten warme dranken consumpties instant melk</t>
  </si>
  <si>
    <t>Totale variabele kosten: ingredienten warme dranken consumpties verse melk</t>
  </si>
  <si>
    <t>Totale variabele kosten: losse items</t>
  </si>
  <si>
    <t>Inschrijfprijs: totale kosten per jaar (exclusief bekers)</t>
  </si>
  <si>
    <t>Consumptieprijs</t>
  </si>
  <si>
    <t>Kosten per jaar</t>
  </si>
  <si>
    <t>Kosten per beker</t>
  </si>
  <si>
    <t>Bekers</t>
  </si>
  <si>
    <t>Totaal per jaar</t>
  </si>
  <si>
    <t xml:space="preserve">Instructies: </t>
  </si>
  <si>
    <t>Inschrijver geeft de prijzen en informatie op in de gele cellen op de verschillende tabbladen (Samenvatting, Vaste kosten, Variabele kosten).</t>
  </si>
  <si>
    <t xml:space="preserve">Alle door inschrijver ingevulde tarieven zijn exclusief btw. </t>
  </si>
  <si>
    <t>Alle opgegeven prijzen van de producten dienen te voldoen aan de eisen zoals gesteld in het PvE.</t>
  </si>
  <si>
    <r>
      <t xml:space="preserve">De gemeente vraagt een all-in consumptieprijs uit, inclusief alle kosten voor technisch onderhoud, </t>
    </r>
    <r>
      <rPr>
        <sz val="10"/>
        <color rgb="FFFF0000"/>
        <rFont val="Calibri"/>
        <family val="2"/>
      </rPr>
      <t>gescheiden afvoeren van koffie residu,</t>
    </r>
    <r>
      <rPr>
        <sz val="10"/>
        <rFont val="Calibri"/>
        <family val="2"/>
      </rPr>
      <t xml:space="preserve"> afval en verpakkingen, het aanleveren van management rapportages, het verplaatsen, bijplaatsen en terugnemen van apparatuur. </t>
    </r>
  </si>
  <si>
    <t>Aan de genoemde aantallen in dit prijzenblad kunnen geen rechten worden ontleend. De consumpties en losse artikelen worden verrekend op basis van verbruik middels nacalculatie. De consumpties worden berekend op basis van de daadwerkelijke verbruiksaantallen (tellerstanden van de machines).</t>
  </si>
  <si>
    <t xml:space="preserve">Naast het invullen van de productkenmerken op het tabblad 'Variabele kosten' dient inschrijvern als bijlage aan dit prijzenblad een assortimentenlijst in waarop kenbaar wordt gemaakt welke producten en ingrediënten er worden aangeboden. Deze bijlage is vormvrij en wordt niet beoordeeld. Inschrijver kan bijvoorbeeld door middel van productnamen of afbeeldingen aantonen welke artikelen zijn geoffreerd. </t>
  </si>
  <si>
    <t xml:space="preserve">Inschrijver dient bij het indienen van het prijzenblad deze hieronder rechtsgeldig te hebben ondertekend. </t>
  </si>
  <si>
    <t>Naam Leverancier</t>
  </si>
  <si>
    <t>Datum</t>
  </si>
  <si>
    <t>Naam tekeningsbevoegde</t>
  </si>
  <si>
    <t>Handtekening tekeningsbevoegde</t>
  </si>
  <si>
    <t>Vaste kosten</t>
  </si>
  <si>
    <t>Type automaat</t>
  </si>
  <si>
    <t>Naam automaat</t>
  </si>
  <si>
    <t>Huurkosten per consumptie</t>
  </si>
  <si>
    <t>Gemiddeld aantal consumpties per maand *</t>
  </si>
  <si>
    <t>Totale huurkosten per maand</t>
  </si>
  <si>
    <t>Totale huurkosten per jaar alle automaten</t>
  </si>
  <si>
    <t>&lt;&lt;naam automaat&gt;&gt;</t>
  </si>
  <si>
    <t>Full operating service*, inclusief gescheiden afvoeren van koffie residu, afval en verpakkingen</t>
  </si>
  <si>
    <t>Personeelskosten per consumptie</t>
  </si>
  <si>
    <t>Totale kosten full operating service per maand</t>
  </si>
  <si>
    <t>Totale kosten full operating service per jaar alle automaten</t>
  </si>
  <si>
    <t>Personeelskosten servicemedewerkers (service en onderhoud kosten), automaten met instant melk</t>
  </si>
  <si>
    <t>Personeelskosten servicemedewerkers (service en onderhoud kosten), automaten met verse melk</t>
  </si>
  <si>
    <t>Totaal vaste kosten; huur, levering, onderhoud en full operating service</t>
  </si>
  <si>
    <t>** Op dit moment heeft de gemeente Zaanstad geen automaten met 2 soorten melk in gebruik. Het aantal opgegeven consumpties is daarom fictief.</t>
  </si>
  <si>
    <t>Variabele kosten</t>
  </si>
  <si>
    <t>Ingrediëntprijs warme drank</t>
  </si>
  <si>
    <t>Jaarverbruik in eenheden (schatting) *</t>
  </si>
  <si>
    <t>Gemiddelde netto ingrediëntprijs per warme drank</t>
  </si>
  <si>
    <t>Totaalprijs per jaar</t>
  </si>
  <si>
    <t>Omschrijving koffiesoort</t>
  </si>
  <si>
    <t>Gemiddelde ingrediëntprijs per warme drank met instant melk (ongeacht welke soort warme drank en welke soort melk)</t>
  </si>
  <si>
    <t>Gemiddelde ingrediëntprijs per warme drank met verse melk (ongeacht welke soort warme drank en welke soort melk)</t>
  </si>
  <si>
    <t>Losse artikelen (wordt verrekend op nacalculatie)</t>
  </si>
  <si>
    <t>Fictief aantal</t>
  </si>
  <si>
    <t>Nettoprijs per eenheid</t>
  </si>
  <si>
    <t>Omschrijving en kenmerken product</t>
  </si>
  <si>
    <t>Opmerkingen</t>
  </si>
  <si>
    <t xml:space="preserve"> </t>
  </si>
  <si>
    <t>Losse theezakjes (5 soorten) *</t>
  </si>
  <si>
    <t>Er dienen minimaal 5 smaken thee aangeboden te worden, voor dezelfde prijs. Aanname van de jaarlijks uitgegeven consumpties warm water (214.795) gebruikt 70% een theezakje van de gemeente.</t>
  </si>
  <si>
    <t>Cafeïnevrije koffie sachets</t>
  </si>
  <si>
    <t>Aanname van de jaarlijks uitgegeven consumpties warm water (214.795) gebruikt 3% cafeïnevrije koffie van de gemeente.</t>
  </si>
  <si>
    <t>Instant soep sachets (3 soorten)</t>
  </si>
  <si>
    <t>Er dienen minimaal 3 smaken instant soep aangeboden te worden, voor dezelfde prijs. Aanname van de jaarlijks uitgegeven consumpties warm water (214.795) gebruikt 20% een instant soep sachet van de gemeente.</t>
  </si>
  <si>
    <t>Suiker</t>
  </si>
  <si>
    <t>Creamer</t>
  </si>
  <si>
    <t>Zoetstof</t>
  </si>
  <si>
    <t>Houten roerstaafje</t>
  </si>
  <si>
    <t>Totaal losse artikelen</t>
  </si>
  <si>
    <t>Totaalprijs variabele kosten</t>
  </si>
  <si>
    <t>Nettoprijs per beker</t>
  </si>
  <si>
    <t>Bekers (wordt verrekend op nacalculatie en wordt niet meegerekend in de inschrijfprijs)</t>
  </si>
  <si>
    <t>(Als plafondbedrag voor één beker geldt € 0,07.)</t>
  </si>
  <si>
    <t>De gemiddeld consumptieprijs dient gebaseerd te worden op de automaatinstellingen die inschrijver gaat aanbieden tijdens het contract, in combinatie met de eisen van deze aanbesteding.</t>
  </si>
  <si>
    <t>* Het aantal consumpties zijn voor de prijsvorming van de variabele ingrediëntprijs exclusief heet en koud water, aangezien er geen ingrediënten of bekers (en daarmee geen variabele kosten) voor deze consumpties doorberekend kunnen worden.</t>
  </si>
  <si>
    <t>Instructie inschrijver: Alleen de gele velden invullen</t>
  </si>
  <si>
    <t>De door de gemeente Zaanstad gebruikte bekers hebben een inhoud van 180cc. Per consumptie wordt een minimale hoeveelheid vloeistof van 150cc geschonken, met uitzondering van espresso.</t>
  </si>
  <si>
    <t>Prijsinvulformulier</t>
  </si>
  <si>
    <t>Warme en koude drankenautomaten</t>
  </si>
  <si>
    <t>Automaat met instant melk</t>
  </si>
  <si>
    <t>Automaat met verse melk</t>
  </si>
  <si>
    <t>Automaat met 2 soorten verse melk **</t>
  </si>
  <si>
    <t>Personeelskosten servicemedewerkers (service en onderhoud kosten), automaten met 2 soorten verse melk. **</t>
  </si>
  <si>
    <t>Huur automaten, inclusief alle vaste kosten zoals het (ver- en/of bij-)plaatsen, terugnemen van apparatuur en het aanleveren van management rapportages.</t>
  </si>
  <si>
    <t>TSO kosten per consumptie</t>
  </si>
  <si>
    <t>Totale TSO kosten per maand</t>
  </si>
  <si>
    <t>Totale TSO kosten per jaar alle automaten</t>
  </si>
  <si>
    <t>* Het aantal consumpties per maand voor de vaste kosten is exclusief heet en koud water opgenomen.</t>
  </si>
  <si>
    <t>Fictief aantal/ jaar</t>
  </si>
  <si>
    <r>
      <rPr>
        <u/>
        <sz val="10"/>
        <rFont val="Calibri"/>
        <family val="2"/>
      </rPr>
      <t>De totale kosten per jaar in cel D10 is de inschrijfprijs van inschrijver voor deze aanbesteding</t>
    </r>
    <r>
      <rPr>
        <sz val="10"/>
        <rFont val="Calibri"/>
        <family val="2"/>
      </rPr>
      <t xml:space="preserve"> en telt mee voor het Gunningscriterium Prijs.</t>
    </r>
  </si>
  <si>
    <t>TSO automaten, inclusief alle bijkomende kosten.</t>
  </si>
  <si>
    <t>Aangepast n.a.v. Nota van Inlichtingen 23 mei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</si>
</sst>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quot;€&quot;\ * #,##0_-;_-&quot;€&quot;\ * #,##0\-;_-&quot;€&quot;\ * &quot;-&quot;_-;_-@_-"/>
    <numFmt numFmtId="165" formatCode="_-&quot;€&quot;\ * #,##0.00_-;_-&quot;€&quot;\ * #,##0.00\-;_-&quot;€&quot;\ * &quot;-&quot;??_-;_-@_-"/>
    <numFmt numFmtId="166" formatCode="_-&quot;€&quot;\ * #,##0.00_-;\-&quot;€&quot;\ * #,##0.00_-;_-&quot;€&quot;\ * &quot;-&quot;??_-;_-@_-"/>
    <numFmt numFmtId="167" formatCode="&quot;€&quot;\ #,##0_-"/>
    <numFmt numFmtId="168" formatCode="&quot;€&quot;\ #,##0.0000_-"/>
    <numFmt numFmtId="169" formatCode="_ [$€-413]\ * #,##0.00_ ;_ [$€-413]\ * \-#,##0.00_ ;_ [$€-413]\ * &quot;-&quot;??_ ;_ @_ "/>
    <numFmt numFmtId="170" formatCode="&quot;€&quot;\ #,##0.00"/>
    <numFmt numFmtId="171" formatCode="_ * #,##0_ ;_ * \-#,##0_ ;_ * &quot;-&quot;??_ ;_ @_ "/>
  </numFmts>
  <fonts count="26" x14ac:knownFonts="1">
    <font>
      <sz val="10"/>
      <name val="Arial"/>
    </font>
    <font>
      <sz val="10"/>
      <name val="Arial"/>
      <family val="2"/>
    </font>
    <font>
      <sz val="8"/>
      <name val="Arial"/>
      <family val="2"/>
    </font>
    <font>
      <b/>
      <sz val="10"/>
      <color indexed="9"/>
      <name val="Calibri"/>
      <family val="2"/>
    </font>
    <font>
      <sz val="10"/>
      <name val="Calibri"/>
      <family val="2"/>
    </font>
    <font>
      <b/>
      <sz val="10"/>
      <name val="Calibri"/>
      <family val="2"/>
    </font>
    <font>
      <b/>
      <sz val="10"/>
      <name val="Arial"/>
      <family val="2"/>
    </font>
    <font>
      <b/>
      <sz val="12"/>
      <name val="Calibri"/>
      <family val="2"/>
    </font>
    <font>
      <sz val="10"/>
      <name val="Tahoma"/>
      <family val="2"/>
    </font>
    <font>
      <sz val="10"/>
      <name val="Trebuchet MS"/>
      <family val="2"/>
    </font>
    <font>
      <b/>
      <sz val="18"/>
      <name val="Trebuchet MS"/>
      <family val="2"/>
    </font>
    <font>
      <sz val="16"/>
      <name val="Calibri"/>
      <family val="2"/>
    </font>
    <font>
      <sz val="10"/>
      <name val="Calibri"/>
      <family val="2"/>
      <scheme val="minor"/>
    </font>
    <font>
      <b/>
      <sz val="18"/>
      <name val="Calibri"/>
      <family val="2"/>
      <scheme val="minor"/>
    </font>
    <font>
      <sz val="16"/>
      <name val="Calibri"/>
      <family val="2"/>
      <scheme val="minor"/>
    </font>
    <font>
      <b/>
      <sz val="16"/>
      <name val="Calibri"/>
      <family val="2"/>
      <scheme val="minor"/>
    </font>
    <font>
      <i/>
      <sz val="16"/>
      <name val="Calibri"/>
      <family val="2"/>
      <scheme val="minor"/>
    </font>
    <font>
      <b/>
      <sz val="10"/>
      <color rgb="FFFF0000"/>
      <name val="Calibri"/>
      <family val="2"/>
    </font>
    <font>
      <sz val="10"/>
      <color rgb="FFFF0000"/>
      <name val="Calibri"/>
      <family val="2"/>
    </font>
    <font>
      <u/>
      <sz val="10"/>
      <name val="Calibri"/>
      <family val="2"/>
    </font>
    <font>
      <b/>
      <sz val="11"/>
      <name val="Calibri"/>
      <family val="2"/>
    </font>
    <font>
      <b/>
      <sz val="14"/>
      <name val="Calibri"/>
      <family val="2"/>
    </font>
    <font>
      <b/>
      <sz val="16"/>
      <name val="Calibri"/>
      <family val="2"/>
    </font>
    <font>
      <b/>
      <sz val="11"/>
      <color indexed="9"/>
      <name val="Calibri"/>
      <family val="2"/>
    </font>
    <font>
      <b/>
      <sz val="16"/>
      <color rgb="FFFF0000"/>
      <name val="Calibri"/>
      <family val="2"/>
      <scheme val="minor"/>
    </font>
    <font>
      <sz val="10"/>
      <name val="Arial"/>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rgb="FF0070C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9CCFF"/>
        <bgColor indexed="64"/>
      </patternFill>
    </fill>
    <fill>
      <patternFill patternType="solid">
        <fgColor theme="1"/>
        <bgColor indexed="64"/>
      </patternFill>
    </fill>
  </fills>
  <borders count="44">
    <border>
      <left/>
      <right/>
      <top/>
      <bottom/>
      <diagonal/>
    </border>
    <border>
      <left style="thin">
        <color indexed="40"/>
      </left>
      <right/>
      <top style="thin">
        <color indexed="40"/>
      </top>
      <bottom/>
      <diagonal/>
    </border>
    <border>
      <left/>
      <right/>
      <top style="thin">
        <color indexed="40"/>
      </top>
      <bottom/>
      <diagonal/>
    </border>
    <border>
      <left/>
      <right style="thin">
        <color indexed="40"/>
      </right>
      <top style="thin">
        <color indexed="40"/>
      </top>
      <bottom/>
      <diagonal/>
    </border>
    <border>
      <left style="thin">
        <color indexed="40"/>
      </left>
      <right/>
      <top/>
      <bottom/>
      <diagonal/>
    </border>
    <border>
      <left/>
      <right style="thin">
        <color indexed="40"/>
      </right>
      <top/>
      <bottom/>
      <diagonal/>
    </border>
    <border>
      <left style="thin">
        <color indexed="40"/>
      </left>
      <right/>
      <top/>
      <bottom style="thin">
        <color indexed="40"/>
      </bottom>
      <diagonal/>
    </border>
    <border>
      <left/>
      <right/>
      <top/>
      <bottom style="thin">
        <color indexed="40"/>
      </bottom>
      <diagonal/>
    </border>
    <border>
      <left/>
      <right style="thin">
        <color indexed="40"/>
      </right>
      <top/>
      <bottom style="thin">
        <color indexed="4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style="thin">
        <color theme="1"/>
      </top>
      <bottom style="thin">
        <color theme="1"/>
      </bottom>
      <diagonal/>
    </border>
    <border>
      <left style="thin">
        <color indexed="64"/>
      </left>
      <right style="thin">
        <color indexed="64"/>
      </right>
      <top/>
      <bottom/>
      <diagonal/>
    </border>
  </borders>
  <cellStyleXfs count="5">
    <xf numFmtId="0" fontId="0" fillId="0" borderId="0"/>
    <xf numFmtId="0" fontId="8" fillId="0" borderId="0"/>
    <xf numFmtId="165" fontId="1" fillId="0" borderId="0" applyFont="0" applyFill="0" applyBorder="0" applyAlignment="0" applyProtection="0"/>
    <xf numFmtId="43" fontId="1" fillId="0" borderId="0" applyFont="0" applyFill="0" applyBorder="0" applyAlignment="0" applyProtection="0"/>
    <xf numFmtId="9" fontId="25" fillId="0" borderId="0" applyFont="0" applyFill="0" applyBorder="0" applyAlignment="0" applyProtection="0"/>
  </cellStyleXfs>
  <cellXfs count="188">
    <xf numFmtId="0" fontId="0" fillId="0" borderId="0" xfId="0"/>
    <xf numFmtId="0" fontId="4" fillId="0" borderId="0" xfId="0" applyFont="1" applyAlignment="1">
      <alignment vertical="top" wrapText="1"/>
    </xf>
    <xf numFmtId="0" fontId="5" fillId="0" borderId="0" xfId="0" applyFont="1" applyAlignment="1">
      <alignment vertical="top" wrapText="1"/>
    </xf>
    <xf numFmtId="166" fontId="4" fillId="0" borderId="0" xfId="0" applyNumberFormat="1" applyFont="1" applyAlignment="1">
      <alignment vertical="top" wrapText="1"/>
    </xf>
    <xf numFmtId="164" fontId="4" fillId="0" borderId="0" xfId="0" applyNumberFormat="1" applyFont="1" applyAlignment="1">
      <alignment vertical="top" wrapText="1"/>
    </xf>
    <xf numFmtId="167" fontId="4" fillId="0" borderId="0" xfId="0" applyNumberFormat="1" applyFont="1" applyAlignment="1">
      <alignment vertical="top" wrapText="1"/>
    </xf>
    <xf numFmtId="168" fontId="4" fillId="0" borderId="0" xfId="0" applyNumberFormat="1" applyFont="1" applyAlignment="1">
      <alignment vertical="top" wrapText="1"/>
    </xf>
    <xf numFmtId="0" fontId="4" fillId="0" borderId="0" xfId="0" applyFont="1" applyAlignment="1">
      <alignment horizontal="left" vertical="top" wrapText="1"/>
    </xf>
    <xf numFmtId="0" fontId="6" fillId="0" borderId="0" xfId="0" applyFont="1"/>
    <xf numFmtId="0" fontId="9" fillId="0" borderId="0" xfId="1" applyFont="1"/>
    <xf numFmtId="0" fontId="10" fillId="0" borderId="0" xfId="1" applyFont="1" applyAlignment="1">
      <alignment horizontal="center"/>
    </xf>
    <xf numFmtId="0" fontId="10" fillId="2" borderId="0" xfId="1" applyFont="1" applyFill="1"/>
    <xf numFmtId="0" fontId="9" fillId="2" borderId="0" xfId="1" applyFont="1" applyFill="1"/>
    <xf numFmtId="0" fontId="9" fillId="0" borderId="1" xfId="1" applyFont="1" applyBorder="1"/>
    <xf numFmtId="0" fontId="9" fillId="0" borderId="2" xfId="1" applyFont="1" applyBorder="1"/>
    <xf numFmtId="0" fontId="9" fillId="0" borderId="3" xfId="1" applyFont="1" applyBorder="1"/>
    <xf numFmtId="0" fontId="9" fillId="0" borderId="4" xfId="1" applyFont="1" applyBorder="1"/>
    <xf numFmtId="0" fontId="9" fillId="0" borderId="5" xfId="1" applyFont="1" applyBorder="1"/>
    <xf numFmtId="0" fontId="9" fillId="0" borderId="0" xfId="1" applyFont="1" applyAlignment="1">
      <alignment horizontal="center"/>
    </xf>
    <xf numFmtId="0" fontId="9" fillId="0" borderId="6" xfId="1" applyFont="1" applyBorder="1"/>
    <xf numFmtId="0" fontId="9" fillId="0" borderId="7" xfId="1" applyFont="1" applyBorder="1"/>
    <xf numFmtId="0" fontId="9" fillId="0" borderId="7" xfId="1" applyFont="1" applyBorder="1" applyAlignment="1">
      <alignment horizontal="center"/>
    </xf>
    <xf numFmtId="0" fontId="9" fillId="0" borderId="8" xfId="1" applyFont="1" applyBorder="1"/>
    <xf numFmtId="0" fontId="12" fillId="0" borderId="2" xfId="1" applyFont="1" applyBorder="1"/>
    <xf numFmtId="0" fontId="12" fillId="0" borderId="0" xfId="1" applyFont="1"/>
    <xf numFmtId="0" fontId="13" fillId="0" borderId="0" xfId="1" applyFont="1" applyAlignment="1">
      <alignment horizontal="center"/>
    </xf>
    <xf numFmtId="0" fontId="14" fillId="0" borderId="0" xfId="1" applyFont="1" applyAlignment="1">
      <alignment horizontal="center"/>
    </xf>
    <xf numFmtId="0" fontId="15" fillId="0" borderId="0" xfId="1" applyFont="1" applyAlignment="1">
      <alignment horizontal="center"/>
    </xf>
    <xf numFmtId="0" fontId="12" fillId="0" borderId="0" xfId="1" applyFont="1" applyAlignment="1">
      <alignment horizontal="center"/>
    </xf>
    <xf numFmtId="0" fontId="16" fillId="0" borderId="0" xfId="1" applyFont="1" applyAlignment="1">
      <alignment horizontal="center"/>
    </xf>
    <xf numFmtId="0" fontId="3" fillId="5" borderId="9" xfId="0" applyFont="1" applyFill="1" applyBorder="1" applyAlignment="1">
      <alignment vertical="top" wrapText="1"/>
    </xf>
    <xf numFmtId="167" fontId="3" fillId="5" borderId="10" xfId="0" applyNumberFormat="1" applyFont="1" applyFill="1" applyBorder="1" applyAlignment="1">
      <alignment vertical="top" wrapText="1"/>
    </xf>
    <xf numFmtId="168" fontId="3" fillId="5" borderId="10" xfId="0" applyNumberFormat="1" applyFont="1" applyFill="1" applyBorder="1" applyAlignment="1">
      <alignment vertical="top" wrapText="1"/>
    </xf>
    <xf numFmtId="0" fontId="3" fillId="5" borderId="9" xfId="0" applyFont="1" applyFill="1" applyBorder="1" applyAlignment="1">
      <alignment horizontal="left" vertical="top" wrapText="1"/>
    </xf>
    <xf numFmtId="0" fontId="0" fillId="6" borderId="0" xfId="0" applyFill="1" applyAlignment="1">
      <alignment horizontal="center"/>
    </xf>
    <xf numFmtId="0" fontId="4" fillId="0" borderId="0" xfId="0" applyFont="1" applyProtection="1">
      <protection locked="0"/>
    </xf>
    <xf numFmtId="0" fontId="4" fillId="0" borderId="0" xfId="0" applyFont="1"/>
    <xf numFmtId="164" fontId="3" fillId="5" borderId="11" xfId="0" applyNumberFormat="1" applyFont="1" applyFill="1" applyBorder="1" applyAlignment="1">
      <alignment vertical="top" wrapText="1"/>
    </xf>
    <xf numFmtId="0" fontId="7" fillId="0" borderId="0" xfId="0" applyFont="1" applyAlignment="1">
      <alignment horizontal="left" vertical="top" wrapText="1"/>
    </xf>
    <xf numFmtId="164" fontId="3" fillId="5" borderId="11" xfId="0" applyNumberFormat="1" applyFont="1" applyFill="1" applyBorder="1" applyAlignment="1">
      <alignment horizontal="left" vertical="top" wrapText="1"/>
    </xf>
    <xf numFmtId="0" fontId="5" fillId="4" borderId="9" xfId="0" applyFont="1" applyFill="1" applyBorder="1" applyAlignment="1">
      <alignment vertical="top" wrapText="1"/>
    </xf>
    <xf numFmtId="167" fontId="4" fillId="0" borderId="9" xfId="0" applyNumberFormat="1" applyFont="1" applyBorder="1" applyAlignment="1">
      <alignment horizontal="center" vertical="top" wrapText="1"/>
    </xf>
    <xf numFmtId="166" fontId="4" fillId="0" borderId="0" xfId="0" applyNumberFormat="1" applyFont="1" applyAlignment="1">
      <alignment horizontal="left" vertical="top"/>
    </xf>
    <xf numFmtId="0" fontId="4" fillId="0" borderId="0" xfId="0" applyFont="1" applyAlignment="1">
      <alignment horizontal="left" vertical="top"/>
    </xf>
    <xf numFmtId="169" fontId="4" fillId="0" borderId="0" xfId="0" applyNumberFormat="1" applyFont="1" applyAlignment="1">
      <alignment horizontal="left" vertical="top"/>
    </xf>
    <xf numFmtId="169" fontId="4" fillId="0" borderId="0" xfId="0" applyNumberFormat="1" applyFont="1" applyAlignment="1">
      <alignment vertical="top" wrapText="1"/>
    </xf>
    <xf numFmtId="0" fontId="3" fillId="5" borderId="11" xfId="0" applyFont="1" applyFill="1" applyBorder="1" applyAlignment="1">
      <alignment vertical="top" wrapText="1"/>
    </xf>
    <xf numFmtId="168" fontId="4" fillId="0" borderId="0" xfId="0" applyNumberFormat="1" applyFont="1" applyAlignment="1">
      <alignment horizontal="center" vertical="top" wrapText="1"/>
    </xf>
    <xf numFmtId="169" fontId="5" fillId="0" borderId="0" xfId="2" applyNumberFormat="1" applyFont="1" applyFill="1" applyBorder="1" applyAlignment="1">
      <alignment horizontal="center" vertical="top" wrapText="1"/>
    </xf>
    <xf numFmtId="0" fontId="3" fillId="5" borderId="10" xfId="0" applyFont="1" applyFill="1" applyBorder="1" applyAlignment="1">
      <alignment vertical="top" wrapText="1"/>
    </xf>
    <xf numFmtId="0" fontId="5" fillId="4" borderId="9" xfId="0" applyFont="1" applyFill="1" applyBorder="1" applyAlignment="1">
      <alignment wrapText="1"/>
    </xf>
    <xf numFmtId="0" fontId="4" fillId="0" borderId="0" xfId="0" applyFont="1" applyAlignment="1">
      <alignment wrapText="1"/>
    </xf>
    <xf numFmtId="0" fontId="7" fillId="0" borderId="0" xfId="0" applyFont="1" applyAlignment="1">
      <alignment wrapText="1"/>
    </xf>
    <xf numFmtId="0" fontId="5" fillId="0" borderId="0" xfId="0" applyFont="1" applyAlignment="1">
      <alignment wrapText="1"/>
    </xf>
    <xf numFmtId="3" fontId="4" fillId="0" borderId="0" xfId="0" applyNumberFormat="1" applyFont="1"/>
    <xf numFmtId="169" fontId="5" fillId="0" borderId="0" xfId="2" applyNumberFormat="1" applyFont="1" applyFill="1" applyBorder="1" applyAlignment="1">
      <alignment vertical="top" wrapText="1"/>
    </xf>
    <xf numFmtId="3" fontId="4" fillId="0" borderId="0" xfId="0" applyNumberFormat="1" applyFont="1" applyAlignment="1">
      <alignment wrapText="1"/>
    </xf>
    <xf numFmtId="0" fontId="18" fillId="0" borderId="0" xfId="0" applyFont="1" applyAlignment="1">
      <alignment vertical="top" wrapText="1"/>
    </xf>
    <xf numFmtId="0" fontId="17" fillId="0" borderId="0" xfId="0" applyFont="1" applyAlignment="1">
      <alignment vertical="center" wrapText="1"/>
    </xf>
    <xf numFmtId="0" fontId="4" fillId="6" borderId="0" xfId="0" applyFont="1" applyFill="1" applyAlignment="1">
      <alignment vertical="top" wrapText="1"/>
    </xf>
    <xf numFmtId="166" fontId="4" fillId="6" borderId="0" xfId="0" applyNumberFormat="1" applyFont="1" applyFill="1" applyAlignment="1">
      <alignment vertical="top" wrapText="1"/>
    </xf>
    <xf numFmtId="165" fontId="3" fillId="5" borderId="19" xfId="2" applyFont="1" applyFill="1" applyBorder="1" applyAlignment="1">
      <alignment vertical="top" wrapText="1"/>
    </xf>
    <xf numFmtId="170" fontId="4" fillId="8" borderId="9" xfId="0" applyNumberFormat="1" applyFont="1" applyFill="1" applyBorder="1" applyAlignment="1">
      <alignment horizontal="left" vertical="top" wrapText="1"/>
    </xf>
    <xf numFmtId="0" fontId="17" fillId="4" borderId="9" xfId="0" applyFont="1" applyFill="1" applyBorder="1" applyAlignment="1">
      <alignment vertical="top" wrapText="1"/>
    </xf>
    <xf numFmtId="169" fontId="3" fillId="0" borderId="0" xfId="0" applyNumberFormat="1" applyFont="1" applyAlignment="1">
      <alignment horizontal="right" vertical="top" wrapText="1"/>
    </xf>
    <xf numFmtId="169" fontId="5" fillId="0" borderId="0" xfId="2" applyNumberFormat="1" applyFont="1" applyFill="1" applyBorder="1" applyAlignment="1">
      <alignment horizontal="left" vertical="top" wrapText="1"/>
    </xf>
    <xf numFmtId="169" fontId="5" fillId="0" borderId="13" xfId="2" applyNumberFormat="1" applyFont="1" applyFill="1" applyBorder="1" applyAlignment="1">
      <alignment wrapText="1"/>
    </xf>
    <xf numFmtId="0" fontId="4" fillId="0" borderId="22" xfId="0" applyFont="1" applyBorder="1" applyAlignment="1">
      <alignment vertical="top" wrapText="1"/>
    </xf>
    <xf numFmtId="169" fontId="3" fillId="0" borderId="23" xfId="0" applyNumberFormat="1" applyFont="1" applyBorder="1" applyAlignment="1">
      <alignment horizontal="right" vertical="top" wrapText="1"/>
    </xf>
    <xf numFmtId="169" fontId="5" fillId="0" borderId="23" xfId="2" applyNumberFormat="1" applyFont="1" applyFill="1" applyBorder="1" applyAlignment="1">
      <alignment horizontal="left" vertical="top" wrapText="1"/>
    </xf>
    <xf numFmtId="169" fontId="5" fillId="0" borderId="23" xfId="2" applyNumberFormat="1" applyFont="1" applyFill="1" applyBorder="1" applyAlignment="1">
      <alignment vertical="top" wrapText="1"/>
    </xf>
    <xf numFmtId="0" fontId="4" fillId="0" borderId="24" xfId="0" applyFont="1" applyBorder="1" applyAlignment="1">
      <alignment vertical="top" wrapText="1"/>
    </xf>
    <xf numFmtId="0" fontId="4" fillId="0" borderId="25" xfId="0" applyFont="1" applyBorder="1" applyAlignment="1">
      <alignment vertical="top" wrapText="1"/>
    </xf>
    <xf numFmtId="0" fontId="4" fillId="0" borderId="26" xfId="0" applyFont="1" applyBorder="1" applyAlignment="1">
      <alignment vertical="top" wrapText="1"/>
    </xf>
    <xf numFmtId="0" fontId="4" fillId="6" borderId="27" xfId="0" applyFont="1" applyFill="1" applyBorder="1" applyAlignment="1">
      <alignment vertical="top" wrapText="1"/>
    </xf>
    <xf numFmtId="169" fontId="5" fillId="6" borderId="28" xfId="2" applyNumberFormat="1" applyFont="1" applyFill="1" applyBorder="1" applyAlignment="1">
      <alignment horizontal="right" vertical="top" wrapText="1"/>
    </xf>
    <xf numFmtId="169" fontId="3" fillId="6" borderId="28" xfId="2" applyNumberFormat="1" applyFont="1" applyFill="1" applyBorder="1" applyAlignment="1">
      <alignment horizontal="left" vertical="top" wrapText="1"/>
    </xf>
    <xf numFmtId="169" fontId="3" fillId="6" borderId="28" xfId="0" applyNumberFormat="1" applyFont="1" applyFill="1" applyBorder="1" applyAlignment="1">
      <alignment horizontal="left" vertical="top" wrapText="1"/>
    </xf>
    <xf numFmtId="0" fontId="4" fillId="6" borderId="29" xfId="0" applyFont="1" applyFill="1" applyBorder="1" applyAlignment="1">
      <alignment vertical="top" wrapText="1"/>
    </xf>
    <xf numFmtId="169" fontId="4" fillId="0" borderId="30" xfId="0" applyNumberFormat="1" applyFont="1" applyBorder="1" applyAlignment="1">
      <alignment horizontal="center" vertical="top" wrapText="1"/>
    </xf>
    <xf numFmtId="169" fontId="5" fillId="0" borderId="10" xfId="2" applyNumberFormat="1" applyFont="1" applyFill="1" applyBorder="1" applyAlignment="1">
      <alignment horizontal="left" vertical="top" wrapText="1"/>
    </xf>
    <xf numFmtId="169" fontId="5" fillId="6" borderId="17" xfId="2" applyNumberFormat="1" applyFont="1" applyFill="1" applyBorder="1" applyAlignment="1">
      <alignment vertical="top" wrapText="1"/>
    </xf>
    <xf numFmtId="0" fontId="3" fillId="5" borderId="34" xfId="0" applyFont="1" applyFill="1" applyBorder="1" applyAlignment="1">
      <alignment wrapText="1"/>
    </xf>
    <xf numFmtId="0" fontId="3" fillId="5" borderId="35" xfId="0" applyFont="1" applyFill="1" applyBorder="1" applyAlignment="1">
      <alignment horizontal="left" vertical="top" wrapText="1"/>
    </xf>
    <xf numFmtId="169" fontId="3" fillId="5" borderId="35" xfId="0" applyNumberFormat="1" applyFont="1" applyFill="1" applyBorder="1" applyAlignment="1">
      <alignment horizontal="left" vertical="top" wrapText="1"/>
    </xf>
    <xf numFmtId="169" fontId="3" fillId="5" borderId="36" xfId="0" applyNumberFormat="1" applyFont="1" applyFill="1" applyBorder="1" applyAlignment="1">
      <alignment horizontal="left" vertical="top" wrapText="1"/>
    </xf>
    <xf numFmtId="0" fontId="5" fillId="4" borderId="37" xfId="0" applyFont="1" applyFill="1" applyBorder="1" applyAlignment="1">
      <alignment wrapText="1"/>
    </xf>
    <xf numFmtId="165" fontId="4" fillId="7" borderId="38" xfId="2" applyFont="1" applyFill="1" applyBorder="1" applyAlignment="1">
      <alignment vertical="top" wrapText="1"/>
    </xf>
    <xf numFmtId="0" fontId="17" fillId="4" borderId="39" xfId="0" applyFont="1" applyFill="1" applyBorder="1" applyAlignment="1">
      <alignment vertical="top" wrapText="1"/>
    </xf>
    <xf numFmtId="165" fontId="17" fillId="0" borderId="0" xfId="2" applyFont="1" applyFill="1" applyBorder="1" applyAlignment="1">
      <alignment vertical="top" wrapText="1"/>
    </xf>
    <xf numFmtId="0" fontId="5" fillId="0" borderId="23" xfId="0" applyFont="1" applyBorder="1" applyAlignment="1">
      <alignment vertical="top" wrapText="1"/>
    </xf>
    <xf numFmtId="3" fontId="5" fillId="0" borderId="23" xfId="0" applyNumberFormat="1" applyFont="1" applyBorder="1" applyAlignment="1">
      <alignment horizontal="right" vertical="top" wrapText="1"/>
    </xf>
    <xf numFmtId="168" fontId="4" fillId="0" borderId="23" xfId="0" applyNumberFormat="1" applyFont="1" applyBorder="1" applyAlignment="1">
      <alignment vertical="top" wrapText="1"/>
    </xf>
    <xf numFmtId="0" fontId="4" fillId="0" borderId="27" xfId="0" applyFont="1" applyBorder="1" applyAlignment="1">
      <alignment vertical="top" wrapText="1"/>
    </xf>
    <xf numFmtId="0" fontId="5" fillId="0" borderId="28" xfId="0" applyFont="1" applyBorder="1" applyAlignment="1">
      <alignment vertical="top" wrapText="1"/>
    </xf>
    <xf numFmtId="167" fontId="4" fillId="0" borderId="28" xfId="0" applyNumberFormat="1" applyFont="1" applyBorder="1" applyAlignment="1">
      <alignment vertical="top" wrapText="1"/>
    </xf>
    <xf numFmtId="168" fontId="4" fillId="0" borderId="28" xfId="0" applyNumberFormat="1" applyFont="1" applyBorder="1" applyAlignment="1">
      <alignment vertical="top" wrapText="1"/>
    </xf>
    <xf numFmtId="0" fontId="4" fillId="0" borderId="29" xfId="0" applyFont="1" applyBorder="1" applyAlignment="1">
      <alignment vertical="top" wrapText="1"/>
    </xf>
    <xf numFmtId="0" fontId="3" fillId="5" borderId="40" xfId="0" applyFont="1" applyFill="1" applyBorder="1" applyAlignment="1">
      <alignment vertical="top" wrapText="1"/>
    </xf>
    <xf numFmtId="0" fontId="3" fillId="5" borderId="41" xfId="0" applyFont="1" applyFill="1" applyBorder="1" applyAlignment="1">
      <alignment vertical="top" wrapText="1"/>
    </xf>
    <xf numFmtId="167" fontId="3" fillId="5" borderId="10" xfId="0" applyNumberFormat="1" applyFont="1" applyFill="1" applyBorder="1" applyAlignment="1">
      <alignment horizontal="left" vertical="top" wrapText="1"/>
    </xf>
    <xf numFmtId="0" fontId="22" fillId="0" borderId="0" xfId="0" applyFont="1" applyAlignment="1">
      <alignment wrapText="1"/>
    </xf>
    <xf numFmtId="0" fontId="23" fillId="5" borderId="9" xfId="0" applyFont="1" applyFill="1" applyBorder="1" applyAlignment="1">
      <alignment vertical="top" wrapText="1"/>
    </xf>
    <xf numFmtId="0" fontId="5" fillId="0" borderId="0" xfId="0" applyFont="1" applyAlignment="1">
      <alignment horizontal="center" wrapText="1"/>
    </xf>
    <xf numFmtId="0" fontId="3" fillId="5" borderId="35" xfId="0" applyFont="1" applyFill="1" applyBorder="1" applyAlignment="1">
      <alignment horizontal="center" wrapText="1"/>
    </xf>
    <xf numFmtId="3" fontId="5" fillId="8" borderId="38" xfId="0" applyNumberFormat="1" applyFont="1" applyFill="1" applyBorder="1" applyAlignment="1">
      <alignment horizontal="center" vertical="top" wrapText="1"/>
    </xf>
    <xf numFmtId="0" fontId="21" fillId="0" borderId="0" xfId="0" applyFont="1" applyAlignment="1">
      <alignment vertical="top" wrapText="1"/>
    </xf>
    <xf numFmtId="167" fontId="23" fillId="5" borderId="10" xfId="0" applyNumberFormat="1" applyFont="1" applyFill="1" applyBorder="1" applyAlignment="1">
      <alignment vertical="top" wrapText="1"/>
    </xf>
    <xf numFmtId="0" fontId="11" fillId="0" borderId="0" xfId="0" applyFont="1" applyAlignment="1">
      <alignment horizontal="center"/>
    </xf>
    <xf numFmtId="171" fontId="4" fillId="0" borderId="0" xfId="3" applyNumberFormat="1" applyFont="1" applyAlignment="1">
      <alignment vertical="top" wrapText="1"/>
    </xf>
    <xf numFmtId="171" fontId="4" fillId="4" borderId="9" xfId="3" applyNumberFormat="1" applyFont="1" applyFill="1" applyBorder="1" applyAlignment="1">
      <alignment horizontal="center" vertical="center" wrapText="1"/>
    </xf>
    <xf numFmtId="171" fontId="4" fillId="9" borderId="9" xfId="3" applyNumberFormat="1" applyFont="1" applyFill="1" applyBorder="1" applyAlignment="1">
      <alignment horizontal="center" vertical="center" wrapText="1"/>
    </xf>
    <xf numFmtId="0" fontId="20" fillId="0" borderId="0" xfId="0" applyFont="1" applyAlignment="1">
      <alignment horizontal="left" vertical="top" wrapText="1"/>
    </xf>
    <xf numFmtId="169" fontId="5" fillId="0" borderId="9" xfId="2" applyNumberFormat="1" applyFont="1" applyFill="1" applyBorder="1" applyAlignment="1">
      <alignment horizontal="center" vertical="center" wrapText="1"/>
    </xf>
    <xf numFmtId="0" fontId="3" fillId="5" borderId="9" xfId="0" applyFont="1" applyFill="1" applyBorder="1" applyAlignment="1">
      <alignment horizontal="center" vertical="center" wrapText="1"/>
    </xf>
    <xf numFmtId="169" fontId="3" fillId="5" borderId="9" xfId="0" applyNumberFormat="1" applyFont="1" applyFill="1" applyBorder="1" applyAlignment="1">
      <alignment horizontal="center" vertical="center" wrapText="1"/>
    </xf>
    <xf numFmtId="169" fontId="4" fillId="0" borderId="9" xfId="0" applyNumberFormat="1" applyFont="1" applyBorder="1" applyAlignment="1">
      <alignment horizontal="center" vertical="center" wrapText="1"/>
    </xf>
    <xf numFmtId="3" fontId="3" fillId="5" borderId="9" xfId="0" applyNumberFormat="1" applyFont="1" applyFill="1" applyBorder="1" applyAlignment="1">
      <alignment horizontal="center" vertical="center" wrapText="1"/>
    </xf>
    <xf numFmtId="169" fontId="5" fillId="3" borderId="42" xfId="2" applyNumberFormat="1" applyFont="1" applyFill="1" applyBorder="1" applyAlignment="1">
      <alignment vertical="top" wrapText="1"/>
    </xf>
    <xf numFmtId="169" fontId="5" fillId="0" borderId="15" xfId="2" applyNumberFormat="1" applyFont="1" applyFill="1" applyBorder="1" applyAlignment="1">
      <alignment vertical="top" wrapText="1"/>
    </xf>
    <xf numFmtId="0" fontId="5" fillId="4" borderId="9"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3" borderId="9" xfId="0" applyFont="1" applyFill="1" applyBorder="1" applyAlignment="1">
      <alignment horizontal="left" vertical="center" wrapText="1"/>
    </xf>
    <xf numFmtId="169" fontId="4" fillId="0" borderId="10" xfId="0" applyNumberFormat="1" applyFont="1" applyBorder="1" applyAlignment="1">
      <alignment horizontal="center" vertical="center" wrapText="1"/>
    </xf>
    <xf numFmtId="169" fontId="5" fillId="3" borderId="9" xfId="2" applyNumberFormat="1" applyFont="1" applyFill="1" applyBorder="1" applyAlignment="1">
      <alignment horizontal="center" vertical="center" wrapText="1"/>
    </xf>
    <xf numFmtId="169" fontId="5" fillId="3" borderId="9" xfId="0" applyNumberFormat="1" applyFont="1" applyFill="1" applyBorder="1" applyAlignment="1">
      <alignment horizontal="center" vertical="center" wrapText="1"/>
    </xf>
    <xf numFmtId="169" fontId="4" fillId="10" borderId="9" xfId="0" applyNumberFormat="1" applyFont="1" applyFill="1" applyBorder="1" applyAlignment="1">
      <alignment horizontal="center" vertical="center" wrapText="1"/>
    </xf>
    <xf numFmtId="3" fontId="5" fillId="8" borderId="9" xfId="0" applyNumberFormat="1" applyFont="1" applyFill="1" applyBorder="1" applyAlignment="1">
      <alignment horizontal="center" vertical="center" wrapText="1"/>
    </xf>
    <xf numFmtId="169" fontId="5" fillId="0" borderId="17" xfId="2" applyNumberFormat="1" applyFont="1" applyFill="1" applyBorder="1" applyAlignment="1">
      <alignment horizontal="left" vertical="top" wrapText="1"/>
    </xf>
    <xf numFmtId="169" fontId="4" fillId="0" borderId="39" xfId="0" applyNumberFormat="1" applyFont="1" applyBorder="1" applyAlignment="1">
      <alignment horizontal="center" vertical="top" wrapText="1"/>
    </xf>
    <xf numFmtId="0" fontId="3" fillId="0" borderId="0" xfId="0" applyFont="1" applyAlignment="1">
      <alignment horizontal="left" vertical="top" wrapText="1"/>
    </xf>
    <xf numFmtId="0" fontId="5" fillId="0" borderId="0" xfId="0" applyFont="1" applyAlignment="1">
      <alignment horizontal="left" vertical="top"/>
    </xf>
    <xf numFmtId="169" fontId="4" fillId="10" borderId="10" xfId="0" applyNumberFormat="1" applyFont="1" applyFill="1" applyBorder="1" applyAlignment="1">
      <alignment horizontal="center" vertical="center" wrapText="1"/>
    </xf>
    <xf numFmtId="168" fontId="23" fillId="5" borderId="10" xfId="0" applyNumberFormat="1" applyFont="1" applyFill="1" applyBorder="1" applyAlignment="1">
      <alignment horizontal="center" vertical="center" wrapText="1"/>
    </xf>
    <xf numFmtId="169" fontId="4" fillId="9" borderId="9" xfId="0" applyNumberFormat="1" applyFont="1" applyFill="1" applyBorder="1" applyAlignment="1">
      <alignment horizontal="center" vertical="center" wrapText="1"/>
    </xf>
    <xf numFmtId="171" fontId="3" fillId="0" borderId="0" xfId="3" applyNumberFormat="1" applyFont="1" applyFill="1" applyBorder="1" applyAlignment="1">
      <alignment horizontal="left" vertical="center" wrapText="1"/>
    </xf>
    <xf numFmtId="167" fontId="5" fillId="0" borderId="0" xfId="0" applyNumberFormat="1" applyFont="1" applyAlignment="1">
      <alignment horizontal="left" vertical="center" wrapText="1"/>
    </xf>
    <xf numFmtId="169" fontId="5" fillId="3" borderId="9" xfId="0" applyNumberFormat="1" applyFont="1" applyFill="1" applyBorder="1" applyAlignment="1">
      <alignment horizontal="left" vertical="center" wrapText="1"/>
    </xf>
    <xf numFmtId="169" fontId="5" fillId="0" borderId="12" xfId="0" applyNumberFormat="1" applyFont="1" applyBorder="1" applyAlignment="1">
      <alignment horizontal="center" vertical="center" wrapText="1"/>
    </xf>
    <xf numFmtId="0" fontId="3" fillId="5" borderId="0" xfId="0" applyFont="1" applyFill="1" applyAlignment="1">
      <alignment horizontal="left" vertical="top" wrapText="1"/>
    </xf>
    <xf numFmtId="0" fontId="18" fillId="0" borderId="0" xfId="0" applyFont="1" applyAlignment="1">
      <alignment horizontal="left" vertical="top" wrapText="1"/>
    </xf>
    <xf numFmtId="168" fontId="4" fillId="0" borderId="0" xfId="0" applyNumberFormat="1" applyFont="1" applyAlignment="1" applyProtection="1">
      <alignment vertical="top" wrapText="1"/>
      <protection locked="0"/>
    </xf>
    <xf numFmtId="0" fontId="5" fillId="7" borderId="9" xfId="0" applyFont="1" applyFill="1" applyBorder="1" applyAlignment="1" applyProtection="1">
      <alignment horizontal="center" vertical="center" wrapText="1"/>
      <protection locked="0"/>
    </xf>
    <xf numFmtId="165" fontId="4" fillId="7" borderId="9" xfId="2" applyFont="1" applyFill="1" applyBorder="1" applyAlignment="1" applyProtection="1">
      <alignment horizontal="center" vertical="center" wrapText="1"/>
      <protection locked="0"/>
    </xf>
    <xf numFmtId="169" fontId="5" fillId="7" borderId="9" xfId="2" applyNumberFormat="1" applyFont="1" applyFill="1" applyBorder="1" applyAlignment="1" applyProtection="1">
      <alignment horizontal="center" vertical="center" wrapText="1"/>
      <protection locked="0"/>
    </xf>
    <xf numFmtId="165" fontId="4" fillId="7" borderId="38" xfId="2" applyFont="1" applyFill="1" applyBorder="1" applyAlignment="1" applyProtection="1">
      <alignment horizontal="center" vertical="center" wrapText="1"/>
      <protection locked="0"/>
    </xf>
    <xf numFmtId="169" fontId="4" fillId="7" borderId="9" xfId="0" applyNumberFormat="1"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24" fillId="0" borderId="0" xfId="1" applyFont="1" applyAlignment="1">
      <alignment horizontal="center"/>
    </xf>
    <xf numFmtId="168" fontId="4" fillId="7" borderId="0" xfId="0" applyNumberFormat="1" applyFont="1" applyFill="1" applyAlignment="1">
      <alignment vertical="top" wrapText="1"/>
    </xf>
    <xf numFmtId="167" fontId="3" fillId="5" borderId="43" xfId="0" applyNumberFormat="1" applyFont="1" applyFill="1" applyBorder="1" applyAlignment="1">
      <alignment horizontal="left" vertical="top" wrapText="1"/>
    </xf>
    <xf numFmtId="169" fontId="5" fillId="0" borderId="0" xfId="0" applyNumberFormat="1" applyFont="1" applyAlignment="1">
      <alignment horizontal="left" vertical="center" wrapText="1"/>
    </xf>
    <xf numFmtId="9" fontId="4" fillId="0" borderId="0" xfId="4" applyFont="1" applyAlignment="1">
      <alignment vertical="top" wrapText="1"/>
    </xf>
    <xf numFmtId="1" fontId="4" fillId="0" borderId="0" xfId="0" applyNumberFormat="1" applyFont="1" applyAlignment="1">
      <alignment vertical="top" wrapText="1"/>
    </xf>
    <xf numFmtId="0" fontId="5" fillId="7" borderId="0" xfId="0" applyFont="1" applyFill="1" applyAlignment="1" applyProtection="1">
      <alignment horizontal="left" vertical="top" wrapText="1"/>
      <protection locked="0"/>
    </xf>
    <xf numFmtId="0" fontId="5" fillId="7" borderId="0" xfId="0" applyFont="1" applyFill="1" applyAlignment="1" applyProtection="1">
      <alignment horizontal="center" vertical="top" wrapText="1"/>
      <protection locked="0"/>
    </xf>
    <xf numFmtId="0" fontId="4" fillId="0" borderId="0" xfId="0" applyFont="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9" xfId="0" applyFont="1" applyBorder="1" applyAlignment="1">
      <alignment horizontal="left" vertical="top" wrapText="1"/>
    </xf>
    <xf numFmtId="0" fontId="3" fillId="5" borderId="19" xfId="0" applyFont="1" applyFill="1" applyBorder="1" applyAlignment="1">
      <alignment horizontal="left" vertical="top" wrapText="1"/>
    </xf>
    <xf numFmtId="0" fontId="3" fillId="5" borderId="20" xfId="0" applyFont="1" applyFill="1" applyBorder="1" applyAlignment="1">
      <alignment horizontal="left" vertical="top" wrapText="1"/>
    </xf>
    <xf numFmtId="0" fontId="3" fillId="5" borderId="21" xfId="0" applyFont="1" applyFill="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21" xfId="0" applyFont="1" applyBorder="1" applyAlignment="1">
      <alignment horizontal="left" vertical="top" wrapText="1"/>
    </xf>
    <xf numFmtId="0" fontId="4" fillId="0" borderId="0" xfId="0" quotePrefix="1" applyFont="1" applyAlignment="1">
      <alignment horizontal="left" vertical="top" wrapText="1"/>
    </xf>
    <xf numFmtId="0" fontId="5" fillId="4" borderId="9" xfId="0" applyFont="1" applyFill="1" applyBorder="1" applyAlignment="1">
      <alignment horizontal="left" vertical="center" wrapText="1"/>
    </xf>
    <xf numFmtId="0" fontId="3" fillId="0" borderId="0" xfId="0" applyFont="1" applyAlignment="1">
      <alignment horizontal="left" vertical="center" wrapText="1"/>
    </xf>
    <xf numFmtId="169" fontId="5" fillId="0" borderId="1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0" fontId="20" fillId="0" borderId="13" xfId="0" applyFont="1" applyBorder="1" applyAlignment="1">
      <alignment horizontal="left" vertical="top" wrapText="1"/>
    </xf>
    <xf numFmtId="0" fontId="21" fillId="0" borderId="0" xfId="0" applyFont="1" applyAlignment="1">
      <alignment horizontal="left" vertical="top" wrapText="1"/>
    </xf>
    <xf numFmtId="167" fontId="5" fillId="3" borderId="11" xfId="0" applyNumberFormat="1" applyFont="1" applyFill="1" applyBorder="1" applyAlignment="1">
      <alignment horizontal="left" vertical="top" wrapText="1"/>
    </xf>
    <xf numFmtId="167" fontId="5" fillId="3" borderId="17" xfId="0" applyNumberFormat="1" applyFont="1" applyFill="1" applyBorder="1" applyAlignment="1">
      <alignment horizontal="left" vertical="top" wrapText="1"/>
    </xf>
    <xf numFmtId="167" fontId="5" fillId="3" borderId="16" xfId="0" applyNumberFormat="1" applyFont="1" applyFill="1" applyBorder="1" applyAlignment="1">
      <alignment horizontal="left" vertical="top" wrapText="1"/>
    </xf>
    <xf numFmtId="167" fontId="5" fillId="3" borderId="13" xfId="0" applyNumberFormat="1" applyFont="1" applyFill="1" applyBorder="1" applyAlignment="1">
      <alignment horizontal="left" vertical="top" wrapText="1"/>
    </xf>
    <xf numFmtId="0" fontId="5" fillId="7" borderId="0" xfId="0" applyFont="1" applyFill="1" applyAlignment="1">
      <alignment horizontal="left" vertical="top"/>
    </xf>
    <xf numFmtId="169" fontId="5" fillId="3" borderId="31" xfId="2" applyNumberFormat="1" applyFont="1" applyFill="1" applyBorder="1" applyAlignment="1">
      <alignment horizontal="right" vertical="top" wrapText="1"/>
    </xf>
    <xf numFmtId="169" fontId="5" fillId="3" borderId="32" xfId="2" applyNumberFormat="1" applyFont="1" applyFill="1" applyBorder="1" applyAlignment="1">
      <alignment horizontal="right" vertical="top" wrapText="1"/>
    </xf>
    <xf numFmtId="169" fontId="5" fillId="3" borderId="33" xfId="2" applyNumberFormat="1" applyFont="1" applyFill="1" applyBorder="1" applyAlignment="1">
      <alignment horizontal="right" vertical="top" wrapText="1"/>
    </xf>
    <xf numFmtId="169" fontId="3" fillId="5" borderId="11" xfId="0" applyNumberFormat="1" applyFont="1" applyFill="1" applyBorder="1" applyAlignment="1">
      <alignment horizontal="right" vertical="top" wrapText="1"/>
    </xf>
    <xf numFmtId="169" fontId="3" fillId="5" borderId="17" xfId="0" applyNumberFormat="1" applyFont="1" applyFill="1" applyBorder="1" applyAlignment="1">
      <alignment horizontal="right" vertical="top" wrapText="1"/>
    </xf>
    <xf numFmtId="169" fontId="3" fillId="5" borderId="18" xfId="0" applyNumberFormat="1" applyFont="1" applyFill="1" applyBorder="1" applyAlignment="1">
      <alignment horizontal="right" vertical="top" wrapText="1"/>
    </xf>
    <xf numFmtId="0" fontId="4" fillId="0" borderId="19" xfId="0" quotePrefix="1" applyFont="1" applyBorder="1" applyAlignment="1">
      <alignment horizontal="left" vertical="top" wrapText="1"/>
    </xf>
    <xf numFmtId="0" fontId="4" fillId="0" borderId="20" xfId="0" quotePrefix="1" applyFont="1" applyBorder="1" applyAlignment="1">
      <alignment horizontal="left" vertical="top" wrapText="1"/>
    </xf>
    <xf numFmtId="0" fontId="4" fillId="0" borderId="21" xfId="0" quotePrefix="1" applyFont="1" applyBorder="1" applyAlignment="1">
      <alignment horizontal="left" vertical="top" wrapText="1"/>
    </xf>
  </cellXfs>
  <cellStyles count="5">
    <cellStyle name="Komma" xfId="3" builtinId="3"/>
    <cellStyle name="Procent" xfId="4" builtinId="5"/>
    <cellStyle name="Standaard" xfId="0" builtinId="0"/>
    <cellStyle name="Standaard_Beoordeling Accountants 10-09-08" xfId="1" xr:uid="{00000000-0005-0000-0000-000001000000}"/>
    <cellStyle name="Valuta" xfId="2" builtinId="4"/>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488156</xdr:colOff>
      <xdr:row>3</xdr:row>
      <xdr:rowOff>107156</xdr:rowOff>
    </xdr:from>
    <xdr:to>
      <xdr:col>11</xdr:col>
      <xdr:colOff>61912</xdr:colOff>
      <xdr:row>13</xdr:row>
      <xdr:rowOff>161925</xdr:rowOff>
    </xdr:to>
    <xdr:pic>
      <xdr:nvPicPr>
        <xdr:cNvPr id="2" name="Afbeelding 1" descr="Gemeente Zaanstad - Dat geldt voor mij">
          <a:extLst>
            <a:ext uri="{FF2B5EF4-FFF2-40B4-BE49-F238E27FC236}">
              <a16:creationId xmlns:a16="http://schemas.microsoft.com/office/drawing/2014/main" id="{2BB9EA53-F721-05ED-3A29-3A2FCA936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678656"/>
          <a:ext cx="5741193" cy="206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L41"/>
  <sheetViews>
    <sheetView showGridLines="0" topLeftCell="A13" zoomScale="80" zoomScaleNormal="80" workbookViewId="0">
      <selection activeCell="Q21" sqref="Q21"/>
    </sheetView>
  </sheetViews>
  <sheetFormatPr defaultColWidth="9.109375" defaultRowHeight="14.4" x14ac:dyDescent="0.35"/>
  <cols>
    <col min="1" max="1" width="7.6640625" style="9" customWidth="1"/>
    <col min="2" max="6" width="9.109375" style="9"/>
    <col min="7" max="7" width="10.5546875" style="9" bestFit="1" customWidth="1"/>
    <col min="8" max="16384" width="9.109375" style="9"/>
  </cols>
  <sheetData>
    <row r="6" spans="7:11" ht="23.4" x14ac:dyDescent="0.45">
      <c r="G6" s="10"/>
      <c r="H6" s="11"/>
      <c r="I6" s="11"/>
      <c r="J6" s="11"/>
      <c r="K6" s="12"/>
    </row>
    <row r="7" spans="7:11" x14ac:dyDescent="0.35">
      <c r="G7"/>
    </row>
    <row r="17" spans="2:12" x14ac:dyDescent="0.35">
      <c r="B17" s="13"/>
      <c r="C17" s="14"/>
      <c r="D17" s="14"/>
      <c r="E17" s="14"/>
      <c r="F17" s="23"/>
      <c r="G17" s="23"/>
      <c r="H17" s="23"/>
      <c r="I17" s="14"/>
      <c r="J17" s="14"/>
      <c r="K17" s="14"/>
      <c r="L17" s="15"/>
    </row>
    <row r="18" spans="2:12" ht="23.4" x14ac:dyDescent="0.45">
      <c r="B18" s="16"/>
      <c r="F18" s="24"/>
      <c r="G18" s="25" t="s">
        <v>83</v>
      </c>
      <c r="H18" s="24"/>
      <c r="L18" s="17"/>
    </row>
    <row r="19" spans="2:12" ht="21" x14ac:dyDescent="0.4">
      <c r="B19" s="16"/>
      <c r="F19" s="24"/>
      <c r="G19" s="148" t="s">
        <v>97</v>
      </c>
      <c r="H19" s="24"/>
      <c r="L19" s="17"/>
    </row>
    <row r="20" spans="2:12" x14ac:dyDescent="0.35">
      <c r="B20" s="16"/>
      <c r="F20" s="24"/>
      <c r="G20" s="24"/>
      <c r="H20" s="24"/>
      <c r="L20" s="17"/>
    </row>
    <row r="21" spans="2:12" ht="21" x14ac:dyDescent="0.4">
      <c r="B21" s="16"/>
      <c r="F21" s="24"/>
      <c r="G21" s="27" t="s">
        <v>0</v>
      </c>
      <c r="H21" s="24"/>
      <c r="L21" s="17"/>
    </row>
    <row r="22" spans="2:12" ht="21" x14ac:dyDescent="0.4">
      <c r="B22" s="16"/>
      <c r="F22" s="24"/>
      <c r="G22" s="27"/>
      <c r="H22" s="24"/>
      <c r="L22" s="17"/>
    </row>
    <row r="23" spans="2:12" x14ac:dyDescent="0.35">
      <c r="B23" s="16"/>
      <c r="F23" s="24"/>
      <c r="G23" s="24"/>
      <c r="H23" s="24"/>
      <c r="L23" s="17"/>
    </row>
    <row r="24" spans="2:12" x14ac:dyDescent="0.35">
      <c r="B24" s="16"/>
      <c r="F24" s="24"/>
      <c r="G24" s="24"/>
      <c r="H24" s="24"/>
      <c r="L24" s="17"/>
    </row>
    <row r="25" spans="2:12" ht="21" x14ac:dyDescent="0.4">
      <c r="B25" s="16"/>
      <c r="D25" s="18"/>
      <c r="E25" s="18"/>
      <c r="F25" s="28"/>
      <c r="G25" s="26" t="s">
        <v>1</v>
      </c>
      <c r="H25" s="24"/>
      <c r="L25" s="17"/>
    </row>
    <row r="26" spans="2:12" ht="21" x14ac:dyDescent="0.4">
      <c r="B26" s="16"/>
      <c r="D26" s="18"/>
      <c r="E26" s="18"/>
      <c r="F26" s="28"/>
      <c r="G26" s="29" t="s">
        <v>84</v>
      </c>
      <c r="H26" s="24"/>
      <c r="L26" s="17"/>
    </row>
    <row r="27" spans="2:12" x14ac:dyDescent="0.35">
      <c r="B27" s="16"/>
      <c r="F27" s="24"/>
      <c r="G27" s="24"/>
      <c r="H27" s="24"/>
      <c r="L27" s="17"/>
    </row>
    <row r="28" spans="2:12" x14ac:dyDescent="0.35">
      <c r="B28" s="16"/>
      <c r="F28" s="24"/>
      <c r="G28" s="24"/>
      <c r="H28" s="24"/>
      <c r="L28" s="17"/>
    </row>
    <row r="29" spans="2:12" ht="21" x14ac:dyDescent="0.4">
      <c r="B29" s="16"/>
      <c r="D29" s="18"/>
      <c r="E29" s="18"/>
      <c r="F29" s="28"/>
      <c r="G29" s="26" t="s">
        <v>2</v>
      </c>
      <c r="H29" s="24"/>
      <c r="L29" s="17"/>
    </row>
    <row r="30" spans="2:12" ht="21" x14ac:dyDescent="0.4">
      <c r="B30" s="16"/>
      <c r="D30" s="18"/>
      <c r="E30" s="18"/>
      <c r="F30" s="28"/>
      <c r="G30" s="108" t="s">
        <v>3</v>
      </c>
      <c r="H30" s="24"/>
      <c r="L30" s="17"/>
    </row>
    <row r="31" spans="2:12" x14ac:dyDescent="0.35">
      <c r="B31" s="19"/>
      <c r="C31" s="20"/>
      <c r="D31" s="21"/>
      <c r="E31" s="21"/>
      <c r="F31" s="21"/>
      <c r="G31" s="20"/>
      <c r="H31" s="20"/>
      <c r="I31" s="20"/>
      <c r="J31" s="20"/>
      <c r="K31" s="20"/>
      <c r="L31" s="22"/>
    </row>
    <row r="32" spans="2:12" x14ac:dyDescent="0.35">
      <c r="D32" s="18"/>
      <c r="E32" s="18"/>
      <c r="F32" s="18"/>
    </row>
    <row r="33" spans="4:6" x14ac:dyDescent="0.35">
      <c r="D33" s="18"/>
      <c r="E33" s="18"/>
      <c r="F33" s="18"/>
    </row>
    <row r="34" spans="4:6" x14ac:dyDescent="0.35">
      <c r="D34" s="18"/>
      <c r="E34" s="18"/>
      <c r="F34" s="18"/>
    </row>
    <row r="35" spans="4:6" x14ac:dyDescent="0.35">
      <c r="D35" s="18"/>
      <c r="E35" s="18"/>
      <c r="F35" s="18"/>
    </row>
    <row r="36" spans="4:6" x14ac:dyDescent="0.35">
      <c r="D36" s="18"/>
      <c r="E36" s="18"/>
      <c r="F36" s="18"/>
    </row>
    <row r="37" spans="4:6" x14ac:dyDescent="0.35">
      <c r="D37" s="18"/>
      <c r="E37" s="18"/>
      <c r="F37" s="18"/>
    </row>
    <row r="38" spans="4:6" x14ac:dyDescent="0.35">
      <c r="D38" s="18"/>
      <c r="E38" s="18"/>
      <c r="F38" s="18"/>
    </row>
    <row r="39" spans="4:6" x14ac:dyDescent="0.35">
      <c r="D39" s="18"/>
      <c r="E39" s="18"/>
      <c r="F39" s="18"/>
    </row>
    <row r="40" spans="4:6" x14ac:dyDescent="0.35">
      <c r="D40" s="18"/>
      <c r="E40" s="18"/>
      <c r="F40" s="18"/>
    </row>
    <row r="41" spans="4:6" x14ac:dyDescent="0.35">
      <c r="D41" s="18"/>
      <c r="E41" s="18"/>
      <c r="F41" s="18"/>
    </row>
  </sheetData>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41"/>
  <sheetViews>
    <sheetView showGridLines="0" zoomScale="90" zoomScaleNormal="90" workbookViewId="0">
      <selection activeCell="C25" sqref="C25:F25"/>
    </sheetView>
  </sheetViews>
  <sheetFormatPr defaultColWidth="9.109375" defaultRowHeight="15" customHeight="1" x14ac:dyDescent="0.25"/>
  <cols>
    <col min="1" max="1" width="3.109375" style="1" customWidth="1"/>
    <col min="2" max="2" width="2.6640625" style="1" customWidth="1"/>
    <col min="3" max="3" width="57.44140625" style="2" customWidth="1"/>
    <col min="4" max="4" width="20.6640625" style="5" customWidth="1"/>
    <col min="5" max="7" width="27.5546875" style="6" bestFit="1" customWidth="1"/>
    <col min="8" max="8" width="3.33203125" style="1" customWidth="1"/>
    <col min="9" max="9" width="9.109375" style="1"/>
    <col min="10" max="10" width="44.6640625" style="1" customWidth="1"/>
    <col min="11" max="16384" width="9.109375" style="1"/>
  </cols>
  <sheetData>
    <row r="1" spans="2:8" ht="21" customHeight="1" x14ac:dyDescent="0.25">
      <c r="C1" s="106" t="s">
        <v>4</v>
      </c>
    </row>
    <row r="3" spans="2:8" ht="30" customHeight="1" x14ac:dyDescent="0.25">
      <c r="C3" s="102" t="s">
        <v>5</v>
      </c>
      <c r="D3" s="107" t="s">
        <v>6</v>
      </c>
      <c r="E3" s="133" t="s">
        <v>7</v>
      </c>
      <c r="F3" s="133" t="s">
        <v>8</v>
      </c>
      <c r="G3" s="133" t="s">
        <v>9</v>
      </c>
    </row>
    <row r="4" spans="2:8" ht="30" customHeight="1" x14ac:dyDescent="0.25">
      <c r="C4" s="120" t="s">
        <v>10</v>
      </c>
      <c r="D4" s="116">
        <f>'Vaste kosten'!G6+'Vaste kosten'!G14+'Vaste kosten'!G22</f>
        <v>0</v>
      </c>
      <c r="E4" s="116">
        <f>'Vaste kosten'!D6+'Vaste kosten'!D14+'Vaste kosten'!D22</f>
        <v>0</v>
      </c>
      <c r="F4" s="126"/>
      <c r="G4" s="126"/>
    </row>
    <row r="5" spans="2:8" ht="30" customHeight="1" x14ac:dyDescent="0.25">
      <c r="C5" s="120" t="s">
        <v>11</v>
      </c>
      <c r="D5" s="123">
        <f>'Vaste kosten'!G7+'Vaste kosten'!G15+'Vaste kosten'!G23</f>
        <v>0</v>
      </c>
      <c r="E5" s="132"/>
      <c r="F5" s="116">
        <f>'Vaste kosten'!D7+'Vaste kosten'!D15+'Vaste kosten'!D23</f>
        <v>0</v>
      </c>
      <c r="G5" s="126"/>
    </row>
    <row r="6" spans="2:8" ht="30" customHeight="1" x14ac:dyDescent="0.25">
      <c r="C6" s="121" t="s">
        <v>12</v>
      </c>
      <c r="D6" s="123">
        <f>'Vaste kosten'!G8+'Vaste kosten'!G16+'Vaste kosten'!G24</f>
        <v>0</v>
      </c>
      <c r="E6" s="132"/>
      <c r="F6" s="132"/>
      <c r="G6" s="123">
        <f>'Vaste kosten'!D8+'Vaste kosten'!D16+'Vaste kosten'!D24</f>
        <v>0</v>
      </c>
    </row>
    <row r="7" spans="2:8" ht="30" customHeight="1" x14ac:dyDescent="0.25">
      <c r="C7" s="121" t="s">
        <v>13</v>
      </c>
      <c r="D7" s="123">
        <f>'Variabele kosten'!F6</f>
        <v>0</v>
      </c>
      <c r="E7" s="116">
        <f>'Variabele kosten'!E6</f>
        <v>0</v>
      </c>
      <c r="F7" s="132"/>
      <c r="G7" s="132"/>
      <c r="H7" s="59"/>
    </row>
    <row r="8" spans="2:8" ht="30" customHeight="1" x14ac:dyDescent="0.25">
      <c r="C8" s="121" t="s">
        <v>14</v>
      </c>
      <c r="D8" s="123">
        <f>'Variabele kosten'!F7</f>
        <v>0</v>
      </c>
      <c r="E8" s="132"/>
      <c r="F8" s="116">
        <f>'Variabele kosten'!E7</f>
        <v>0</v>
      </c>
      <c r="G8" s="116">
        <f>F8</f>
        <v>0</v>
      </c>
      <c r="H8" s="59"/>
    </row>
    <row r="9" spans="2:8" ht="30" customHeight="1" x14ac:dyDescent="0.25">
      <c r="C9" s="120" t="s">
        <v>15</v>
      </c>
      <c r="D9" s="116">
        <f>'Variabele kosten'!F16</f>
        <v>0</v>
      </c>
      <c r="E9" s="126"/>
      <c r="F9" s="126"/>
      <c r="G9" s="126"/>
      <c r="H9" s="59"/>
    </row>
    <row r="10" spans="2:8" ht="30" customHeight="1" x14ac:dyDescent="0.25">
      <c r="C10" s="122" t="s">
        <v>16</v>
      </c>
      <c r="D10" s="124">
        <f>SUM(D4:D9)</f>
        <v>0</v>
      </c>
      <c r="E10" s="126"/>
      <c r="F10" s="126"/>
      <c r="G10" s="126"/>
    </row>
    <row r="11" spans="2:8" ht="30" customHeight="1" x14ac:dyDescent="0.25">
      <c r="C11" s="122" t="s">
        <v>17</v>
      </c>
      <c r="D11" s="124"/>
      <c r="E11" s="125">
        <f>SUM(E4:E10)</f>
        <v>0</v>
      </c>
      <c r="F11" s="125">
        <f>SUM(F4:F10)</f>
        <v>0</v>
      </c>
      <c r="G11" s="125">
        <f>SUM(G4:G10)</f>
        <v>0</v>
      </c>
    </row>
    <row r="12" spans="2:8" ht="15" customHeight="1" x14ac:dyDescent="0.25">
      <c r="D12" s="89"/>
    </row>
    <row r="13" spans="2:8" ht="15" hidden="1" customHeight="1" x14ac:dyDescent="0.25">
      <c r="B13" s="67"/>
      <c r="C13" s="90"/>
      <c r="D13" s="91"/>
      <c r="E13" s="92"/>
      <c r="F13" s="92"/>
      <c r="G13" s="92"/>
      <c r="H13" s="71"/>
    </row>
    <row r="14" spans="2:8" ht="15" hidden="1" customHeight="1" x14ac:dyDescent="0.25">
      <c r="B14" s="72"/>
      <c r="C14" s="30" t="s">
        <v>5</v>
      </c>
      <c r="D14" s="31" t="s">
        <v>18</v>
      </c>
      <c r="E14" s="32"/>
      <c r="F14" s="32" t="s">
        <v>19</v>
      </c>
      <c r="G14" s="32" t="s">
        <v>19</v>
      </c>
      <c r="H14" s="73"/>
    </row>
    <row r="15" spans="2:8" ht="15" hidden="1" customHeight="1" x14ac:dyDescent="0.25">
      <c r="B15" s="72"/>
      <c r="C15" s="40" t="s">
        <v>20</v>
      </c>
      <c r="D15" s="41">
        <f>'Variabele kosten'!F21</f>
        <v>0</v>
      </c>
      <c r="E15" s="62"/>
      <c r="F15" s="62">
        <f>'Variabele kosten'!E21</f>
        <v>0</v>
      </c>
      <c r="G15" s="62">
        <f>'Variabele kosten'!F21</f>
        <v>0</v>
      </c>
      <c r="H15" s="73"/>
    </row>
    <row r="16" spans="2:8" ht="15" hidden="1" customHeight="1" x14ac:dyDescent="0.25">
      <c r="B16" s="72"/>
      <c r="C16" s="30" t="s">
        <v>21</v>
      </c>
      <c r="D16" s="61">
        <f>D15</f>
        <v>0</v>
      </c>
      <c r="E16" s="47"/>
      <c r="F16" s="47"/>
      <c r="G16" s="47"/>
      <c r="H16" s="73"/>
    </row>
    <row r="17" spans="2:16" ht="15" hidden="1" customHeight="1" x14ac:dyDescent="0.25">
      <c r="B17" s="93"/>
      <c r="C17" s="94"/>
      <c r="D17" s="95"/>
      <c r="E17" s="96"/>
      <c r="F17" s="96"/>
      <c r="G17" s="96"/>
      <c r="H17" s="97"/>
    </row>
    <row r="18" spans="2:16" ht="13.8" hidden="1" x14ac:dyDescent="0.25">
      <c r="C18" s="1"/>
      <c r="D18" s="1"/>
    </row>
    <row r="19" spans="2:16" ht="13.8" x14ac:dyDescent="0.25">
      <c r="C19" s="161" t="s">
        <v>22</v>
      </c>
      <c r="D19" s="162"/>
      <c r="E19" s="162"/>
      <c r="F19" s="163"/>
      <c r="G19" s="139"/>
    </row>
    <row r="20" spans="2:16" ht="17.25" customHeight="1" x14ac:dyDescent="0.25">
      <c r="C20" s="160" t="s">
        <v>23</v>
      </c>
      <c r="D20" s="160"/>
      <c r="E20" s="160"/>
      <c r="F20" s="160"/>
      <c r="G20" s="7"/>
    </row>
    <row r="21" spans="2:16" ht="13.95" customHeight="1" x14ac:dyDescent="0.25">
      <c r="C21" s="160" t="s">
        <v>24</v>
      </c>
      <c r="D21" s="160"/>
      <c r="E21" s="160"/>
      <c r="F21" s="160"/>
      <c r="G21" s="7"/>
    </row>
    <row r="22" spans="2:16" ht="18" customHeight="1" x14ac:dyDescent="0.25">
      <c r="C22" s="160" t="s">
        <v>25</v>
      </c>
      <c r="D22" s="160"/>
      <c r="E22" s="160"/>
      <c r="F22" s="160"/>
      <c r="G22" s="7"/>
      <c r="H22" s="7"/>
      <c r="K22" s="3"/>
    </row>
    <row r="23" spans="2:16" ht="30" customHeight="1" x14ac:dyDescent="0.25">
      <c r="C23" s="160" t="s">
        <v>26</v>
      </c>
      <c r="D23" s="160"/>
      <c r="E23" s="160"/>
      <c r="F23" s="160"/>
      <c r="G23" s="7"/>
      <c r="H23" s="156"/>
      <c r="I23" s="156"/>
      <c r="J23" s="156"/>
      <c r="K23" s="156"/>
      <c r="L23" s="156"/>
      <c r="M23" s="156"/>
      <c r="N23" s="156"/>
      <c r="O23" s="156"/>
      <c r="P23" s="156"/>
    </row>
    <row r="24" spans="2:16" ht="15.75" customHeight="1" x14ac:dyDescent="0.25">
      <c r="C24" s="160" t="s">
        <v>95</v>
      </c>
      <c r="D24" s="160"/>
      <c r="E24" s="160"/>
      <c r="F24" s="160"/>
      <c r="G24" s="7"/>
      <c r="H24" s="57"/>
    </row>
    <row r="25" spans="2:16" ht="41.25" customHeight="1" x14ac:dyDescent="0.25">
      <c r="C25" s="160" t="s">
        <v>27</v>
      </c>
      <c r="D25" s="160"/>
      <c r="E25" s="160"/>
      <c r="F25" s="160"/>
      <c r="G25" s="7"/>
    </row>
    <row r="26" spans="2:16" ht="42.75" customHeight="1" x14ac:dyDescent="0.25">
      <c r="C26" s="164" t="s">
        <v>28</v>
      </c>
      <c r="D26" s="165"/>
      <c r="E26" s="165"/>
      <c r="F26" s="166"/>
      <c r="G26" s="140"/>
      <c r="H26" s="58"/>
    </row>
    <row r="27" spans="2:16" ht="13.8" x14ac:dyDescent="0.25">
      <c r="C27" s="157" t="s">
        <v>29</v>
      </c>
      <c r="D27" s="158"/>
      <c r="E27" s="158"/>
      <c r="F27" s="159"/>
      <c r="G27" s="7"/>
      <c r="H27" s="58"/>
    </row>
    <row r="29" spans="2:16" ht="15" customHeight="1" x14ac:dyDescent="0.3">
      <c r="C29" s="35" t="s">
        <v>30</v>
      </c>
      <c r="D29" s="154"/>
      <c r="E29" s="154"/>
      <c r="F29" s="149"/>
      <c r="G29" s="149"/>
    </row>
    <row r="30" spans="2:16" ht="15" customHeight="1" x14ac:dyDescent="0.3">
      <c r="C30" s="36"/>
      <c r="D30" s="34"/>
      <c r="E30" s="5"/>
    </row>
    <row r="31" spans="2:16" ht="15" customHeight="1" x14ac:dyDescent="0.25">
      <c r="C31" s="6" t="s">
        <v>31</v>
      </c>
      <c r="D31" s="154"/>
      <c r="E31" s="154"/>
      <c r="F31" s="149"/>
      <c r="G31" s="149"/>
    </row>
    <row r="32" spans="2:16" ht="15" customHeight="1" x14ac:dyDescent="0.3">
      <c r="C32" s="36"/>
      <c r="D32" s="34"/>
      <c r="E32" s="5"/>
    </row>
    <row r="33" spans="3:7" ht="15" customHeight="1" x14ac:dyDescent="0.3">
      <c r="C33" s="35" t="s">
        <v>32</v>
      </c>
      <c r="D33" s="154"/>
      <c r="E33" s="154"/>
      <c r="F33" s="149"/>
      <c r="G33" s="149"/>
    </row>
    <row r="34" spans="3:7" ht="15" customHeight="1" x14ac:dyDescent="0.3">
      <c r="C34" s="36"/>
      <c r="D34" s="34"/>
      <c r="E34" s="5"/>
    </row>
    <row r="35" spans="3:7" ht="15" customHeight="1" x14ac:dyDescent="0.3">
      <c r="C35" s="35" t="s">
        <v>33</v>
      </c>
      <c r="D35" s="155"/>
      <c r="E35" s="155"/>
      <c r="F35" s="149"/>
      <c r="G35" s="149"/>
    </row>
    <row r="36" spans="3:7" ht="15" customHeight="1" x14ac:dyDescent="0.25">
      <c r="C36" s="6"/>
      <c r="D36" s="155"/>
      <c r="E36" s="155"/>
      <c r="F36" s="149"/>
      <c r="G36" s="149"/>
    </row>
    <row r="37" spans="3:7" ht="15" customHeight="1" x14ac:dyDescent="0.25">
      <c r="C37" s="6"/>
      <c r="D37" s="155"/>
      <c r="E37" s="155"/>
      <c r="F37" s="149"/>
      <c r="G37" s="149"/>
    </row>
    <row r="38" spans="3:7" ht="15" customHeight="1" x14ac:dyDescent="0.25">
      <c r="C38" s="6"/>
      <c r="D38" s="155"/>
      <c r="E38" s="155"/>
      <c r="F38" s="149"/>
      <c r="G38" s="149"/>
    </row>
    <row r="39" spans="3:7" ht="15" customHeight="1" x14ac:dyDescent="0.25">
      <c r="C39" s="6"/>
      <c r="D39" s="155"/>
      <c r="E39" s="155"/>
      <c r="F39" s="149"/>
      <c r="G39" s="149"/>
    </row>
    <row r="40" spans="3:7" ht="15" customHeight="1" x14ac:dyDescent="0.25">
      <c r="C40" s="6"/>
      <c r="D40" s="155"/>
      <c r="E40" s="155"/>
      <c r="F40" s="149"/>
      <c r="G40" s="149"/>
    </row>
    <row r="41" spans="3:7" ht="15" customHeight="1" x14ac:dyDescent="0.25">
      <c r="E41" s="141"/>
    </row>
  </sheetData>
  <protectedRanges>
    <protectedRange sqref="D29 D31 D33 D36:E40 D35" name="Bereik1"/>
  </protectedRanges>
  <mergeCells count="16">
    <mergeCell ref="C19:F19"/>
    <mergeCell ref="C26:F26"/>
    <mergeCell ref="C25:F25"/>
    <mergeCell ref="C20:F20"/>
    <mergeCell ref="C23:F23"/>
    <mergeCell ref="K23:M23"/>
    <mergeCell ref="N23:P23"/>
    <mergeCell ref="C27:F27"/>
    <mergeCell ref="C21:F21"/>
    <mergeCell ref="C22:F22"/>
    <mergeCell ref="C24:F24"/>
    <mergeCell ref="D29:E29"/>
    <mergeCell ref="D31:E31"/>
    <mergeCell ref="D33:E33"/>
    <mergeCell ref="D35:E40"/>
    <mergeCell ref="H23:J23"/>
  </mergeCells>
  <phoneticPr fontId="2" type="noConversion"/>
  <pageMargins left="0.75" right="0.75" top="1" bottom="1" header="0.5" footer="0.5"/>
  <pageSetup paperSize="9" scale="65" orientation="portrait" horizontalDpi="1200" verticalDpi="1200" r:id="rId1"/>
  <headerFooter alignWithMargins="0"/>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32"/>
  <sheetViews>
    <sheetView showGridLines="0" topLeftCell="A14" zoomScale="90" zoomScaleNormal="90" workbookViewId="0">
      <selection activeCell="G27" sqref="G27:G28"/>
    </sheetView>
  </sheetViews>
  <sheetFormatPr defaultColWidth="9.109375" defaultRowHeight="15" customHeight="1" x14ac:dyDescent="0.25"/>
  <cols>
    <col min="1" max="1" width="2" style="1" customWidth="1"/>
    <col min="2" max="2" width="61.6640625" style="1" customWidth="1"/>
    <col min="3" max="3" width="49.5546875" style="2" customWidth="1"/>
    <col min="4" max="5" width="15.88671875" style="1" customWidth="1"/>
    <col min="6" max="6" width="21.6640625" style="1" customWidth="1"/>
    <col min="7" max="7" width="25.44140625" style="5" customWidth="1"/>
    <col min="8" max="8" width="5.109375" style="1" customWidth="1"/>
    <col min="9" max="10" width="9.109375" style="1"/>
    <col min="11" max="12" width="11.44140625" style="1" bestFit="1" customWidth="1"/>
    <col min="13" max="16384" width="9.109375" style="1"/>
  </cols>
  <sheetData>
    <row r="1" spans="2:12" ht="18" x14ac:dyDescent="0.25">
      <c r="B1" s="173" t="s">
        <v>34</v>
      </c>
      <c r="C1" s="173"/>
    </row>
    <row r="2" spans="2:12" ht="15.6" x14ac:dyDescent="0.25">
      <c r="B2" s="38"/>
      <c r="C2" s="38"/>
    </row>
    <row r="3" spans="2:12" ht="14.4" x14ac:dyDescent="0.25">
      <c r="B3" s="172" t="s">
        <v>89</v>
      </c>
      <c r="C3" s="172"/>
      <c r="D3" s="172"/>
      <c r="E3" s="172"/>
      <c r="F3" s="172"/>
      <c r="G3" s="172"/>
    </row>
    <row r="4" spans="2:12" ht="14.4" x14ac:dyDescent="0.25">
      <c r="B4" s="112"/>
      <c r="C4" s="112"/>
      <c r="D4" s="112"/>
      <c r="E4" s="112"/>
      <c r="F4" s="112"/>
      <c r="G4" s="112"/>
    </row>
    <row r="5" spans="2:12" ht="45" customHeight="1" x14ac:dyDescent="0.25">
      <c r="B5" s="49" t="s">
        <v>35</v>
      </c>
      <c r="C5" s="49" t="s">
        <v>36</v>
      </c>
      <c r="D5" s="49" t="s">
        <v>37</v>
      </c>
      <c r="E5" s="49" t="s">
        <v>38</v>
      </c>
      <c r="F5" s="46" t="s">
        <v>39</v>
      </c>
      <c r="G5" s="100" t="s">
        <v>40</v>
      </c>
    </row>
    <row r="6" spans="2:12" ht="30" customHeight="1" x14ac:dyDescent="0.25">
      <c r="B6" s="120" t="s">
        <v>85</v>
      </c>
      <c r="C6" s="142" t="s">
        <v>41</v>
      </c>
      <c r="D6" s="143">
        <v>0</v>
      </c>
      <c r="E6" s="110">
        <f>434779/12</f>
        <v>36231.583333333336</v>
      </c>
      <c r="F6" s="134">
        <f>D6*E6</f>
        <v>0</v>
      </c>
      <c r="G6" s="116">
        <f t="shared" ref="G6:G8" si="0">F6*12</f>
        <v>0</v>
      </c>
      <c r="K6" s="153"/>
      <c r="L6" s="152"/>
    </row>
    <row r="7" spans="2:12" ht="30" customHeight="1" x14ac:dyDescent="0.25">
      <c r="B7" s="120" t="s">
        <v>86</v>
      </c>
      <c r="C7" s="142" t="s">
        <v>41</v>
      </c>
      <c r="D7" s="143">
        <v>0</v>
      </c>
      <c r="E7" s="111">
        <f>112531/12</f>
        <v>9377.5833333333339</v>
      </c>
      <c r="F7" s="134">
        <f t="shared" ref="F7:F8" si="1">D7*E7</f>
        <v>0</v>
      </c>
      <c r="G7" s="116">
        <f t="shared" si="0"/>
        <v>0</v>
      </c>
      <c r="K7" s="153"/>
      <c r="L7" s="152"/>
    </row>
    <row r="8" spans="2:12" ht="30" customHeight="1" x14ac:dyDescent="0.25">
      <c r="B8" s="120" t="s">
        <v>87</v>
      </c>
      <c r="C8" s="142" t="s">
        <v>41</v>
      </c>
      <c r="D8" s="143">
        <v>0</v>
      </c>
      <c r="E8" s="111">
        <v>7500</v>
      </c>
      <c r="F8" s="134">
        <f t="shared" si="1"/>
        <v>0</v>
      </c>
      <c r="G8" s="116">
        <f t="shared" si="0"/>
        <v>0</v>
      </c>
    </row>
    <row r="9" spans="2:12" ht="30" customHeight="1" x14ac:dyDescent="0.25">
      <c r="C9" s="169"/>
      <c r="D9" s="169"/>
      <c r="E9" s="135"/>
      <c r="F9" s="136"/>
      <c r="G9" s="137">
        <f>SUM(G6:G8)</f>
        <v>0</v>
      </c>
    </row>
    <row r="10" spans="2:12" ht="30" customHeight="1" x14ac:dyDescent="0.25">
      <c r="C10" s="147"/>
      <c r="D10" s="147"/>
      <c r="E10" s="135"/>
      <c r="F10" s="136"/>
      <c r="G10" s="151"/>
    </row>
    <row r="11" spans="2:12" ht="14.4" x14ac:dyDescent="0.25">
      <c r="B11" s="172" t="s">
        <v>96</v>
      </c>
      <c r="C11" s="172"/>
      <c r="D11" s="172"/>
      <c r="E11" s="172"/>
      <c r="F11" s="172"/>
      <c r="G11" s="172"/>
    </row>
    <row r="12" spans="2:12" ht="30" customHeight="1" x14ac:dyDescent="0.25">
      <c r="C12" s="147"/>
      <c r="D12" s="147"/>
      <c r="E12" s="135"/>
      <c r="F12" s="136"/>
      <c r="G12" s="151"/>
    </row>
    <row r="13" spans="2:12" ht="45" customHeight="1" x14ac:dyDescent="0.25">
      <c r="B13" s="49" t="s">
        <v>35</v>
      </c>
      <c r="C13" s="49" t="s">
        <v>36</v>
      </c>
      <c r="D13" s="49" t="s">
        <v>90</v>
      </c>
      <c r="E13" s="49" t="s">
        <v>38</v>
      </c>
      <c r="F13" s="46" t="s">
        <v>91</v>
      </c>
      <c r="G13" s="150" t="s">
        <v>92</v>
      </c>
    </row>
    <row r="14" spans="2:12" ht="30" customHeight="1" x14ac:dyDescent="0.25">
      <c r="B14" s="120" t="s">
        <v>85</v>
      </c>
      <c r="C14" s="142" t="s">
        <v>41</v>
      </c>
      <c r="D14" s="143">
        <v>0</v>
      </c>
      <c r="E14" s="110">
        <f>E6</f>
        <v>36231.583333333336</v>
      </c>
      <c r="F14" s="134">
        <f>D14*E14</f>
        <v>0</v>
      </c>
      <c r="G14" s="116">
        <f t="shared" ref="G14:G16" si="2">F14*12</f>
        <v>0</v>
      </c>
    </row>
    <row r="15" spans="2:12" ht="30" customHeight="1" x14ac:dyDescent="0.25">
      <c r="B15" s="120" t="s">
        <v>86</v>
      </c>
      <c r="C15" s="142" t="s">
        <v>41</v>
      </c>
      <c r="D15" s="143">
        <v>0</v>
      </c>
      <c r="E15" s="111">
        <f>E7</f>
        <v>9377.5833333333339</v>
      </c>
      <c r="F15" s="134">
        <f t="shared" ref="F15:F16" si="3">D15*E15</f>
        <v>0</v>
      </c>
      <c r="G15" s="116">
        <f t="shared" si="2"/>
        <v>0</v>
      </c>
    </row>
    <row r="16" spans="2:12" ht="30" customHeight="1" x14ac:dyDescent="0.25">
      <c r="B16" s="120" t="s">
        <v>87</v>
      </c>
      <c r="C16" s="142" t="s">
        <v>41</v>
      </c>
      <c r="D16" s="143">
        <v>0</v>
      </c>
      <c r="E16" s="111">
        <f>E8</f>
        <v>7500</v>
      </c>
      <c r="F16" s="134">
        <f t="shared" si="3"/>
        <v>0</v>
      </c>
      <c r="G16" s="116">
        <f t="shared" si="2"/>
        <v>0</v>
      </c>
    </row>
    <row r="17" spans="2:7" ht="30" customHeight="1" x14ac:dyDescent="0.25">
      <c r="C17" s="169"/>
      <c r="D17" s="169"/>
      <c r="E17" s="135"/>
      <c r="F17" s="136"/>
      <c r="G17" s="137">
        <f>SUM(G14:G16)</f>
        <v>0</v>
      </c>
    </row>
    <row r="18" spans="2:7" ht="33" customHeight="1" x14ac:dyDescent="0.25">
      <c r="E18" s="109"/>
    </row>
    <row r="19" spans="2:7" ht="15" customHeight="1" x14ac:dyDescent="0.25">
      <c r="B19" s="172" t="s">
        <v>42</v>
      </c>
      <c r="C19" s="172"/>
      <c r="D19" s="172"/>
      <c r="E19" s="172"/>
      <c r="F19" s="172"/>
      <c r="G19" s="172"/>
    </row>
    <row r="20" spans="2:7" ht="15" customHeight="1" x14ac:dyDescent="0.25">
      <c r="B20" s="112"/>
      <c r="C20" s="112"/>
      <c r="D20" s="112"/>
    </row>
    <row r="21" spans="2:7" ht="41.4" x14ac:dyDescent="0.25">
      <c r="B21" s="98" t="s">
        <v>5</v>
      </c>
      <c r="C21" s="99"/>
      <c r="D21" s="39" t="s">
        <v>43</v>
      </c>
      <c r="E21" s="39" t="s">
        <v>38</v>
      </c>
      <c r="F21" s="39" t="s">
        <v>44</v>
      </c>
      <c r="G21" s="37" t="s">
        <v>45</v>
      </c>
    </row>
    <row r="22" spans="2:7" ht="30" customHeight="1" x14ac:dyDescent="0.25">
      <c r="B22" s="168" t="s">
        <v>46</v>
      </c>
      <c r="C22" s="168"/>
      <c r="D22" s="143">
        <v>0</v>
      </c>
      <c r="E22" s="111">
        <f>E6</f>
        <v>36231.583333333336</v>
      </c>
      <c r="F22" s="134">
        <f>E22*D22</f>
        <v>0</v>
      </c>
      <c r="G22" s="138">
        <f>F22*12</f>
        <v>0</v>
      </c>
    </row>
    <row r="23" spans="2:7" ht="30" customHeight="1" x14ac:dyDescent="0.25">
      <c r="B23" s="168" t="s">
        <v>47</v>
      </c>
      <c r="C23" s="168"/>
      <c r="D23" s="143">
        <v>0</v>
      </c>
      <c r="E23" s="111">
        <f>E7</f>
        <v>9377.5833333333339</v>
      </c>
      <c r="F23" s="134">
        <f>E23*D23</f>
        <v>0</v>
      </c>
      <c r="G23" s="138">
        <f>F23*12</f>
        <v>0</v>
      </c>
    </row>
    <row r="24" spans="2:7" ht="30" customHeight="1" x14ac:dyDescent="0.25">
      <c r="B24" s="168" t="s">
        <v>88</v>
      </c>
      <c r="C24" s="168"/>
      <c r="D24" s="143">
        <v>0</v>
      </c>
      <c r="E24" s="111">
        <f>E8</f>
        <v>7500</v>
      </c>
      <c r="F24" s="134">
        <f>E24*D24</f>
        <v>0</v>
      </c>
      <c r="G24" s="138">
        <f>F24*12</f>
        <v>0</v>
      </c>
    </row>
    <row r="25" spans="2:7" ht="30" customHeight="1" x14ac:dyDescent="0.25">
      <c r="C25" s="169"/>
      <c r="D25" s="169"/>
      <c r="E25" s="135"/>
      <c r="F25" s="136"/>
      <c r="G25" s="137">
        <f>SUM(G22:G24)</f>
        <v>0</v>
      </c>
    </row>
    <row r="26" spans="2:7" ht="19.2" customHeight="1" x14ac:dyDescent="0.25">
      <c r="B26" s="8"/>
      <c r="C26" s="4"/>
      <c r="G26" s="1"/>
    </row>
    <row r="27" spans="2:7" ht="15" customHeight="1" x14ac:dyDescent="0.25">
      <c r="B27" s="8"/>
      <c r="C27" s="4"/>
      <c r="D27" s="174" t="s">
        <v>48</v>
      </c>
      <c r="E27" s="175"/>
      <c r="F27" s="175"/>
      <c r="G27" s="170">
        <f>G9+G17+G25</f>
        <v>0</v>
      </c>
    </row>
    <row r="28" spans="2:7" ht="15" customHeight="1" x14ac:dyDescent="0.25">
      <c r="B28" s="8"/>
      <c r="C28" s="4"/>
      <c r="D28" s="176"/>
      <c r="E28" s="177"/>
      <c r="F28" s="177"/>
      <c r="G28" s="171"/>
    </row>
    <row r="29" spans="2:7" ht="15" customHeight="1" x14ac:dyDescent="0.25">
      <c r="B29" s="8"/>
      <c r="C29" s="4"/>
    </row>
    <row r="30" spans="2:7" ht="15" customHeight="1" x14ac:dyDescent="0.25">
      <c r="B30" s="167"/>
      <c r="C30" s="167"/>
      <c r="D30" s="167"/>
      <c r="E30" s="167"/>
      <c r="F30" s="167"/>
      <c r="G30" s="167"/>
    </row>
    <row r="31" spans="2:7" ht="15" customHeight="1" x14ac:dyDescent="0.25">
      <c r="B31" s="167" t="s">
        <v>93</v>
      </c>
      <c r="C31" s="167"/>
      <c r="D31" s="167"/>
      <c r="E31" s="167"/>
      <c r="F31" s="167"/>
      <c r="G31" s="167"/>
    </row>
    <row r="32" spans="2:7" ht="15" customHeight="1" x14ac:dyDescent="0.25">
      <c r="B32" s="167" t="s">
        <v>49</v>
      </c>
      <c r="C32" s="167"/>
      <c r="D32" s="167"/>
      <c r="E32" s="167"/>
      <c r="F32" s="167"/>
      <c r="G32" s="167"/>
    </row>
  </sheetData>
  <protectedRanges>
    <protectedRange sqref="C6:D8 D22:D25 C14:D16" name="Bereik1_1"/>
  </protectedRanges>
  <mergeCells count="15">
    <mergeCell ref="B3:G3"/>
    <mergeCell ref="C9:D9"/>
    <mergeCell ref="B1:C1"/>
    <mergeCell ref="D27:F28"/>
    <mergeCell ref="C17:D17"/>
    <mergeCell ref="B11:G11"/>
    <mergeCell ref="B19:G19"/>
    <mergeCell ref="B32:G32"/>
    <mergeCell ref="B24:C24"/>
    <mergeCell ref="B31:G31"/>
    <mergeCell ref="B23:C23"/>
    <mergeCell ref="B22:C22"/>
    <mergeCell ref="C25:D25"/>
    <mergeCell ref="G27:G28"/>
    <mergeCell ref="B30:G30"/>
  </mergeCells>
  <phoneticPr fontId="2" type="noConversion"/>
  <pageMargins left="0.75" right="0.75" top="1" bottom="1" header="0.5" footer="0.5"/>
  <pageSetup paperSize="9" scale="44"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30"/>
  <sheetViews>
    <sheetView showGridLines="0" tabSelected="1" zoomScale="90" zoomScaleNormal="90" workbookViewId="0">
      <selection activeCell="B1" sqref="B1"/>
    </sheetView>
  </sheetViews>
  <sheetFormatPr defaultColWidth="9.109375" defaultRowHeight="15" customHeight="1" x14ac:dyDescent="0.3"/>
  <cols>
    <col min="1" max="1" width="2" style="1" customWidth="1"/>
    <col min="2" max="2" width="2.6640625" style="1" customWidth="1"/>
    <col min="3" max="3" width="51.88671875" style="51" customWidth="1"/>
    <col min="4" max="4" width="15.44140625" style="56" bestFit="1" customWidth="1"/>
    <col min="5" max="5" width="19.109375" style="3" bestFit="1" customWidth="1"/>
    <col min="6" max="6" width="22.44140625" style="45" customWidth="1"/>
    <col min="7" max="7" width="72.109375" style="45" customWidth="1"/>
    <col min="8" max="8" width="98.109375" style="1" customWidth="1"/>
    <col min="9" max="9" width="3.6640625" style="1" customWidth="1"/>
    <col min="10" max="10" width="19.6640625" style="3" customWidth="1"/>
    <col min="11" max="11" width="1.6640625" style="1" customWidth="1"/>
    <col min="12" max="13" width="19.6640625" style="1" customWidth="1"/>
    <col min="14" max="14" width="1.6640625" style="1" customWidth="1"/>
    <col min="15" max="16" width="19.6640625" style="1" customWidth="1"/>
    <col min="17" max="16384" width="9.109375" style="1"/>
  </cols>
  <sheetData>
    <row r="1" spans="3:9" ht="21" x14ac:dyDescent="0.4">
      <c r="C1" s="101" t="s">
        <v>50</v>
      </c>
      <c r="D1" s="54"/>
      <c r="E1" s="42"/>
      <c r="F1" s="44"/>
      <c r="G1" s="44"/>
      <c r="H1" s="43"/>
    </row>
    <row r="2" spans="3:9" ht="15.6" x14ac:dyDescent="0.3">
      <c r="C2" s="52"/>
      <c r="D2" s="54"/>
      <c r="E2" s="42"/>
      <c r="F2" s="44"/>
      <c r="G2" s="44"/>
      <c r="H2" s="43"/>
    </row>
    <row r="3" spans="3:9" ht="15.6" x14ac:dyDescent="0.3">
      <c r="C3" s="52"/>
      <c r="D3" s="54"/>
      <c r="E3" s="42"/>
      <c r="F3" s="44"/>
      <c r="G3" s="44"/>
      <c r="H3" s="43"/>
    </row>
    <row r="4" spans="3:9" ht="14.25" customHeight="1" x14ac:dyDescent="0.3">
      <c r="C4" s="53"/>
      <c r="D4" s="103"/>
      <c r="E4" s="42"/>
      <c r="F4" s="44"/>
      <c r="G4" s="44"/>
      <c r="H4" s="43"/>
    </row>
    <row r="5" spans="3:9" s="7" customFormat="1" ht="41.4" x14ac:dyDescent="0.25">
      <c r="C5" s="102" t="s">
        <v>51</v>
      </c>
      <c r="D5" s="117" t="s">
        <v>52</v>
      </c>
      <c r="E5" s="114" t="s">
        <v>53</v>
      </c>
      <c r="F5" s="115" t="s">
        <v>54</v>
      </c>
      <c r="G5" s="115" t="s">
        <v>55</v>
      </c>
      <c r="H5" s="33"/>
    </row>
    <row r="6" spans="3:9" ht="30" customHeight="1" x14ac:dyDescent="0.25">
      <c r="C6" s="40" t="s">
        <v>56</v>
      </c>
      <c r="D6" s="127">
        <f>'Vaste kosten'!E6*12</f>
        <v>434779</v>
      </c>
      <c r="E6" s="143">
        <v>0</v>
      </c>
      <c r="F6" s="113">
        <f>D6*E6</f>
        <v>0</v>
      </c>
      <c r="G6" s="144"/>
      <c r="H6" s="63"/>
      <c r="I6" s="57"/>
    </row>
    <row r="7" spans="3:9" ht="30" customHeight="1" x14ac:dyDescent="0.25">
      <c r="C7" s="40" t="s">
        <v>57</v>
      </c>
      <c r="D7" s="127">
        <f>'Vaste kosten'!E7*12</f>
        <v>112531</v>
      </c>
      <c r="E7" s="143">
        <v>0</v>
      </c>
      <c r="F7" s="113">
        <f>D7*E7</f>
        <v>0</v>
      </c>
      <c r="G7" s="144"/>
      <c r="H7" s="63"/>
      <c r="I7" s="57"/>
    </row>
    <row r="8" spans="3:9" ht="34.200000000000003" customHeight="1" x14ac:dyDescent="0.25">
      <c r="C8" s="33" t="s">
        <v>58</v>
      </c>
      <c r="D8" s="114" t="s">
        <v>94</v>
      </c>
      <c r="E8" s="114" t="s">
        <v>60</v>
      </c>
      <c r="F8" s="115" t="s">
        <v>54</v>
      </c>
      <c r="G8" s="115" t="s">
        <v>61</v>
      </c>
      <c r="H8" s="115" t="s">
        <v>62</v>
      </c>
      <c r="I8" s="1" t="s">
        <v>63</v>
      </c>
    </row>
    <row r="9" spans="3:9" ht="30" customHeight="1" x14ac:dyDescent="0.3">
      <c r="C9" s="50" t="s">
        <v>64</v>
      </c>
      <c r="D9" s="127">
        <f>214795*0.8</f>
        <v>171836</v>
      </c>
      <c r="E9" s="145">
        <v>0</v>
      </c>
      <c r="F9" s="116">
        <f>E9*D9</f>
        <v>0</v>
      </c>
      <c r="G9" s="146"/>
      <c r="H9" s="63" t="s">
        <v>65</v>
      </c>
    </row>
    <row r="10" spans="3:9" ht="30" customHeight="1" x14ac:dyDescent="0.3">
      <c r="C10" s="50" t="s">
        <v>66</v>
      </c>
      <c r="D10" s="127">
        <f>0.03*214795</f>
        <v>6443.8499999999995</v>
      </c>
      <c r="E10" s="145">
        <v>0</v>
      </c>
      <c r="F10" s="116">
        <f t="shared" ref="F10:F15" si="0">E10*D10</f>
        <v>0</v>
      </c>
      <c r="G10" s="146"/>
      <c r="H10" s="63" t="s">
        <v>67</v>
      </c>
    </row>
    <row r="11" spans="3:9" ht="30" customHeight="1" x14ac:dyDescent="0.3">
      <c r="C11" s="50" t="s">
        <v>68</v>
      </c>
      <c r="D11" s="127">
        <f>0.2*214795</f>
        <v>42959</v>
      </c>
      <c r="E11" s="145">
        <v>0</v>
      </c>
      <c r="F11" s="116">
        <f t="shared" si="0"/>
        <v>0</v>
      </c>
      <c r="G11" s="146"/>
      <c r="H11" s="63" t="s">
        <v>69</v>
      </c>
    </row>
    <row r="12" spans="3:9" ht="30" customHeight="1" x14ac:dyDescent="0.3">
      <c r="C12" s="50" t="s">
        <v>70</v>
      </c>
      <c r="D12" s="127">
        <v>30000</v>
      </c>
      <c r="E12" s="145">
        <v>0</v>
      </c>
      <c r="F12" s="116">
        <f t="shared" si="0"/>
        <v>0</v>
      </c>
      <c r="G12" s="146"/>
      <c r="H12" s="40"/>
    </row>
    <row r="13" spans="3:9" ht="30" customHeight="1" x14ac:dyDescent="0.3">
      <c r="C13" s="50" t="s">
        <v>71</v>
      </c>
      <c r="D13" s="127">
        <v>2000</v>
      </c>
      <c r="E13" s="145">
        <v>0</v>
      </c>
      <c r="F13" s="116">
        <f t="shared" si="0"/>
        <v>0</v>
      </c>
      <c r="G13" s="146"/>
      <c r="H13" s="40"/>
    </row>
    <row r="14" spans="3:9" ht="30" customHeight="1" x14ac:dyDescent="0.3">
      <c r="C14" s="50" t="s">
        <v>72</v>
      </c>
      <c r="D14" s="127">
        <v>2500</v>
      </c>
      <c r="E14" s="145">
        <v>0</v>
      </c>
      <c r="F14" s="116">
        <f t="shared" si="0"/>
        <v>0</v>
      </c>
      <c r="G14" s="146"/>
      <c r="H14" s="40"/>
      <c r="I14" s="57"/>
    </row>
    <row r="15" spans="3:9" ht="30" customHeight="1" x14ac:dyDescent="0.3">
      <c r="C15" s="50" t="s">
        <v>73</v>
      </c>
      <c r="D15" s="127">
        <f>D10+D11+D12+D13+D14</f>
        <v>83902.85</v>
      </c>
      <c r="E15" s="145">
        <v>0</v>
      </c>
      <c r="F15" s="116">
        <f t="shared" si="0"/>
        <v>0</v>
      </c>
      <c r="G15" s="146"/>
      <c r="H15" s="40"/>
      <c r="I15" s="57"/>
    </row>
    <row r="16" spans="3:9" ht="30" customHeight="1" x14ac:dyDescent="0.25">
      <c r="C16" s="182" t="s">
        <v>74</v>
      </c>
      <c r="D16" s="183"/>
      <c r="E16" s="184"/>
      <c r="F16" s="80">
        <f>SUM(F9:F15)</f>
        <v>0</v>
      </c>
      <c r="G16" s="128"/>
      <c r="H16" s="81"/>
    </row>
    <row r="17" spans="2:10" ht="30" customHeight="1" x14ac:dyDescent="0.25">
      <c r="C17" s="179" t="s">
        <v>75</v>
      </c>
      <c r="D17" s="180"/>
      <c r="E17" s="181"/>
      <c r="F17" s="118">
        <f>F6+F7+F16</f>
        <v>0</v>
      </c>
      <c r="G17" s="119"/>
      <c r="H17" s="55"/>
    </row>
    <row r="18" spans="2:10" ht="15" customHeight="1" x14ac:dyDescent="0.25">
      <c r="C18" s="64"/>
      <c r="D18" s="64"/>
      <c r="E18" s="64"/>
      <c r="F18" s="65"/>
      <c r="G18" s="65"/>
      <c r="H18" s="55"/>
    </row>
    <row r="19" spans="2:10" ht="15" hidden="1" customHeight="1" x14ac:dyDescent="0.25">
      <c r="B19" s="67"/>
      <c r="C19" s="68"/>
      <c r="D19" s="68"/>
      <c r="E19" s="68"/>
      <c r="F19" s="69"/>
      <c r="G19" s="69"/>
      <c r="H19" s="70"/>
      <c r="I19" s="71"/>
    </row>
    <row r="20" spans="2:10" ht="15" hidden="1" customHeight="1" x14ac:dyDescent="0.3">
      <c r="B20" s="72"/>
      <c r="C20" s="82" t="s">
        <v>20</v>
      </c>
      <c r="D20" s="104" t="s">
        <v>59</v>
      </c>
      <c r="E20" s="83" t="s">
        <v>76</v>
      </c>
      <c r="F20" s="84" t="s">
        <v>54</v>
      </c>
      <c r="G20" s="84"/>
      <c r="H20" s="85"/>
      <c r="I20" s="73"/>
    </row>
    <row r="21" spans="2:10" ht="25.2" hidden="1" customHeight="1" x14ac:dyDescent="0.3">
      <c r="B21" s="72"/>
      <c r="C21" s="86" t="s">
        <v>77</v>
      </c>
      <c r="D21" s="105">
        <v>325000</v>
      </c>
      <c r="E21" s="87">
        <v>0</v>
      </c>
      <c r="F21" s="79">
        <f>E21*D21</f>
        <v>0</v>
      </c>
      <c r="G21" s="129"/>
      <c r="H21" s="88" t="s">
        <v>78</v>
      </c>
      <c r="I21" s="73"/>
    </row>
    <row r="22" spans="2:10" s="59" customFormat="1" ht="15" hidden="1" customHeight="1" x14ac:dyDescent="0.25">
      <c r="B22" s="74"/>
      <c r="C22" s="75"/>
      <c r="D22" s="75"/>
      <c r="E22" s="75"/>
      <c r="F22" s="76"/>
      <c r="G22" s="76"/>
      <c r="H22" s="77"/>
      <c r="I22" s="78"/>
      <c r="J22" s="60"/>
    </row>
    <row r="23" spans="2:10" ht="15" hidden="1" customHeight="1" x14ac:dyDescent="0.3"/>
    <row r="24" spans="2:10" ht="15" customHeight="1" x14ac:dyDescent="0.3">
      <c r="C24" s="66"/>
      <c r="D24" s="55"/>
      <c r="E24" s="48"/>
      <c r="F24" s="48"/>
      <c r="G24" s="48"/>
    </row>
    <row r="25" spans="2:10" ht="15" customHeight="1" x14ac:dyDescent="0.25">
      <c r="C25" s="161" t="s">
        <v>22</v>
      </c>
      <c r="D25" s="162"/>
      <c r="E25" s="162"/>
      <c r="F25" s="163"/>
      <c r="G25" s="130"/>
    </row>
    <row r="26" spans="2:10" ht="30" customHeight="1" x14ac:dyDescent="0.25">
      <c r="C26" s="157" t="s">
        <v>79</v>
      </c>
      <c r="D26" s="158"/>
      <c r="E26" s="158"/>
      <c r="F26" s="159"/>
      <c r="G26" s="7"/>
      <c r="H26" s="57"/>
    </row>
    <row r="27" spans="2:10" ht="30" customHeight="1" x14ac:dyDescent="0.25">
      <c r="C27" s="185" t="s">
        <v>80</v>
      </c>
      <c r="D27" s="186"/>
      <c r="E27" s="186"/>
      <c r="F27" s="187"/>
      <c r="G27" s="7"/>
      <c r="H27" s="57"/>
    </row>
    <row r="28" spans="2:10" ht="30" customHeight="1" x14ac:dyDescent="0.25">
      <c r="C28" s="157" t="s">
        <v>82</v>
      </c>
      <c r="D28" s="158"/>
      <c r="E28" s="158"/>
      <c r="F28" s="159"/>
      <c r="G28" s="7"/>
    </row>
    <row r="30" spans="2:10" ht="13.8" x14ac:dyDescent="0.25">
      <c r="B30" s="7"/>
      <c r="C30" s="178" t="s">
        <v>81</v>
      </c>
      <c r="D30" s="178"/>
      <c r="E30" s="178"/>
      <c r="F30" s="178"/>
      <c r="G30" s="131"/>
    </row>
  </sheetData>
  <protectedRanges>
    <protectedRange sqref="E9:E15 E21 E6:E7" name="Bereik1"/>
  </protectedRanges>
  <mergeCells count="7">
    <mergeCell ref="C30:F30"/>
    <mergeCell ref="C17:E17"/>
    <mergeCell ref="C25:F25"/>
    <mergeCell ref="C16:E16"/>
    <mergeCell ref="C26:F26"/>
    <mergeCell ref="C28:F28"/>
    <mergeCell ref="C27:F27"/>
  </mergeCells>
  <phoneticPr fontId="2" type="noConversion"/>
  <pageMargins left="0.75" right="0.75" top="1" bottom="1" header="0.5" footer="0.5"/>
  <pageSetup paperSize="9" scale="30" orientation="portrait"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F6FD0A-4DA9-4DB5-BC3C-CC91EBC5BAF7}">
  <ds:schemaRefs>
    <ds:schemaRef ds:uri="9be4dd3a-381d-45c2-9e09-125b3d1db5bd"/>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infopath/2007/PartnerControls"/>
    <ds:schemaRef ds:uri="ec33cb56-5a6c-4918-a772-934501c94198"/>
    <ds:schemaRef ds:uri="http://schemas.microsoft.com/office/2006/metadata/properties"/>
  </ds:schemaRefs>
</ds:datastoreItem>
</file>

<file path=customXml/itemProps2.xml><?xml version="1.0" encoding="utf-8"?>
<ds:datastoreItem xmlns:ds="http://schemas.openxmlformats.org/officeDocument/2006/customXml" ds:itemID="{72B05F7F-E601-4341-B7C0-241493390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4240F9-82E3-41FF-AB32-546E7E6052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Samenvatting</vt:lpstr>
      <vt:lpstr>Vaste kosten</vt:lpstr>
      <vt:lpstr>Variabele kosten</vt:lpstr>
      <vt:lpstr>Samenvatting!Afdrukbereik</vt:lpstr>
      <vt:lpstr>'Variabele kosten'!Afdrukbereik</vt:lpstr>
      <vt:lpstr>'Vaste kosten'!Afdrukbereik</vt:lpstr>
      <vt:lpstr>Voorblad!Afdrukbereik</vt:lpstr>
    </vt:vector>
  </TitlesOfParts>
  <Manager/>
  <Company>Sara Lee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Aberson</dc:creator>
  <cp:keywords/>
  <dc:description/>
  <cp:lastModifiedBy>Snoeij, Naomi</cp:lastModifiedBy>
  <cp:revision/>
  <dcterms:created xsi:type="dcterms:W3CDTF">2008-01-30T16:35:25Z</dcterms:created>
  <dcterms:modified xsi:type="dcterms:W3CDTF">2024-05-23T17:55:13Z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Confidential</vt:lpwstr>
  </property>
  <property fmtid="{D5CDD505-2E9C-101B-9397-08002B2CF9AE}" pid="3" name="ContentTypeId">
    <vt:lpwstr>0x010100578B5B699AE3B54E9BC3B1BC44F4C2E7</vt:lpwstr>
  </property>
</Properties>
</file>