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rojecten\P05593\1 PROJECTDOCUMENTEN\Aanbestedingsdocumenten\NvI 1\Verzonden aan Ben ter publicatie\"/>
    </mc:Choice>
  </mc:AlternateContent>
  <xr:revisionPtr revIDLastSave="0" documentId="13_ncr:1_{FE035EC2-59A8-4E84-A8A8-1A50FCEE1E0D}" xr6:coauthVersionLast="47" xr6:coauthVersionMax="47" xr10:uidLastSave="{00000000-0000-0000-0000-000000000000}"/>
  <bookViews>
    <workbookView xWindow="57480" yWindow="-120" windowWidth="29040" windowHeight="16440" xr2:uid="{61CF3143-B142-4DDD-9D84-1F10596969CA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2" i="1" l="1"/>
  <c r="F97" i="1" l="1"/>
  <c r="F8" i="1"/>
  <c r="F34" i="1" l="1"/>
  <c r="B28" i="1"/>
  <c r="F28" i="1" s="1"/>
  <c r="F18" i="1"/>
  <c r="B17" i="1"/>
  <c r="B38" i="1"/>
  <c r="B26" i="1"/>
  <c r="B54" i="1" s="1"/>
  <c r="B40" i="1" l="1"/>
  <c r="B41" i="1"/>
  <c r="B36" i="1"/>
  <c r="B35" i="1"/>
  <c r="B45" i="1"/>
  <c r="B33" i="1" s="1"/>
  <c r="B42" i="1"/>
  <c r="B44" i="1" s="1"/>
  <c r="F96" i="1"/>
  <c r="B30" i="1"/>
  <c r="F93" i="1"/>
  <c r="F94" i="1"/>
  <c r="F95" i="1"/>
  <c r="F41" i="1" l="1"/>
  <c r="B52" i="1"/>
  <c r="F52" i="1" s="1"/>
  <c r="B37" i="1"/>
  <c r="B32" i="1"/>
  <c r="B31" i="1"/>
  <c r="F44" i="1"/>
  <c r="F43" i="1"/>
  <c r="F45" i="1"/>
  <c r="F42" i="1"/>
  <c r="F10" i="1" l="1"/>
  <c r="B56" i="1"/>
  <c r="B55" i="1"/>
  <c r="F55" i="1" s="1"/>
  <c r="F75" i="1"/>
  <c r="F89" i="1"/>
  <c r="F40" i="1"/>
  <c r="F39" i="1"/>
  <c r="F91" i="1"/>
  <c r="F92" i="1"/>
  <c r="F51" i="1"/>
  <c r="F17" i="1"/>
  <c r="F84" i="1"/>
  <c r="F85" i="1"/>
  <c r="F86" i="1"/>
  <c r="F87" i="1"/>
  <c r="F88" i="1"/>
  <c r="F90" i="1"/>
  <c r="F79" i="1"/>
  <c r="F80" i="1"/>
  <c r="F81" i="1"/>
  <c r="F82" i="1"/>
  <c r="F78" i="1"/>
  <c r="F67" i="1"/>
  <c r="F68" i="1"/>
  <c r="F69" i="1"/>
  <c r="F70" i="1"/>
  <c r="F71" i="1"/>
  <c r="F66" i="1"/>
  <c r="F54" i="1"/>
  <c r="F56" i="1"/>
  <c r="F58" i="1"/>
  <c r="F59" i="1"/>
  <c r="F61" i="1"/>
  <c r="F62" i="1"/>
  <c r="F50" i="1"/>
  <c r="F49" i="1"/>
  <c r="F31" i="1"/>
  <c r="F32" i="1"/>
  <c r="F33" i="1"/>
  <c r="F35" i="1"/>
  <c r="F36" i="1"/>
  <c r="F37" i="1"/>
  <c r="F38" i="1"/>
  <c r="F30" i="1"/>
  <c r="F23" i="1"/>
  <c r="F24" i="1"/>
  <c r="F25" i="1"/>
  <c r="F26" i="1"/>
  <c r="F27" i="1"/>
  <c r="F76" i="1"/>
  <c r="F22" i="1"/>
  <c r="F74" i="1"/>
  <c r="F11" i="1"/>
  <c r="F12" i="1"/>
  <c r="F13" i="1"/>
  <c r="F14" i="1"/>
  <c r="F15" i="1"/>
  <c r="F16" i="1"/>
  <c r="F9" i="1"/>
  <c r="G29" i="1" l="1"/>
  <c r="G48" i="1"/>
  <c r="G21" i="1"/>
  <c r="G53" i="1"/>
  <c r="G60" i="1"/>
  <c r="G7" i="1"/>
  <c r="G57" i="1"/>
  <c r="F2" i="1" l="1"/>
</calcChain>
</file>

<file path=xl/sharedStrings.xml><?xml version="1.0" encoding="utf-8"?>
<sst xmlns="http://schemas.openxmlformats.org/spreadsheetml/2006/main" count="237" uniqueCount="118">
  <si>
    <t xml:space="preserve">Boring tot 0,5 m-mv </t>
  </si>
  <si>
    <t>Boring tot 2,0 m-mv</t>
  </si>
  <si>
    <t>Boring tot 1,0 m-mv</t>
  </si>
  <si>
    <t>samenstellen asbestmengmonster</t>
  </si>
  <si>
    <t>st.</t>
  </si>
  <si>
    <t>eenheid</t>
  </si>
  <si>
    <t>aantal</t>
  </si>
  <si>
    <t>prijs per eenheid (EURO)</t>
  </si>
  <si>
    <t>Waterbodem pakket A</t>
  </si>
  <si>
    <t>PFAS</t>
  </si>
  <si>
    <t>grond</t>
  </si>
  <si>
    <t>grondwater</t>
  </si>
  <si>
    <t>NV-bouwstof, samenstelling + uitloging indicatief</t>
  </si>
  <si>
    <t>Asbest Quickscan</t>
  </si>
  <si>
    <t>keer</t>
  </si>
  <si>
    <t>m1/dag</t>
  </si>
  <si>
    <t>Aan- afvoeren van kunststof rijplaten</t>
  </si>
  <si>
    <t>Toepassen van kunststof rijplaten (gemeten in rijrichting, dubbelspoor)</t>
  </si>
  <si>
    <t>uur</t>
  </si>
  <si>
    <t>projectleider</t>
  </si>
  <si>
    <t>adviseur</t>
  </si>
  <si>
    <t>Reiskosten machinale boorploeg</t>
  </si>
  <si>
    <t>Aan en afvoer machinale boorstelling</t>
  </si>
  <si>
    <t>Sonderingen 20 m-mv excl. waterspanning</t>
  </si>
  <si>
    <t>Sonderingen 20 m-mv incl. waterpanning</t>
  </si>
  <si>
    <t>totaal (EURO)</t>
  </si>
  <si>
    <t xml:space="preserve">Reiskosten sondeerploeg </t>
  </si>
  <si>
    <t>m1</t>
  </si>
  <si>
    <t>10 slibsteken waterbodem, 1 laag incl. PFAS bemonsteren (vanaf de kant)</t>
  </si>
  <si>
    <t>vak</t>
  </si>
  <si>
    <t>waterbodem</t>
  </si>
  <si>
    <t>Inzet midi-rupskraan</t>
  </si>
  <si>
    <t>aan- afvoer midi-rupskraan</t>
  </si>
  <si>
    <t>werkzaamheden</t>
  </si>
  <si>
    <t>analyses</t>
  </si>
  <si>
    <t>KLIC melding</t>
  </si>
  <si>
    <t xml:space="preserve">Veldwerkzaamheden </t>
  </si>
  <si>
    <t>Milieukundig</t>
  </si>
  <si>
    <t>monstername grondwater (milieukundig)</t>
  </si>
  <si>
    <t>monstername grondwater (chloride, ijzer en meten EC)</t>
  </si>
  <si>
    <t>Infiltratieproef diepe peilbuis voor bepalen K-waarde</t>
  </si>
  <si>
    <t>Geotechnisch (conform NEN-EN-ISO 14688)</t>
  </si>
  <si>
    <t>Fase:</t>
  </si>
  <si>
    <t>Analyses</t>
  </si>
  <si>
    <t>Chloride</t>
  </si>
  <si>
    <t>Projectnaam:</t>
  </si>
  <si>
    <t>Projectnummer:</t>
  </si>
  <si>
    <t>Status</t>
  </si>
  <si>
    <t>Datum</t>
  </si>
  <si>
    <t>Algemeen</t>
  </si>
  <si>
    <t xml:space="preserve">prijs per eenheid (EURO) </t>
  </si>
  <si>
    <t>Reiskosten handmatige veldwerkploeg</t>
  </si>
  <si>
    <t>Afhandelen Eis Voorzorgsmaatregel</t>
  </si>
  <si>
    <t>Rapportage milieukundig (water)bodemonderzoek</t>
  </si>
  <si>
    <t>post</t>
  </si>
  <si>
    <t>overige</t>
  </si>
  <si>
    <t>functionaris</t>
  </si>
  <si>
    <t>veldwerker</t>
  </si>
  <si>
    <t>sondeermeester</t>
  </si>
  <si>
    <t>boormeester</t>
  </si>
  <si>
    <t>dagdeel</t>
  </si>
  <si>
    <t>OCB</t>
  </si>
  <si>
    <t>Boringen uploaden in BRO</t>
  </si>
  <si>
    <t>Opleveren boorstaten conform SIKB0101, versie 14.8</t>
  </si>
  <si>
    <t>STAP grond (incl. AS3000 en LuOs)</t>
  </si>
  <si>
    <t>Minerale olie (incl. AS3000 en Os)</t>
  </si>
  <si>
    <t>Asbest in puin</t>
  </si>
  <si>
    <t>Asbest in grond</t>
  </si>
  <si>
    <t>Asbestverzamelmonster</t>
  </si>
  <si>
    <t>Boot t.b.v. waterbodemonderzoek</t>
  </si>
  <si>
    <t>afdichten sondering met zwelklei</t>
  </si>
  <si>
    <t>Afdichten sonderingen met zwelklei (8 m. per sondering)</t>
  </si>
  <si>
    <t>Fundatie / halfverharding</t>
  </si>
  <si>
    <t>INSCHRIJVING</t>
  </si>
  <si>
    <t>extra beschrijving conform NEN-EN-ISO 14688 (alle milieukundige boringen en peilbuizen ≥2 m-mv)</t>
  </si>
  <si>
    <t>NV/V</t>
  </si>
  <si>
    <t>Handmatig voorboren i.v.m. KLIC</t>
  </si>
  <si>
    <t>Straatpot met metalen deksel</t>
  </si>
  <si>
    <t>Kunststof beschermkoker</t>
  </si>
  <si>
    <t>Freatische peilbuis (BioBuis)</t>
  </si>
  <si>
    <t>Boring tot 7 m-mv (incl. beschrijving M50-getal, GHG, GLG, AG en hydromorfe kenmerken)</t>
  </si>
  <si>
    <t>aan- afvoer boot t.b.v. waterbodemonderzoek</t>
  </si>
  <si>
    <t>V = verrekenbaar</t>
  </si>
  <si>
    <t>NV = niet verrekenbaar</t>
  </si>
  <si>
    <t>Verreken- meerwerktarieven</t>
  </si>
  <si>
    <t>V</t>
  </si>
  <si>
    <t>m.</t>
  </si>
  <si>
    <t>Graven asbestinspectiegat (0,3x0,3x0,5 m) en bemonsteren</t>
  </si>
  <si>
    <t>peilbuis materiaal BioBuis</t>
  </si>
  <si>
    <t>peilbuis materiaal HDPE</t>
  </si>
  <si>
    <t>Plaatsen diepe peilbuizen (5-6 .-mv)HDPE</t>
  </si>
  <si>
    <t>Plaatsen freatische peilbuizen (1-2 m-mv) HDPE</t>
  </si>
  <si>
    <t>Plaatsen diepe peilbuizen (5-6 .-mv)HDPE (geschikt voor diver)</t>
  </si>
  <si>
    <t>peilbuis materiaal HDPE (geschikt voor diver)</t>
  </si>
  <si>
    <t>Monstername t.b.v. analyse samendrukkingsconstanten</t>
  </si>
  <si>
    <t>stuk</t>
  </si>
  <si>
    <t>Monstername t.b.v. analyse volumiek gewicht</t>
  </si>
  <si>
    <t>dag</t>
  </si>
  <si>
    <t>landmeter (incl. apparatuur)</t>
  </si>
  <si>
    <t>Afdichten en verwijderen peilbuizen</t>
  </si>
  <si>
    <t>ZuiderC</t>
  </si>
  <si>
    <t>Kunststof beschermkoker (afsluitbaar)</t>
  </si>
  <si>
    <t xml:space="preserve">Voorbereidende werkzaamheden </t>
  </si>
  <si>
    <t>Afdichten en verwijderen freatische peilbuis</t>
  </si>
  <si>
    <t>24-005</t>
  </si>
  <si>
    <t>definitief</t>
  </si>
  <si>
    <t>februari 2024</t>
  </si>
  <si>
    <t>STAP grondwater (incl. AS3000)</t>
  </si>
  <si>
    <t>Leveren en plaatsen telemetrische divers (Munisense, type: LV8 incl. abonnement 12 mnd.)</t>
  </si>
  <si>
    <t>Plaatsen freatische peilbuizen (1-2 m-mv) HDPE (geschikt voor diver)</t>
  </si>
  <si>
    <t>NV</t>
  </si>
  <si>
    <t>Overleggen met OG ten kantore OG (uitgangspunt 1 uur)</t>
  </si>
  <si>
    <t>Pulsboring 20 m-mv</t>
  </si>
  <si>
    <t>Pulsboring 10 -15 m-mv</t>
  </si>
  <si>
    <t>ijzer totaal en ijzer2+ en ijzer 3+</t>
  </si>
  <si>
    <t>bepalen volumiek gewicht en watergehalte</t>
  </si>
  <si>
    <t>bepalen samendrukkingsconstanten (NEN-ISO 17892-5 een 7 traps oedometer)</t>
  </si>
  <si>
    <t>Ecoloog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</si>
</sst>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 style="thin">
        <color theme="2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4" fillId="0" borderId="0" xfId="0" applyFont="1"/>
    <xf numFmtId="0" fontId="3" fillId="2" borderId="1" xfId="2" applyFont="1" applyFill="1" applyBorder="1"/>
    <xf numFmtId="44" fontId="0" fillId="0" borderId="0" xfId="0" applyNumberFormat="1"/>
    <xf numFmtId="1" fontId="0" fillId="0" borderId="0" xfId="0" applyNumberFormat="1"/>
    <xf numFmtId="3" fontId="0" fillId="0" borderId="0" xfId="0" applyNumberFormat="1"/>
    <xf numFmtId="0" fontId="0" fillId="0" borderId="0" xfId="0" applyAlignment="1">
      <alignment horizontal="right"/>
    </xf>
    <xf numFmtId="49" fontId="0" fillId="0" borderId="0" xfId="0" applyNumberFormat="1" applyAlignment="1">
      <alignment horizontal="center"/>
    </xf>
    <xf numFmtId="49" fontId="1" fillId="0" borderId="0" xfId="0" applyNumberFormat="1" applyFont="1" applyAlignment="1">
      <alignment horizontal="center"/>
    </xf>
    <xf numFmtId="44" fontId="0" fillId="0" borderId="0" xfId="0" applyNumberFormat="1" applyAlignment="1">
      <alignment wrapText="1"/>
    </xf>
    <xf numFmtId="0" fontId="1" fillId="0" borderId="0" xfId="0" applyFont="1" applyAlignment="1">
      <alignment horizontal="left"/>
    </xf>
    <xf numFmtId="44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/>
    </xf>
    <xf numFmtId="0" fontId="3" fillId="0" borderId="0" xfId="0" applyFont="1"/>
  </cellXfs>
  <cellStyles count="3">
    <cellStyle name="Normal_offertenieuw04-test" xfId="1" xr:uid="{55A5CCE3-1953-4B4C-BDD2-FE2D17371DB5}"/>
    <cellStyle name="Standaard" xfId="0" builtinId="0"/>
    <cellStyle name="Standaard 2" xfId="2" xr:uid="{6A5C432A-8640-404C-905E-AD705BF26E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97D56-3028-4E0E-B8DB-00B8B6663264}">
  <sheetPr>
    <pageSetUpPr fitToPage="1"/>
  </sheetPr>
  <dimension ref="A1:G102"/>
  <sheetViews>
    <sheetView tabSelected="1" topLeftCell="A55" workbookViewId="0">
      <selection activeCell="E74" sqref="E74"/>
    </sheetView>
  </sheetViews>
  <sheetFormatPr defaultRowHeight="14.4" x14ac:dyDescent="0.3"/>
  <cols>
    <col min="1" max="1" width="88.6640625" bestFit="1" customWidth="1"/>
    <col min="2" max="2" width="9.33203125" bestFit="1" customWidth="1"/>
    <col min="3" max="3" width="8.33203125" bestFit="1" customWidth="1"/>
    <col min="4" max="4" width="8.33203125" style="9" customWidth="1"/>
    <col min="5" max="5" width="22.6640625" bestFit="1" customWidth="1"/>
    <col min="6" max="6" width="16.88671875" customWidth="1"/>
    <col min="7" max="7" width="12.33203125" bestFit="1" customWidth="1"/>
  </cols>
  <sheetData>
    <row r="1" spans="1:7" x14ac:dyDescent="0.3">
      <c r="A1" s="1" t="s">
        <v>45</v>
      </c>
      <c r="B1" s="12" t="s">
        <v>100</v>
      </c>
      <c r="C1" s="12"/>
      <c r="F1" s="1" t="s">
        <v>73</v>
      </c>
    </row>
    <row r="2" spans="1:7" x14ac:dyDescent="0.3">
      <c r="A2" s="1" t="s">
        <v>46</v>
      </c>
      <c r="B2" s="12" t="s">
        <v>104</v>
      </c>
      <c r="C2" s="12"/>
      <c r="F2" s="13">
        <f>SUM(G7:G96)</f>
        <v>0</v>
      </c>
    </row>
    <row r="3" spans="1:7" x14ac:dyDescent="0.3">
      <c r="A3" s="1" t="s">
        <v>47</v>
      </c>
      <c r="B3" s="12" t="s">
        <v>105</v>
      </c>
      <c r="C3" s="12"/>
      <c r="F3" s="13"/>
    </row>
    <row r="4" spans="1:7" x14ac:dyDescent="0.3">
      <c r="A4" s="1" t="s">
        <v>48</v>
      </c>
      <c r="B4" s="14" t="s">
        <v>106</v>
      </c>
      <c r="C4" s="14"/>
    </row>
    <row r="5" spans="1:7" x14ac:dyDescent="0.3">
      <c r="A5" s="1" t="s">
        <v>42</v>
      </c>
      <c r="B5" s="12">
        <v>1</v>
      </c>
      <c r="C5" s="12"/>
    </row>
    <row r="7" spans="1:7" x14ac:dyDescent="0.3">
      <c r="A7" s="1" t="s">
        <v>49</v>
      </c>
      <c r="B7" s="1" t="s">
        <v>6</v>
      </c>
      <c r="C7" s="1" t="s">
        <v>5</v>
      </c>
      <c r="D7" s="10" t="s">
        <v>75</v>
      </c>
      <c r="E7" s="1" t="s">
        <v>50</v>
      </c>
      <c r="F7" s="1" t="s">
        <v>25</v>
      </c>
      <c r="G7" s="5">
        <f>SUM(F8:F18)</f>
        <v>0</v>
      </c>
    </row>
    <row r="8" spans="1:7" x14ac:dyDescent="0.3">
      <c r="A8" t="s">
        <v>102</v>
      </c>
      <c r="B8">
        <v>1</v>
      </c>
      <c r="C8" t="s">
        <v>54</v>
      </c>
      <c r="D8" s="9" t="s">
        <v>110</v>
      </c>
      <c r="E8" s="5"/>
      <c r="F8" s="5">
        <f>B8*E8</f>
        <v>0</v>
      </c>
      <c r="G8" s="5"/>
    </row>
    <row r="9" spans="1:7" x14ac:dyDescent="0.3">
      <c r="A9" t="s">
        <v>35</v>
      </c>
      <c r="B9" s="7">
        <v>165</v>
      </c>
      <c r="C9" t="s">
        <v>4</v>
      </c>
      <c r="D9" s="9" t="s">
        <v>85</v>
      </c>
      <c r="E9" s="5"/>
      <c r="F9" s="5">
        <f>B9*E9</f>
        <v>0</v>
      </c>
    </row>
    <row r="10" spans="1:7" x14ac:dyDescent="0.3">
      <c r="A10" t="s">
        <v>51</v>
      </c>
      <c r="B10" s="7">
        <v>222</v>
      </c>
      <c r="C10" t="s">
        <v>14</v>
      </c>
      <c r="D10" s="9" t="s">
        <v>85</v>
      </c>
      <c r="E10" s="5"/>
      <c r="F10" s="5">
        <f t="shared" ref="F10:F16" si="0">B10*E10</f>
        <v>0</v>
      </c>
    </row>
    <row r="11" spans="1:7" x14ac:dyDescent="0.3">
      <c r="A11" t="s">
        <v>21</v>
      </c>
      <c r="B11" s="7">
        <v>13</v>
      </c>
      <c r="C11" t="s">
        <v>14</v>
      </c>
      <c r="D11" s="9" t="s">
        <v>85</v>
      </c>
      <c r="E11" s="5"/>
      <c r="F11" s="5">
        <f t="shared" si="0"/>
        <v>0</v>
      </c>
    </row>
    <row r="12" spans="1:7" x14ac:dyDescent="0.3">
      <c r="A12" t="s">
        <v>26</v>
      </c>
      <c r="B12" s="7">
        <v>101</v>
      </c>
      <c r="C12" s="6" t="s">
        <v>14</v>
      </c>
      <c r="D12" s="9" t="s">
        <v>85</v>
      </c>
      <c r="E12" s="5"/>
      <c r="F12" s="5">
        <f t="shared" si="0"/>
        <v>0</v>
      </c>
    </row>
    <row r="13" spans="1:7" x14ac:dyDescent="0.3">
      <c r="A13" t="s">
        <v>22</v>
      </c>
      <c r="B13" s="7">
        <v>1</v>
      </c>
      <c r="C13" t="s">
        <v>14</v>
      </c>
      <c r="D13" s="9" t="s">
        <v>85</v>
      </c>
      <c r="E13" s="5"/>
      <c r="F13" s="5">
        <f t="shared" si="0"/>
        <v>0</v>
      </c>
    </row>
    <row r="14" spans="1:7" x14ac:dyDescent="0.3">
      <c r="A14" t="s">
        <v>53</v>
      </c>
      <c r="B14" s="7">
        <v>5</v>
      </c>
      <c r="C14" t="s">
        <v>95</v>
      </c>
      <c r="D14" s="9" t="s">
        <v>85</v>
      </c>
      <c r="E14" s="5"/>
      <c r="F14" s="5">
        <f t="shared" si="0"/>
        <v>0</v>
      </c>
    </row>
    <row r="15" spans="1:7" x14ac:dyDescent="0.3">
      <c r="A15" t="s">
        <v>62</v>
      </c>
      <c r="B15" s="7">
        <v>1</v>
      </c>
      <c r="C15" t="s">
        <v>54</v>
      </c>
      <c r="D15" s="9" t="s">
        <v>110</v>
      </c>
      <c r="E15" s="5"/>
      <c r="F15" s="5">
        <f t="shared" si="0"/>
        <v>0</v>
      </c>
    </row>
    <row r="16" spans="1:7" x14ac:dyDescent="0.3">
      <c r="A16" t="s">
        <v>63</v>
      </c>
      <c r="B16" s="7">
        <v>1</v>
      </c>
      <c r="C16" t="s">
        <v>54</v>
      </c>
      <c r="D16" s="9" t="s">
        <v>110</v>
      </c>
      <c r="E16" s="5"/>
      <c r="F16" s="5">
        <f t="shared" si="0"/>
        <v>0</v>
      </c>
    </row>
    <row r="17" spans="1:7" x14ac:dyDescent="0.3">
      <c r="A17" t="s">
        <v>74</v>
      </c>
      <c r="B17" s="7">
        <f>B24+B25</f>
        <v>369</v>
      </c>
      <c r="C17" t="s">
        <v>4</v>
      </c>
      <c r="D17" s="9" t="s">
        <v>85</v>
      </c>
      <c r="E17" s="5"/>
      <c r="F17" s="5">
        <f>B17*E17</f>
        <v>0</v>
      </c>
    </row>
    <row r="18" spans="1:7" x14ac:dyDescent="0.3">
      <c r="A18" t="s">
        <v>111</v>
      </c>
      <c r="B18" s="7">
        <v>5</v>
      </c>
      <c r="C18" t="s">
        <v>4</v>
      </c>
      <c r="D18" s="9" t="s">
        <v>85</v>
      </c>
      <c r="E18" s="5"/>
      <c r="F18" s="5">
        <f>B18*E18</f>
        <v>0</v>
      </c>
    </row>
    <row r="20" spans="1:7" x14ac:dyDescent="0.3">
      <c r="A20" s="1" t="s">
        <v>36</v>
      </c>
      <c r="B20" s="1" t="s">
        <v>6</v>
      </c>
      <c r="C20" s="1" t="s">
        <v>5</v>
      </c>
      <c r="D20" s="10" t="s">
        <v>75</v>
      </c>
      <c r="E20" s="2" t="s">
        <v>7</v>
      </c>
      <c r="F20" s="1" t="s">
        <v>25</v>
      </c>
    </row>
    <row r="21" spans="1:7" x14ac:dyDescent="0.3">
      <c r="A21" s="3" t="s">
        <v>37</v>
      </c>
      <c r="B21" s="1"/>
      <c r="C21" s="1"/>
      <c r="D21" s="10"/>
      <c r="E21" s="2"/>
      <c r="F21" s="1"/>
      <c r="G21" s="5">
        <f>SUM(F22:F28)</f>
        <v>0</v>
      </c>
    </row>
    <row r="22" spans="1:7" x14ac:dyDescent="0.3">
      <c r="A22" t="s">
        <v>0</v>
      </c>
      <c r="B22" s="7">
        <v>827</v>
      </c>
      <c r="C22" t="s">
        <v>4</v>
      </c>
      <c r="D22" s="9" t="s">
        <v>85</v>
      </c>
      <c r="E22" s="5"/>
      <c r="F22" s="5">
        <f>B22*E22</f>
        <v>0</v>
      </c>
    </row>
    <row r="23" spans="1:7" x14ac:dyDescent="0.3">
      <c r="A23" t="s">
        <v>2</v>
      </c>
      <c r="B23" s="7">
        <v>91</v>
      </c>
      <c r="C23" t="s">
        <v>4</v>
      </c>
      <c r="D23" s="9" t="s">
        <v>85</v>
      </c>
      <c r="E23" s="5"/>
      <c r="F23" s="5">
        <f t="shared" ref="F23:F27" si="1">B23*E23</f>
        <v>0</v>
      </c>
    </row>
    <row r="24" spans="1:7" x14ac:dyDescent="0.3">
      <c r="A24" t="s">
        <v>1</v>
      </c>
      <c r="B24" s="7">
        <v>148</v>
      </c>
      <c r="C24" t="s">
        <v>4</v>
      </c>
      <c r="D24" s="9" t="s">
        <v>85</v>
      </c>
      <c r="E24" s="5"/>
      <c r="F24" s="5">
        <f t="shared" si="1"/>
        <v>0</v>
      </c>
    </row>
    <row r="25" spans="1:7" x14ac:dyDescent="0.3">
      <c r="A25" t="s">
        <v>79</v>
      </c>
      <c r="B25" s="7">
        <v>221</v>
      </c>
      <c r="C25" t="s">
        <v>4</v>
      </c>
      <c r="D25" s="9" t="s">
        <v>85</v>
      </c>
      <c r="E25" s="5"/>
      <c r="F25" s="5">
        <f t="shared" si="1"/>
        <v>0</v>
      </c>
    </row>
    <row r="26" spans="1:7" x14ac:dyDescent="0.3">
      <c r="A26" t="s">
        <v>38</v>
      </c>
      <c r="B26" s="7">
        <f>B25</f>
        <v>221</v>
      </c>
      <c r="C26" t="s">
        <v>4</v>
      </c>
      <c r="D26" s="9" t="s">
        <v>85</v>
      </c>
      <c r="E26" s="5"/>
      <c r="F26" s="5">
        <f t="shared" si="1"/>
        <v>0</v>
      </c>
    </row>
    <row r="27" spans="1:7" x14ac:dyDescent="0.3">
      <c r="A27" t="s">
        <v>28</v>
      </c>
      <c r="B27" s="7">
        <v>34</v>
      </c>
      <c r="C27" t="s">
        <v>29</v>
      </c>
      <c r="D27" s="9" t="s">
        <v>85</v>
      </c>
      <c r="E27" s="5"/>
      <c r="F27" s="5">
        <f t="shared" si="1"/>
        <v>0</v>
      </c>
    </row>
    <row r="28" spans="1:7" x14ac:dyDescent="0.3">
      <c r="A28" t="s">
        <v>99</v>
      </c>
      <c r="B28" s="7">
        <f>B25</f>
        <v>221</v>
      </c>
      <c r="C28" t="s">
        <v>4</v>
      </c>
      <c r="D28" s="9" t="s">
        <v>85</v>
      </c>
      <c r="E28" s="5"/>
      <c r="F28" s="5">
        <f t="shared" ref="F28" si="2">B28*E28</f>
        <v>0</v>
      </c>
    </row>
    <row r="29" spans="1:7" x14ac:dyDescent="0.3">
      <c r="A29" s="3" t="s">
        <v>41</v>
      </c>
      <c r="G29" s="5">
        <f>SUM(F30:F45)</f>
        <v>0</v>
      </c>
    </row>
    <row r="30" spans="1:7" x14ac:dyDescent="0.3">
      <c r="A30" t="s">
        <v>80</v>
      </c>
      <c r="B30" s="7">
        <f>177+25</f>
        <v>202</v>
      </c>
      <c r="C30" t="s">
        <v>4</v>
      </c>
      <c r="D30" s="9" t="s">
        <v>85</v>
      </c>
      <c r="E30" s="5"/>
      <c r="F30" s="5">
        <f>B30*E30</f>
        <v>0</v>
      </c>
    </row>
    <row r="31" spans="1:7" x14ac:dyDescent="0.3">
      <c r="A31" t="s">
        <v>39</v>
      </c>
      <c r="B31" s="7">
        <f>B42+B43+B44+B45</f>
        <v>26</v>
      </c>
      <c r="C31" t="s">
        <v>4</v>
      </c>
      <c r="D31" s="9" t="s">
        <v>85</v>
      </c>
      <c r="E31" s="5"/>
      <c r="F31" s="5">
        <f t="shared" ref="F31:F44" si="3">B31*E31</f>
        <v>0</v>
      </c>
    </row>
    <row r="32" spans="1:7" x14ac:dyDescent="0.3">
      <c r="A32" t="s">
        <v>40</v>
      </c>
      <c r="B32" s="7">
        <f>B44+B45</f>
        <v>13</v>
      </c>
      <c r="C32" t="s">
        <v>4</v>
      </c>
      <c r="D32" s="9" t="s">
        <v>85</v>
      </c>
      <c r="E32" s="5"/>
      <c r="F32" s="5">
        <f t="shared" si="3"/>
        <v>0</v>
      </c>
    </row>
    <row r="33" spans="1:7" x14ac:dyDescent="0.3">
      <c r="A33" t="s">
        <v>108</v>
      </c>
      <c r="B33" s="7">
        <f>B43+B45</f>
        <v>12</v>
      </c>
      <c r="C33" t="s">
        <v>4</v>
      </c>
      <c r="D33" s="9" t="s">
        <v>85</v>
      </c>
      <c r="E33" s="5"/>
      <c r="F33" s="5">
        <f t="shared" si="3"/>
        <v>0</v>
      </c>
    </row>
    <row r="34" spans="1:7" x14ac:dyDescent="0.3">
      <c r="A34" t="s">
        <v>101</v>
      </c>
      <c r="B34" s="7">
        <v>26</v>
      </c>
      <c r="C34" t="s">
        <v>4</v>
      </c>
      <c r="E34" s="5"/>
      <c r="F34" s="5">
        <f t="shared" si="3"/>
        <v>0</v>
      </c>
    </row>
    <row r="35" spans="1:7" x14ac:dyDescent="0.3">
      <c r="A35" t="s">
        <v>24</v>
      </c>
      <c r="B35" s="7">
        <f>163</f>
        <v>163</v>
      </c>
      <c r="C35" s="6" t="s">
        <v>4</v>
      </c>
      <c r="D35" s="9" t="s">
        <v>85</v>
      </c>
      <c r="E35" s="5"/>
      <c r="F35" s="5">
        <f t="shared" si="3"/>
        <v>0</v>
      </c>
    </row>
    <row r="36" spans="1:7" x14ac:dyDescent="0.3">
      <c r="A36" t="s">
        <v>23</v>
      </c>
      <c r="B36" s="7">
        <f>648</f>
        <v>648</v>
      </c>
      <c r="C36" s="6" t="s">
        <v>4</v>
      </c>
      <c r="D36" s="9" t="s">
        <v>85</v>
      </c>
      <c r="E36" s="5"/>
      <c r="F36" s="5">
        <f t="shared" si="3"/>
        <v>0</v>
      </c>
    </row>
    <row r="37" spans="1:7" x14ac:dyDescent="0.3">
      <c r="A37" t="s">
        <v>71</v>
      </c>
      <c r="B37" s="7">
        <f>(B35+B36)*8</f>
        <v>6488</v>
      </c>
      <c r="C37" s="6" t="s">
        <v>86</v>
      </c>
      <c r="D37" s="9" t="s">
        <v>85</v>
      </c>
      <c r="E37" s="5"/>
      <c r="F37" s="5">
        <f t="shared" si="3"/>
        <v>0</v>
      </c>
    </row>
    <row r="38" spans="1:7" x14ac:dyDescent="0.3">
      <c r="A38" t="s">
        <v>112</v>
      </c>
      <c r="B38" s="7">
        <f>3</f>
        <v>3</v>
      </c>
      <c r="C38" t="s">
        <v>4</v>
      </c>
      <c r="D38" s="9" t="s">
        <v>85</v>
      </c>
      <c r="E38" s="11"/>
      <c r="F38" s="5">
        <f t="shared" si="3"/>
        <v>0</v>
      </c>
    </row>
    <row r="39" spans="1:7" x14ac:dyDescent="0.3">
      <c r="A39" t="s">
        <v>113</v>
      </c>
      <c r="B39" s="7">
        <v>10</v>
      </c>
      <c r="C39" t="s">
        <v>4</v>
      </c>
      <c r="D39" s="9" t="s">
        <v>85</v>
      </c>
      <c r="E39" s="11"/>
      <c r="F39" s="5">
        <f t="shared" ref="F39" si="4">B39*E39</f>
        <v>0</v>
      </c>
    </row>
    <row r="40" spans="1:7" x14ac:dyDescent="0.3">
      <c r="A40" t="s">
        <v>96</v>
      </c>
      <c r="B40" s="7">
        <f>25*3</f>
        <v>75</v>
      </c>
      <c r="C40" t="s">
        <v>4</v>
      </c>
      <c r="D40" s="9" t="s">
        <v>85</v>
      </c>
      <c r="E40" s="11"/>
      <c r="F40" s="5">
        <f t="shared" ref="F40" si="5">B40*E40</f>
        <v>0</v>
      </c>
    </row>
    <row r="41" spans="1:7" x14ac:dyDescent="0.3">
      <c r="A41" t="s">
        <v>94</v>
      </c>
      <c r="B41" s="7">
        <f>25*3</f>
        <v>75</v>
      </c>
      <c r="C41" t="s">
        <v>4</v>
      </c>
      <c r="D41" s="9" t="s">
        <v>85</v>
      </c>
      <c r="E41" s="11"/>
      <c r="F41" s="5">
        <f t="shared" ref="F41" si="6">B41*E41</f>
        <v>0</v>
      </c>
    </row>
    <row r="42" spans="1:7" x14ac:dyDescent="0.3">
      <c r="A42" t="s">
        <v>91</v>
      </c>
      <c r="B42" s="7">
        <f>3+4</f>
        <v>7</v>
      </c>
      <c r="C42" t="s">
        <v>4</v>
      </c>
      <c r="D42" s="9" t="s">
        <v>85</v>
      </c>
      <c r="E42" s="5"/>
      <c r="F42" s="5">
        <f t="shared" si="3"/>
        <v>0</v>
      </c>
    </row>
    <row r="43" spans="1:7" x14ac:dyDescent="0.3">
      <c r="A43" t="s">
        <v>109</v>
      </c>
      <c r="B43" s="7">
        <v>6</v>
      </c>
      <c r="C43" t="s">
        <v>4</v>
      </c>
      <c r="D43" s="9" t="s">
        <v>85</v>
      </c>
      <c r="E43" s="5"/>
      <c r="F43" s="5">
        <f t="shared" ref="F43" si="7">B43*E43</f>
        <v>0</v>
      </c>
    </row>
    <row r="44" spans="1:7" x14ac:dyDescent="0.3">
      <c r="A44" t="s">
        <v>90</v>
      </c>
      <c r="B44" s="7">
        <f>B42</f>
        <v>7</v>
      </c>
      <c r="C44" t="s">
        <v>4</v>
      </c>
      <c r="D44" s="9" t="s">
        <v>85</v>
      </c>
      <c r="E44" s="5"/>
      <c r="F44" s="5">
        <f t="shared" si="3"/>
        <v>0</v>
      </c>
    </row>
    <row r="45" spans="1:7" x14ac:dyDescent="0.3">
      <c r="A45" t="s">
        <v>92</v>
      </c>
      <c r="B45" s="7">
        <f>B43</f>
        <v>6</v>
      </c>
      <c r="C45" t="s">
        <v>4</v>
      </c>
      <c r="D45" s="9" t="s">
        <v>85</v>
      </c>
      <c r="E45" s="5"/>
      <c r="F45" s="5">
        <f t="shared" ref="F45" si="8">B45*E45</f>
        <v>0</v>
      </c>
    </row>
    <row r="47" spans="1:7" x14ac:dyDescent="0.3">
      <c r="A47" s="1" t="s">
        <v>43</v>
      </c>
      <c r="B47" s="1" t="s">
        <v>6</v>
      </c>
      <c r="C47" s="1" t="s">
        <v>5</v>
      </c>
      <c r="D47" s="10" t="s">
        <v>75</v>
      </c>
      <c r="E47" s="1" t="s">
        <v>7</v>
      </c>
      <c r="F47" s="1" t="s">
        <v>25</v>
      </c>
    </row>
    <row r="48" spans="1:7" x14ac:dyDescent="0.3">
      <c r="A48" s="3" t="s">
        <v>10</v>
      </c>
      <c r="G48" s="5">
        <f>SUM(F49:F52)</f>
        <v>0</v>
      </c>
    </row>
    <row r="49" spans="1:7" x14ac:dyDescent="0.3">
      <c r="A49" t="s">
        <v>64</v>
      </c>
      <c r="B49" s="7">
        <v>225</v>
      </c>
      <c r="C49" t="s">
        <v>4</v>
      </c>
      <c r="D49" s="9" t="s">
        <v>85</v>
      </c>
      <c r="E49" s="5"/>
      <c r="F49" s="5">
        <f>B49*E49</f>
        <v>0</v>
      </c>
    </row>
    <row r="50" spans="1:7" x14ac:dyDescent="0.3">
      <c r="A50" t="s">
        <v>9</v>
      </c>
      <c r="B50" s="7">
        <v>46</v>
      </c>
      <c r="C50" t="s">
        <v>4</v>
      </c>
      <c r="D50" s="9" t="s">
        <v>85</v>
      </c>
      <c r="E50" s="5"/>
      <c r="F50" s="5">
        <f>B50*E50</f>
        <v>0</v>
      </c>
    </row>
    <row r="51" spans="1:7" x14ac:dyDescent="0.3">
      <c r="A51" t="s">
        <v>115</v>
      </c>
      <c r="B51" s="7">
        <v>75</v>
      </c>
      <c r="C51" t="s">
        <v>4</v>
      </c>
      <c r="D51" s="9" t="s">
        <v>85</v>
      </c>
      <c r="E51" s="5"/>
      <c r="F51" s="5">
        <f>B51*E51</f>
        <v>0</v>
      </c>
    </row>
    <row r="52" spans="1:7" x14ac:dyDescent="0.3">
      <c r="A52" t="s">
        <v>116</v>
      </c>
      <c r="B52" s="7">
        <f>B41</f>
        <v>75</v>
      </c>
      <c r="C52" t="s">
        <v>4</v>
      </c>
      <c r="D52" s="9" t="s">
        <v>85</v>
      </c>
      <c r="E52" s="5"/>
      <c r="F52" s="5">
        <f>B52*E52</f>
        <v>0</v>
      </c>
    </row>
    <row r="53" spans="1:7" x14ac:dyDescent="0.3">
      <c r="A53" s="3" t="s">
        <v>11</v>
      </c>
      <c r="B53" s="7"/>
      <c r="E53" s="5"/>
      <c r="F53" s="5"/>
      <c r="G53" s="5">
        <f>SUM(F54:F56)</f>
        <v>0</v>
      </c>
    </row>
    <row r="54" spans="1:7" x14ac:dyDescent="0.3">
      <c r="A54" t="s">
        <v>107</v>
      </c>
      <c r="B54" s="7">
        <f>B26</f>
        <v>221</v>
      </c>
      <c r="C54" t="s">
        <v>4</v>
      </c>
      <c r="D54" s="9" t="s">
        <v>85</v>
      </c>
      <c r="E54" s="5"/>
      <c r="F54" s="5">
        <f t="shared" ref="F54:F62" si="9">B54*E54</f>
        <v>0</v>
      </c>
    </row>
    <row r="55" spans="1:7" x14ac:dyDescent="0.3">
      <c r="A55" t="s">
        <v>44</v>
      </c>
      <c r="B55" s="7">
        <f>B31</f>
        <v>26</v>
      </c>
      <c r="C55" t="s">
        <v>4</v>
      </c>
      <c r="D55" s="9" t="s">
        <v>85</v>
      </c>
      <c r="E55" s="5"/>
      <c r="F55" s="5">
        <f t="shared" si="9"/>
        <v>0</v>
      </c>
    </row>
    <row r="56" spans="1:7" x14ac:dyDescent="0.3">
      <c r="A56" s="15" t="s">
        <v>114</v>
      </c>
      <c r="B56" s="7">
        <f>B31</f>
        <v>26</v>
      </c>
      <c r="C56" t="s">
        <v>4</v>
      </c>
      <c r="D56" s="9" t="s">
        <v>85</v>
      </c>
      <c r="E56" s="5"/>
      <c r="F56" s="5">
        <f t="shared" si="9"/>
        <v>0</v>
      </c>
    </row>
    <row r="57" spans="1:7" x14ac:dyDescent="0.3">
      <c r="A57" s="3" t="s">
        <v>30</v>
      </c>
      <c r="B57" s="7"/>
      <c r="E57" s="5"/>
      <c r="F57" s="5"/>
      <c r="G57" s="5">
        <f>SUM(F58:F59)</f>
        <v>0</v>
      </c>
    </row>
    <row r="58" spans="1:7" x14ac:dyDescent="0.3">
      <c r="A58" t="s">
        <v>8</v>
      </c>
      <c r="B58" s="7">
        <v>34</v>
      </c>
      <c r="C58" t="s">
        <v>4</v>
      </c>
      <c r="D58" s="9" t="s">
        <v>85</v>
      </c>
      <c r="E58" s="5"/>
      <c r="F58" s="5">
        <f t="shared" si="9"/>
        <v>0</v>
      </c>
    </row>
    <row r="59" spans="1:7" x14ac:dyDescent="0.3">
      <c r="A59" t="s">
        <v>9</v>
      </c>
      <c r="B59" s="7">
        <v>34</v>
      </c>
      <c r="C59" t="s">
        <v>4</v>
      </c>
      <c r="D59" s="9" t="s">
        <v>85</v>
      </c>
      <c r="E59" s="5"/>
      <c r="F59" s="5">
        <f t="shared" si="9"/>
        <v>0</v>
      </c>
    </row>
    <row r="60" spans="1:7" x14ac:dyDescent="0.3">
      <c r="A60" s="3" t="s">
        <v>72</v>
      </c>
      <c r="B60" s="7"/>
      <c r="E60" s="5"/>
      <c r="F60" s="5"/>
      <c r="G60" s="5">
        <f>SUM(F61:F62)</f>
        <v>0</v>
      </c>
    </row>
    <row r="61" spans="1:7" x14ac:dyDescent="0.3">
      <c r="A61" t="s">
        <v>12</v>
      </c>
      <c r="B61" s="7">
        <v>5</v>
      </c>
      <c r="C61" t="s">
        <v>4</v>
      </c>
      <c r="D61" s="9" t="s">
        <v>85</v>
      </c>
      <c r="E61" s="5"/>
      <c r="F61" s="5">
        <f t="shared" si="9"/>
        <v>0</v>
      </c>
    </row>
    <row r="62" spans="1:7" x14ac:dyDescent="0.3">
      <c r="A62" t="s">
        <v>13</v>
      </c>
      <c r="B62" s="7">
        <v>5</v>
      </c>
      <c r="C62" t="s">
        <v>4</v>
      </c>
      <c r="D62" s="9" t="s">
        <v>85</v>
      </c>
      <c r="E62" s="5"/>
      <c r="F62" s="5">
        <f t="shared" si="9"/>
        <v>0</v>
      </c>
    </row>
    <row r="63" spans="1:7" x14ac:dyDescent="0.3">
      <c r="B63" s="7"/>
      <c r="E63" s="5"/>
      <c r="F63" s="5"/>
    </row>
    <row r="64" spans="1:7" x14ac:dyDescent="0.3">
      <c r="A64" s="1" t="s">
        <v>84</v>
      </c>
      <c r="B64" s="1" t="s">
        <v>6</v>
      </c>
      <c r="C64" s="1" t="s">
        <v>5</v>
      </c>
      <c r="D64" s="10"/>
      <c r="E64" s="1" t="s">
        <v>7</v>
      </c>
      <c r="F64" s="1" t="s">
        <v>25</v>
      </c>
    </row>
    <row r="65" spans="1:6" x14ac:dyDescent="0.3">
      <c r="A65" s="3" t="s">
        <v>56</v>
      </c>
    </row>
    <row r="66" spans="1:6" x14ac:dyDescent="0.3">
      <c r="A66" t="s">
        <v>19</v>
      </c>
      <c r="B66" s="7"/>
      <c r="C66" t="s">
        <v>18</v>
      </c>
      <c r="E66" s="5"/>
      <c r="F66" s="5">
        <f>B66*E66</f>
        <v>0</v>
      </c>
    </row>
    <row r="67" spans="1:6" x14ac:dyDescent="0.3">
      <c r="A67" t="s">
        <v>20</v>
      </c>
      <c r="B67" s="7"/>
      <c r="C67" t="s">
        <v>18</v>
      </c>
      <c r="E67" s="5"/>
      <c r="F67" s="5">
        <f t="shared" ref="F67:F71" si="10">B67*E67</f>
        <v>0</v>
      </c>
    </row>
    <row r="68" spans="1:6" x14ac:dyDescent="0.3">
      <c r="A68" t="s">
        <v>57</v>
      </c>
      <c r="B68" s="7"/>
      <c r="C68" t="s">
        <v>18</v>
      </c>
      <c r="E68" s="5"/>
      <c r="F68" s="5">
        <f t="shared" si="10"/>
        <v>0</v>
      </c>
    </row>
    <row r="69" spans="1:6" x14ac:dyDescent="0.3">
      <c r="A69" t="s">
        <v>58</v>
      </c>
      <c r="B69" s="7"/>
      <c r="C69" t="s">
        <v>18</v>
      </c>
      <c r="E69" s="5"/>
      <c r="F69" s="5">
        <f t="shared" si="10"/>
        <v>0</v>
      </c>
    </row>
    <row r="70" spans="1:6" x14ac:dyDescent="0.3">
      <c r="A70" t="s">
        <v>59</v>
      </c>
      <c r="B70" s="7"/>
      <c r="C70" t="s">
        <v>18</v>
      </c>
      <c r="E70" s="5"/>
      <c r="F70" s="5">
        <f t="shared" si="10"/>
        <v>0</v>
      </c>
    </row>
    <row r="71" spans="1:6" x14ac:dyDescent="0.3">
      <c r="A71" t="s">
        <v>98</v>
      </c>
      <c r="B71" s="7"/>
      <c r="C71" t="s">
        <v>60</v>
      </c>
      <c r="E71" s="5"/>
      <c r="F71" s="5">
        <f t="shared" si="10"/>
        <v>0</v>
      </c>
    </row>
    <row r="72" spans="1:6" x14ac:dyDescent="0.3">
      <c r="A72" t="s">
        <v>117</v>
      </c>
      <c r="B72" s="7"/>
      <c r="C72" t="s">
        <v>18</v>
      </c>
      <c r="E72" s="5"/>
      <c r="F72" s="5">
        <f t="shared" ref="F72" si="11">B72*E72</f>
        <v>0</v>
      </c>
    </row>
    <row r="73" spans="1:6" x14ac:dyDescent="0.3">
      <c r="A73" s="3" t="s">
        <v>33</v>
      </c>
      <c r="B73" s="7"/>
      <c r="E73" s="5"/>
      <c r="F73" s="5"/>
    </row>
    <row r="74" spans="1:6" x14ac:dyDescent="0.3">
      <c r="A74" t="s">
        <v>52</v>
      </c>
      <c r="B74" s="7"/>
      <c r="C74" t="s">
        <v>14</v>
      </c>
      <c r="E74" s="5"/>
      <c r="F74" s="5">
        <f>B74*E74</f>
        <v>0</v>
      </c>
    </row>
    <row r="75" spans="1:6" x14ac:dyDescent="0.3">
      <c r="A75" t="s">
        <v>3</v>
      </c>
      <c r="B75" s="7"/>
      <c r="C75" t="s">
        <v>4</v>
      </c>
      <c r="E75" s="5"/>
      <c r="F75" s="5">
        <f t="shared" ref="F75" si="12">B75*E75</f>
        <v>0</v>
      </c>
    </row>
    <row r="76" spans="1:6" x14ac:dyDescent="0.3">
      <c r="A76" t="s">
        <v>87</v>
      </c>
      <c r="B76" s="7"/>
      <c r="C76" t="s">
        <v>4</v>
      </c>
      <c r="E76" s="5"/>
      <c r="F76" s="5">
        <f>B76*E76</f>
        <v>0</v>
      </c>
    </row>
    <row r="77" spans="1:6" x14ac:dyDescent="0.3">
      <c r="A77" s="3" t="s">
        <v>34</v>
      </c>
      <c r="B77" s="7"/>
      <c r="E77" s="5"/>
      <c r="F77" s="5"/>
    </row>
    <row r="78" spans="1:6" x14ac:dyDescent="0.3">
      <c r="A78" s="4" t="s">
        <v>66</v>
      </c>
      <c r="B78" s="7"/>
      <c r="C78" t="s">
        <v>4</v>
      </c>
      <c r="E78" s="5"/>
      <c r="F78" s="5">
        <f>B78*E78</f>
        <v>0</v>
      </c>
    </row>
    <row r="79" spans="1:6" x14ac:dyDescent="0.3">
      <c r="A79" t="s">
        <v>67</v>
      </c>
      <c r="B79" s="7"/>
      <c r="C79" t="s">
        <v>4</v>
      </c>
      <c r="E79" s="5"/>
      <c r="F79" s="5">
        <f t="shared" ref="F79:F82" si="13">B79*E79</f>
        <v>0</v>
      </c>
    </row>
    <row r="80" spans="1:6" x14ac:dyDescent="0.3">
      <c r="A80" t="s">
        <v>68</v>
      </c>
      <c r="B80" s="7"/>
      <c r="C80" t="s">
        <v>4</v>
      </c>
      <c r="E80" s="5"/>
      <c r="F80" s="5">
        <f t="shared" si="13"/>
        <v>0</v>
      </c>
    </row>
    <row r="81" spans="1:6" x14ac:dyDescent="0.3">
      <c r="A81" t="s">
        <v>65</v>
      </c>
      <c r="B81" s="7"/>
      <c r="C81" t="s">
        <v>4</v>
      </c>
      <c r="E81" s="5"/>
      <c r="F81" s="5">
        <f t="shared" si="13"/>
        <v>0</v>
      </c>
    </row>
    <row r="82" spans="1:6" x14ac:dyDescent="0.3">
      <c r="A82" t="s">
        <v>61</v>
      </c>
      <c r="B82" s="7"/>
      <c r="C82" t="s">
        <v>4</v>
      </c>
      <c r="E82" s="5"/>
      <c r="F82" s="5">
        <f t="shared" si="13"/>
        <v>0</v>
      </c>
    </row>
    <row r="83" spans="1:6" x14ac:dyDescent="0.3">
      <c r="A83" s="3" t="s">
        <v>55</v>
      </c>
      <c r="B83" s="7"/>
      <c r="E83" s="5"/>
      <c r="F83" s="5"/>
    </row>
    <row r="84" spans="1:6" x14ac:dyDescent="0.3">
      <c r="A84" t="s">
        <v>16</v>
      </c>
      <c r="B84" s="7"/>
      <c r="C84" t="s">
        <v>14</v>
      </c>
      <c r="E84" s="5"/>
      <c r="F84" s="5">
        <f t="shared" ref="F84:F90" si="14">B84*E84</f>
        <v>0</v>
      </c>
    </row>
    <row r="85" spans="1:6" x14ac:dyDescent="0.3">
      <c r="A85" t="s">
        <v>17</v>
      </c>
      <c r="B85" s="7"/>
      <c r="C85" t="s">
        <v>15</v>
      </c>
      <c r="E85" s="5"/>
      <c r="F85" s="5">
        <f t="shared" si="14"/>
        <v>0</v>
      </c>
    </row>
    <row r="86" spans="1:6" x14ac:dyDescent="0.3">
      <c r="A86" t="s">
        <v>70</v>
      </c>
      <c r="B86" s="7"/>
      <c r="C86" t="s">
        <v>27</v>
      </c>
      <c r="E86" s="5"/>
      <c r="F86" s="5">
        <f t="shared" si="14"/>
        <v>0</v>
      </c>
    </row>
    <row r="87" spans="1:6" x14ac:dyDescent="0.3">
      <c r="A87" t="s">
        <v>31</v>
      </c>
      <c r="B87" s="7"/>
      <c r="C87" t="s">
        <v>97</v>
      </c>
      <c r="E87" s="5"/>
      <c r="F87" s="5">
        <f t="shared" si="14"/>
        <v>0</v>
      </c>
    </row>
    <row r="88" spans="1:6" x14ac:dyDescent="0.3">
      <c r="A88" t="s">
        <v>32</v>
      </c>
      <c r="B88" s="7"/>
      <c r="C88" t="s">
        <v>14</v>
      </c>
      <c r="E88" s="5"/>
      <c r="F88" s="5">
        <f t="shared" si="14"/>
        <v>0</v>
      </c>
    </row>
    <row r="89" spans="1:6" x14ac:dyDescent="0.3">
      <c r="A89" t="s">
        <v>81</v>
      </c>
      <c r="B89" s="7"/>
      <c r="C89" t="s">
        <v>14</v>
      </c>
      <c r="E89" s="5"/>
      <c r="F89" s="5">
        <f t="shared" ref="F89" si="15">B89*E89</f>
        <v>0</v>
      </c>
    </row>
    <row r="90" spans="1:6" x14ac:dyDescent="0.3">
      <c r="A90" t="s">
        <v>69</v>
      </c>
      <c r="B90" s="7"/>
      <c r="C90" t="s">
        <v>97</v>
      </c>
      <c r="E90" s="5"/>
      <c r="F90" s="5">
        <f t="shared" si="14"/>
        <v>0</v>
      </c>
    </row>
    <row r="91" spans="1:6" x14ac:dyDescent="0.3">
      <c r="A91" t="s">
        <v>77</v>
      </c>
      <c r="B91" s="7"/>
      <c r="C91" t="s">
        <v>4</v>
      </c>
      <c r="E91" s="5"/>
      <c r="F91" s="5">
        <f t="shared" ref="F91:F92" si="16">B91*E91</f>
        <v>0</v>
      </c>
    </row>
    <row r="92" spans="1:6" x14ac:dyDescent="0.3">
      <c r="A92" t="s">
        <v>78</v>
      </c>
      <c r="B92" s="7"/>
      <c r="C92" t="s">
        <v>4</v>
      </c>
      <c r="E92" s="5"/>
      <c r="F92" s="5">
        <f t="shared" si="16"/>
        <v>0</v>
      </c>
    </row>
    <row r="93" spans="1:6" x14ac:dyDescent="0.3">
      <c r="A93" t="s">
        <v>88</v>
      </c>
      <c r="B93" s="7"/>
      <c r="C93" t="s">
        <v>27</v>
      </c>
      <c r="E93" s="5"/>
      <c r="F93" s="5">
        <f t="shared" ref="F93:F96" si="17">B93*E93</f>
        <v>0</v>
      </c>
    </row>
    <row r="94" spans="1:6" x14ac:dyDescent="0.3">
      <c r="A94" t="s">
        <v>89</v>
      </c>
      <c r="B94" s="7"/>
      <c r="C94" t="s">
        <v>27</v>
      </c>
      <c r="E94" s="5"/>
      <c r="F94" s="5">
        <f t="shared" si="17"/>
        <v>0</v>
      </c>
    </row>
    <row r="95" spans="1:6" x14ac:dyDescent="0.3">
      <c r="A95" t="s">
        <v>93</v>
      </c>
      <c r="B95" s="7"/>
      <c r="C95" t="s">
        <v>27</v>
      </c>
      <c r="E95" s="5"/>
      <c r="F95" s="5">
        <f t="shared" si="17"/>
        <v>0</v>
      </c>
    </row>
    <row r="96" spans="1:6" x14ac:dyDescent="0.3">
      <c r="A96" t="s">
        <v>76</v>
      </c>
      <c r="B96" s="7"/>
      <c r="C96" t="s">
        <v>4</v>
      </c>
      <c r="E96" s="5"/>
      <c r="F96" s="5">
        <f t="shared" si="17"/>
        <v>0</v>
      </c>
    </row>
    <row r="97" spans="1:6" x14ac:dyDescent="0.3">
      <c r="A97" t="s">
        <v>103</v>
      </c>
      <c r="B97" s="7"/>
      <c r="C97" t="s">
        <v>4</v>
      </c>
      <c r="E97" s="5"/>
      <c r="F97" s="5">
        <f t="shared" ref="F97" si="18">B97*E97</f>
        <v>0</v>
      </c>
    </row>
    <row r="99" spans="1:6" x14ac:dyDescent="0.3">
      <c r="A99" s="8"/>
    </row>
    <row r="101" spans="1:6" x14ac:dyDescent="0.3">
      <c r="A101" s="1" t="s">
        <v>82</v>
      </c>
    </row>
    <row r="102" spans="1:6" x14ac:dyDescent="0.3">
      <c r="A102" s="1" t="s">
        <v>83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5:C5"/>
    <mergeCell ref="F2:F3"/>
    <mergeCell ref="B1:C1"/>
    <mergeCell ref="B2:C2"/>
    <mergeCell ref="B3:C3"/>
    <mergeCell ref="B4:C4"/>
  </mergeCells>
  <pageMargins left="0.7" right="0.7" top="0.75" bottom="0.75" header="0.3" footer="0.3"/>
  <pageSetup paperSize="9" scale="9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9E755C1BF85B4DA963E4666262FB19" ma:contentTypeVersion="15" ma:contentTypeDescription="Een nieuw document maken." ma:contentTypeScope="" ma:versionID="22873f6eae98e33af94608205ff4fe2f">
  <xsd:schema xmlns:xsd="http://www.w3.org/2001/XMLSchema" xmlns:xs="http://www.w3.org/2001/XMLSchema" xmlns:p="http://schemas.microsoft.com/office/2006/metadata/properties" xmlns:ns3="2ff22ec4-514e-4c32-90a3-69739eb0744b" xmlns:ns4="f1da9403-1db7-4c78-a90d-3937fff2fdc8" targetNamespace="http://schemas.microsoft.com/office/2006/metadata/properties" ma:root="true" ma:fieldsID="5c8b3513b95143eb5c04025eb4b7b83c" ns3:_="" ns4:_="">
    <xsd:import namespace="2ff22ec4-514e-4c32-90a3-69739eb0744b"/>
    <xsd:import namespace="f1da9403-1db7-4c78-a90d-3937fff2fdc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OCR" minOccurs="0"/>
                <xsd:element ref="ns3:_activity" minOccurs="0"/>
                <xsd:element ref="ns3:MediaServiceObjectDetectorVersion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f22ec4-514e-4c32-90a3-69739eb074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da9403-1db7-4c78-a90d-3937fff2fdc8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Hint-hash delen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ff22ec4-514e-4c32-90a3-69739eb0744b" xsi:nil="true"/>
  </documentManagement>
</p:properties>
</file>

<file path=customXml/itemProps1.xml><?xml version="1.0" encoding="utf-8"?>
<ds:datastoreItem xmlns:ds="http://schemas.openxmlformats.org/officeDocument/2006/customXml" ds:itemID="{380BA3F8-0A02-4BE8-BCC9-77C3A21545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37DB2B-A0CA-44B4-B2A1-1B413B6C32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f22ec4-514e-4c32-90a3-69739eb0744b"/>
    <ds:schemaRef ds:uri="f1da9403-1db7-4c78-a90d-3937fff2fd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1162F4-1980-4B30-9325-4419DEB201A3}">
  <ds:schemaRefs>
    <ds:schemaRef ds:uri="http://schemas.microsoft.com/office/2006/documentManagement/types"/>
    <ds:schemaRef ds:uri="http://schemas.microsoft.com/office/infopath/2007/PartnerControls"/>
    <ds:schemaRef ds:uri="http://purl.org/dc/terms/"/>
    <ds:schemaRef ds:uri="f1da9403-1db7-4c78-a90d-3937fff2fdc8"/>
    <ds:schemaRef ds:uri="http://www.w3.org/XML/1998/namespace"/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2ff22ec4-514e-4c32-90a3-69739eb0744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 Pieters</dc:creator>
  <cp:lastModifiedBy>Hub Pieters</cp:lastModifiedBy>
  <cp:lastPrinted>2024-01-08T13:50:31Z</cp:lastPrinted>
  <dcterms:created xsi:type="dcterms:W3CDTF">2023-12-11T09:59:04Z</dcterms:created>
  <dcterms:modified xsi:type="dcterms:W3CDTF">2024-03-29T12:44:26Z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0x010100909E755C1BF85B4DA963E4666262FB19</vt:lpwstr>
  </property>
</Properties>
</file>