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unitedqualitybv.sharepoint.com/klanten/Docs/Heemskerk/EA Lease (1137)/06. Bestanden voor publicatie/"/>
    </mc:Choice>
  </mc:AlternateContent>
  <xr:revisionPtr revIDLastSave="78" documentId="8_{BA40F7F8-2FC9-4E18-A853-B3A0495BE6C4}" xr6:coauthVersionLast="47" xr6:coauthVersionMax="47" xr10:uidLastSave="{3AE5F6A4-C0FA-4CF0-8B97-A901C0D094D9}"/>
  <bookViews>
    <workbookView xWindow="-108" yWindow="-108" windowWidth="23256" windowHeight="12576" tabRatio="909" xr2:uid="{00000000-000D-0000-FFFF-FFFF00000000}"/>
  </bookViews>
  <sheets>
    <sheet name="Voorblad Prijsinvulformulieren" sheetId="105" r:id="rId1"/>
    <sheet name="Overige zaken" sheetId="63" r:id="rId2"/>
    <sheet name="Prijsinvulform Onderdeel 1" sheetId="76" r:id="rId3"/>
    <sheet name="Prijsinvulform Onderdeel 2" sheetId="79" r:id="rId4"/>
    <sheet name="Prijsinvulform Onderdeel 3" sheetId="82" r:id="rId5"/>
    <sheet name="Prijsinvulform Onderdeel 4" sheetId="83" r:id="rId6"/>
    <sheet name="Totalen" sheetId="60" r:id="rId7"/>
  </sheets>
  <definedNames>
    <definedName name="_xlnm.Print_Area" localSheetId="1">'Overige zaken'!$A$1:$C$8</definedName>
    <definedName name="_xlnm.Print_Area" localSheetId="2">'Prijsinvulform Onderdeel 1'!$A$1:$D$52</definedName>
    <definedName name="_xlnm.Print_Area" localSheetId="3">'Prijsinvulform Onderdeel 2'!$A$1:$C$52</definedName>
    <definedName name="_xlnm.Print_Area" localSheetId="4">'Prijsinvulform Onderdeel 3'!$A$1:$C$52</definedName>
    <definedName name="_xlnm.Print_Area" localSheetId="5">'Prijsinvulform Onderdeel 4'!$A$1:$D$53</definedName>
    <definedName name="_xlnm.Print_Area" localSheetId="6">Totalen!$A$1:$D$36</definedName>
    <definedName name="_xlnm.Print_Area" localSheetId="0">'Voorblad Prijsinvulformulieren'!$A$1:$J$23</definedName>
    <definedName name="_xlnm.Print_Titles" localSheetId="2">'Prijsinvulform Onderdeel 1'!$1:$2</definedName>
    <definedName name="_xlnm.Print_Titles" localSheetId="3">'Prijsinvulform Onderdeel 2'!$1:$2</definedName>
    <definedName name="_xlnm.Print_Titles" localSheetId="4">'Prijsinvulform Onderdeel 3'!$1:$2</definedName>
    <definedName name="_xlnm.Print_Titles" localSheetId="5">'Prijsinvulform Onderdeel 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79" l="1"/>
  <c r="C19" i="79"/>
  <c r="D21" i="83"/>
  <c r="D13" i="83"/>
  <c r="B21" i="83"/>
  <c r="B20" i="83"/>
  <c r="C21" i="83"/>
  <c r="C20" i="83"/>
  <c r="C12" i="82" l="1"/>
  <c r="B12" i="82"/>
  <c r="C21" i="82"/>
  <c r="B21" i="82"/>
  <c r="B23" i="83"/>
  <c r="D19" i="83"/>
  <c r="B50" i="83"/>
  <c r="D21" i="60" s="1"/>
  <c r="D24" i="60" s="1"/>
  <c r="B32" i="60" s="1"/>
  <c r="D32" i="60" s="1"/>
  <c r="B48" i="83"/>
  <c r="C50" i="79"/>
  <c r="B50" i="79"/>
  <c r="D11" i="60" s="1"/>
  <c r="B48" i="79"/>
  <c r="C23" i="60"/>
  <c r="B23" i="60"/>
  <c r="A23" i="60"/>
  <c r="D22" i="60"/>
  <c r="C22" i="60"/>
  <c r="B22" i="60"/>
  <c r="A22" i="60"/>
  <c r="C21" i="60"/>
  <c r="B21" i="60"/>
  <c r="A21" i="60"/>
  <c r="A19" i="60"/>
  <c r="A32" i="60" s="1"/>
  <c r="C17" i="60"/>
  <c r="B17" i="60"/>
  <c r="A17" i="60"/>
  <c r="C16" i="60"/>
  <c r="B16" i="60"/>
  <c r="A16" i="60"/>
  <c r="A14" i="60"/>
  <c r="A31" i="60" s="1"/>
  <c r="C12" i="60"/>
  <c r="B12" i="60"/>
  <c r="A12" i="60"/>
  <c r="C11" i="60"/>
  <c r="B11" i="60"/>
  <c r="A11" i="60"/>
  <c r="A9" i="60"/>
  <c r="A30" i="60" s="1"/>
  <c r="D7" i="60"/>
  <c r="C7" i="60"/>
  <c r="B7" i="60"/>
  <c r="A7" i="60"/>
  <c r="C6" i="60"/>
  <c r="B6" i="60"/>
  <c r="A6" i="60"/>
  <c r="C5" i="60"/>
  <c r="B5" i="60"/>
  <c r="A5" i="60"/>
  <c r="A3" i="60"/>
  <c r="A29" i="60" s="1"/>
  <c r="C50" i="83"/>
  <c r="D48" i="83"/>
  <c r="D50" i="83" s="1"/>
  <c r="D23" i="60" s="1"/>
  <c r="C48" i="83"/>
  <c r="D20" i="83"/>
  <c r="B19" i="83"/>
  <c r="C16" i="83"/>
  <c r="B16" i="83"/>
  <c r="D23" i="83"/>
  <c r="C13" i="83"/>
  <c r="B13" i="83"/>
  <c r="C48" i="82"/>
  <c r="C50" i="82" s="1"/>
  <c r="D17" i="60" s="1"/>
  <c r="B48" i="82"/>
  <c r="B50" i="82" s="1"/>
  <c r="D16" i="60" s="1"/>
  <c r="C42" i="82"/>
  <c r="B42" i="82"/>
  <c r="C20" i="82"/>
  <c r="C19" i="82"/>
  <c r="B19" i="82"/>
  <c r="C16" i="82"/>
  <c r="C17" i="82" s="1"/>
  <c r="B16" i="82"/>
  <c r="B17" i="82" s="1"/>
  <c r="B23" i="82" s="1"/>
  <c r="D12" i="60"/>
  <c r="C48" i="79"/>
  <c r="C21" i="79"/>
  <c r="C23" i="79" s="1"/>
  <c r="B20" i="79"/>
  <c r="B16" i="79"/>
  <c r="B21" i="79" s="1"/>
  <c r="B23" i="79" s="1"/>
  <c r="C12" i="79"/>
  <c r="B12" i="79"/>
  <c r="D50" i="76"/>
  <c r="D48" i="76"/>
  <c r="C48" i="76"/>
  <c r="C50" i="76" s="1"/>
  <c r="D6" i="60" s="1"/>
  <c r="B48" i="76"/>
  <c r="B50" i="76" s="1"/>
  <c r="D5" i="60" s="1"/>
  <c r="D21" i="76"/>
  <c r="D23" i="76" s="1"/>
  <c r="C20" i="76"/>
  <c r="D19" i="76"/>
  <c r="C19" i="76"/>
  <c r="B19" i="76"/>
  <c r="D16" i="76"/>
  <c r="C16" i="76"/>
  <c r="C21" i="76" s="1"/>
  <c r="C23" i="76" s="1"/>
  <c r="B16" i="76"/>
  <c r="B21" i="76" s="1"/>
  <c r="B23" i="76" s="1"/>
  <c r="D12" i="76"/>
  <c r="C12" i="76"/>
  <c r="B12" i="76"/>
  <c r="C9" i="76"/>
  <c r="C23" i="83" l="1"/>
  <c r="D13" i="60"/>
  <c r="B30" i="60" s="1"/>
  <c r="D30" i="60" s="1"/>
  <c r="C23" i="82"/>
  <c r="D18" i="60"/>
  <c r="B31" i="60" s="1"/>
  <c r="D31" i="60" s="1"/>
  <c r="D8" i="60"/>
  <c r="B29" i="60" s="1"/>
  <c r="D29" i="60" s="1"/>
  <c r="D34" i="60" s="1"/>
</calcChain>
</file>

<file path=xl/sharedStrings.xml><?xml version="1.0" encoding="utf-8"?>
<sst xmlns="http://schemas.openxmlformats.org/spreadsheetml/2006/main" count="308" uniqueCount="135">
  <si>
    <t>Inhoud:</t>
  </si>
  <si>
    <t xml:space="preserve"> </t>
  </si>
  <si>
    <t>Velden in te vullen door inschrijver</t>
  </si>
  <si>
    <t>Categorie/segment</t>
  </si>
  <si>
    <t>Voertuiggegevens</t>
  </si>
  <si>
    <t>Merk</t>
  </si>
  <si>
    <t>Model</t>
  </si>
  <si>
    <t>Type</t>
  </si>
  <si>
    <t>Soort voertuig</t>
  </si>
  <si>
    <t>Brandstof</t>
  </si>
  <si>
    <t>Elektrisch</t>
  </si>
  <si>
    <t>Gewicht (kg)</t>
  </si>
  <si>
    <t>Prijzen</t>
  </si>
  <si>
    <t>Catalogusprijs auto zonder opties en accessoires incl. BTW en incl. BPM</t>
  </si>
  <si>
    <t>Prijs auto exclusief BTW en exclusief BPM</t>
  </si>
  <si>
    <t>BPM</t>
  </si>
  <si>
    <t>Fabrieksopties</t>
  </si>
  <si>
    <t xml:space="preserve">Catalogusprijs fabrieksopties exclusief BTW en exclusief BPM </t>
  </si>
  <si>
    <t>BPM fabrieksopties</t>
  </si>
  <si>
    <t>Accessoires</t>
  </si>
  <si>
    <t>Prijs accessoires (niet af fabriek) excl. BTW</t>
  </si>
  <si>
    <t>Totaal excl. BTW en incl. BPM</t>
  </si>
  <si>
    <t>Korting excl. BTW</t>
  </si>
  <si>
    <t>Totaal netto excl. BTW en incl. BPM</t>
  </si>
  <si>
    <t>Contractgevens</t>
  </si>
  <si>
    <t>Looptijd (maanden)</t>
  </si>
  <si>
    <t>Jaarkilometrage (km)</t>
  </si>
  <si>
    <t>Meerkilometers per jaar (indicatief, t.b.v. calculatie)</t>
  </si>
  <si>
    <t>Restwaarde bij einde looptijd excl. BTW incl. BPM</t>
  </si>
  <si>
    <t>Reparatie en onderhoud (€/km)</t>
  </si>
  <si>
    <t>Banden (€/km)</t>
  </si>
  <si>
    <t>Meer/minderkilometers (€/km)</t>
  </si>
  <si>
    <t>Prijzen per maand excl. BTW</t>
  </si>
  <si>
    <t>Afschrijvingskosten</t>
  </si>
  <si>
    <t xml:space="preserve">Rentekosten </t>
  </si>
  <si>
    <t>Reparatie en Onderhoud</t>
  </si>
  <si>
    <t>Banden</t>
  </si>
  <si>
    <t>WA+Casco verzekering</t>
  </si>
  <si>
    <t>Motorrijtuigenbelasting (MRB)</t>
  </si>
  <si>
    <t>Administratiekosten en beheersfee</t>
  </si>
  <si>
    <t>24-uurs service bij pech- en schade</t>
  </si>
  <si>
    <t>Meerkilometers</t>
  </si>
  <si>
    <t>Gesloten bestelauto</t>
  </si>
  <si>
    <t>Diesel</t>
  </si>
  <si>
    <t xml:space="preserve">De inschrijver hoeft dit formulier niet in te vullen. Dit formulier wordt automatisch gevuld. </t>
  </si>
  <si>
    <t>Berekening (fictieve) inschrijfprijs</t>
  </si>
  <si>
    <t>(A) **</t>
  </si>
  <si>
    <t>wegingsfactor (B) *</t>
  </si>
  <si>
    <t>Subtotaal (AxB)</t>
  </si>
  <si>
    <t>Gewogen leaseprijs per maand</t>
  </si>
  <si>
    <t>Totaal fictieve inschrijfprijs per maand</t>
  </si>
  <si>
    <t>* De genoemde aantallen zijn fictief en er kunnen geen rechten aan worden ontleend.
** De prijzen zoals ingevuld op het prijsinvulformulier zijn inclusief alle kosten voortkomend uit de beschreven voorwaarden in de aanbestedingsdocumenten en de kwalitatieve gunningscriteria.</t>
  </si>
  <si>
    <t xml:space="preserve"> Maandprijs</t>
  </si>
  <si>
    <t>Naam inschrijver: …………………………………….</t>
  </si>
  <si>
    <t>Omschrijving</t>
  </si>
  <si>
    <t xml:space="preserve">Wat is de vaste opslag op het IRS rentepercentage dat inschrijver gedurende de looptijd van de raamovereenkomst hanteert?
Deze opslag dient gelijk te zijn aan de toegepaste opslag in de calculaties in de prijsinvulformulieren. </t>
  </si>
  <si>
    <t>1
2
3</t>
  </si>
  <si>
    <t>Percentage *</t>
  </si>
  <si>
    <t>Prijsinvulformulier overige zaken</t>
  </si>
  <si>
    <t>Fiat</t>
  </si>
  <si>
    <t xml:space="preserve">Kosten rijklaar maken excl. BTW,  Leges, Registratiekosten, Recyclingbijdrage </t>
  </si>
  <si>
    <t xml:space="preserve">De Inschrijver hoeft alleen de gele velden in te vullen. Dit formulier wordt verder automatisch gevuld. </t>
  </si>
  <si>
    <t>IRS rente (hiervan dient u uit te gaan voor de calculatie)</t>
  </si>
  <si>
    <t>Renteopslag in percentage</t>
  </si>
  <si>
    <t>Peugeot</t>
  </si>
  <si>
    <t>N.v.t.</t>
  </si>
  <si>
    <t>BPM fabrieksopties n.v.t.</t>
  </si>
  <si>
    <t>BPM n.v.t.</t>
  </si>
  <si>
    <t>Ford</t>
  </si>
  <si>
    <t>*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 Alle door inschrijver verstrekte tarieven en prijzen zijn marktconform en realistisch. Indien blijkt dat er niet marktconform of realistisch wordt aangeboden, is opdrachtgever gerechtigd de inschrijving ongeldig te verklaren. 
* De prijzen zoals ingevuld op het prijsinvulformulier zijn inclusief alle kosten voortkomend uit het programma van eisen en kwalitatieve gunningscriteria.</t>
  </si>
  <si>
    <t xml:space="preserve">Totalen aanbesteding "Operationele lease voertuigen"  
</t>
  </si>
  <si>
    <t>Renault</t>
  </si>
  <si>
    <t>Kangoo E-Tech</t>
  </si>
  <si>
    <t>Platformcabine 75 kWh</t>
  </si>
  <si>
    <t>Pick-up, vaste laadbak</t>
  </si>
  <si>
    <t>Pick-up enkele cabine</t>
  </si>
  <si>
    <t>Prijs auto exclusief BTW</t>
  </si>
  <si>
    <t>Catalogusprijs fabrieksopties exclusief BTW</t>
  </si>
  <si>
    <t>Catalogusprijs auto zonder opties en accessoires incl. BTW en BPM</t>
  </si>
  <si>
    <t>Gewogen maandprijs totaal excl. BTW</t>
  </si>
  <si>
    <t>* De prijzen zoals ingevuld op het prijsinvul formulier zijn inclusief alle kosten voortkomend uit de beschreven voorwaarden in de aanbestedingsdocumenten en de kwalitatieve gunningscriteria.</t>
  </si>
  <si>
    <t>Nissan</t>
  </si>
  <si>
    <t>Volkswagen</t>
  </si>
  <si>
    <t>Transit</t>
  </si>
  <si>
    <t xml:space="preserve">Nissan </t>
  </si>
  <si>
    <t>Leaf</t>
  </si>
  <si>
    <t>BPM (n.v.t.)</t>
  </si>
  <si>
    <t>Personenauto</t>
  </si>
  <si>
    <t>ID3</t>
  </si>
  <si>
    <t>Mégane E-Tech</t>
  </si>
  <si>
    <t>L1 50kWh</t>
  </si>
  <si>
    <t>L1 N-Connecta</t>
  </si>
  <si>
    <t>Extra L1, 22kW</t>
  </si>
  <si>
    <t>Townstar Electric</t>
  </si>
  <si>
    <t>e-Partner</t>
  </si>
  <si>
    <t>e-Scudo</t>
  </si>
  <si>
    <t xml:space="preserve">Kleur: wit ((Gelato wit)
Winter Pakket </t>
  </si>
  <si>
    <t>e-Expert</t>
  </si>
  <si>
    <t>Kleur: wit ((Icy White)
Winter Pakket</t>
  </si>
  <si>
    <t xml:space="preserve">Boxer </t>
  </si>
  <si>
    <t>Kleur: wit
- Volledige scheidingswand
- Achterdeuren met ruiten en wisser
- Houtenvloer laadruimte met antislip + houten zijwanden
- Pakket Comfort
- Pakket Cargo (sjorogen, 220V aansluiting en LED verlichting laadruimte)
- Zijschuifdeur rechts met ruit</t>
  </si>
  <si>
    <t>Kleur; wit (Blanc Mineral)
- Vier seizoenen banden
- Elektrisch verwarmbare voorstoelen
- Zijschuifdeur rechts met te openen raam
- Sjorogen in vloer
- Pack Visibilite Extra:
• Achterdeuren met ramen (deuren 180 graden te openen)
• Ruitenwissers met sproeier
• Achterruitverwarming
• Volledig tussenschot met raam</t>
  </si>
  <si>
    <t>Stelpost:
- LED-zwaailampbalk smal, permanente bevestiging, volgens ECE-R65 + ECE R10 keurmerk
- All-Weatherbanden</t>
  </si>
  <si>
    <t>Stelpost:
- LED-zwaailampbalk smal, permanente bevestiging, volgens ECE-R65 + ECE R10 keurmerk
- All-Weatherbanden
- Houtenvloer laadruimte met antislip + houten zijwanden</t>
  </si>
  <si>
    <t>Stelpost:
- LED-zwaailampbalk smal, permanente bevestiging, volgens ECE-R65 + ECE R10 keurmerk
- Houtenvloer laadruimte met antislip + houten zijwanden</t>
  </si>
  <si>
    <t>Chassis enkele cabine, L2 3,5t 2.2 BlueHDi 180 S&amp;S EAT8</t>
  </si>
  <si>
    <t>Chassis enkele cabine, L2H1, 350, Trend, 2.0 15 pk Automaat FWD</t>
  </si>
  <si>
    <t>Kleur: wit (Icy White))
- Pakket Conversion
- Pakket City
- All season banden
- Vaste trekhaak (flenskogel)
- Voorbereiding trekhaak</t>
  </si>
  <si>
    <t>N-Connecta</t>
  </si>
  <si>
    <t xml:space="preserve">Kleur: wit (Solid White)
</t>
  </si>
  <si>
    <t>Techno</t>
  </si>
  <si>
    <t>Kleur: wit (Blanc Glacier)
- Pack winter
- Pack Advanced Drive Assist
- All season banden</t>
  </si>
  <si>
    <t>Stelpost: 
- LED-flitsers vast gemonteerd aan voorzijde en achterzijde (grill/bumper)
- All-Weatherbanden</t>
  </si>
  <si>
    <t xml:space="preserve">Stelpost: 
- LED-flitsers vast gemonteerd aan voorzijde en achterzijde (grill/bumper)
</t>
  </si>
  <si>
    <t xml:space="preserve">Kleur: wit (Gletscher White)
</t>
  </si>
  <si>
    <t xml:space="preserve">Kleur: wit (Mineral White)
- Ramenpakket: achterdeuren met ramen, ruitenwisser, verwarming, tussenschot met raam en achteruitkijkspiegel
</t>
  </si>
  <si>
    <t>Eventuele overige kosten/korting</t>
  </si>
  <si>
    <t>Specificatie overige kosten/korting (zover van toepassing):</t>
  </si>
  <si>
    <t xml:space="preserve">Stelpost: 
- LED-zwaailampbalk smal, permanente bevestiging, volgens ECE-R65 + ECE R10 keurmerk
- LED-flitsers aan voor- en achterzijde auto
- Vaste open laadbak. Lengte circa 3.200 mm
- Laadvloerhoogte maximaal 810 mm
- Palenjuk (bovenste ligger hoger dan zwaailampbalk)
- Neerklapbare zijschotten circa 300 mm hoogte
- Roosters over achterlichten
- Touwhaken onder laadbak
- Fijnmazig afdeknet (aangepast aan de afmetingen van de laadbak)
- Paal voor verkeerspionnen
- 4 verzonken sjorogen in laadvloer
- Kist direct tegen het kopschot. Breedte tot aan de autolaadkraan. Hoogte: tot aan onderzijde achterraam
- Hiab autolaadkraan Hiab T-CLX 018, 2x hydraulisch uitschuifbaar + 1x mechanisch uitschuifbaar gemonteerd in de linker voorzijde laadbak, direct achter de cabine
- 2e accu en 220V omvormer, 3.000W continue vermogen, 2 WCD aan de buitenzijde.
Exacte uitvoering te bepreken na gunning. </t>
  </si>
  <si>
    <t xml:space="preserve">Stelpost: 
- LED-zwaailampbalk smal, permanente bevestiging, volgens ECE-R65 + ECE R10 keurmerk
- LED-flitsers aan voor- en achterzijde auto
- Vaste open laadbak
- Laadvloerhoogte maximaal 810 mm
- Palenjuk (bovenste ligger hoger dan zwaailampbalk)
- Neerklapbare zijschotten circa 300 mm hoogte
- Roosters over achterlichten
- Touwhaken onder laadbak
- Fijnmazig afdeknet (aangepast aan de afmetingen van de laadbak)
- Paal voor verkeerspionnen
- 4 verzonken sjorogen in laadvloer
- Kist direct tegen het kopschot. Breedte tot aan de autolaadkraan. Hoogte: tot aan onderzijde achterraam
- Hiab autolaadkraan Hiab T-CLX 018, 2x hydraulisch uitschuifbaar + 1x mechanisch uitschuifbaar gemonteerd in de linker voorzijde laadbak, direct achter de cabine
- 220V omvormer, 3.000W continue vermogen, 2 WCD aan de buitenzijde.
Exacte uitvoering te bepreken na gunning. </t>
  </si>
  <si>
    <t>Onderdeel 1</t>
  </si>
  <si>
    <t>Onderdeel 2</t>
  </si>
  <si>
    <t>Onderdeel 3</t>
  </si>
  <si>
    <t>Onderdeel 4</t>
  </si>
  <si>
    <t xml:space="preserve">Onderdeel 1. Kleine gesloten bedrijfsauto, elektrisch </t>
  </si>
  <si>
    <t>Onderdeel 3. Bedrijfswagen met open laadbak en autolaadkraan</t>
  </si>
  <si>
    <t>Onderdeel 2. Middelgrote bedrijfsauto, elektrisch, met vaste open laadbak</t>
  </si>
  <si>
    <t>Onderdeel 4. Personenauto elektrisch</t>
  </si>
  <si>
    <t>Overige zaken (renteopslag)</t>
  </si>
  <si>
    <t>Operationele lease voertuigen</t>
  </si>
  <si>
    <r>
      <t xml:space="preserve">Stelpost: 
- LED-flitsers vast gemonteerd aan voorzijde en achterzijde (grill/bumper)
</t>
    </r>
    <r>
      <rPr>
        <sz val="10"/>
        <color rgb="FFFF0000"/>
        <rFont val="Century Gothic"/>
        <family val="2"/>
      </rPr>
      <t>- All-Weatherbanden</t>
    </r>
  </si>
  <si>
    <t>Pro S Business 77 kWh</t>
  </si>
  <si>
    <t>Kleur: wit 
- Handmatige regeneratie roetfilter
- Safety &amp; Comfort Pack 1
- 2 AGM accu's
- All-Weather banden
- Vaste trekhaak (flenskogel)
- Voorbereiding trekhaak
- Voorbereiding montage zwaailichten</t>
  </si>
  <si>
    <r>
      <t xml:space="preserve">Stelpost: 
</t>
    </r>
    <r>
      <rPr>
        <sz val="10"/>
        <color rgb="FFFF0000"/>
        <rFont val="Century Gothic"/>
        <family val="2"/>
      </rPr>
      <t>- All-Weatherbanden</t>
    </r>
    <r>
      <rPr>
        <sz val="10"/>
        <color theme="1"/>
        <rFont val="Century Gothic"/>
        <family val="2"/>
      </rPr>
      <t xml:space="preserve">
- LED-zwaailampbalk smal, permanente bevestiging, volgens ECE-R65 + ECE R10 keurmerk
- Vaste open laadbak
- Palenjuk (bovenste ligger hoger dan zwaailampbalk)
- Neerklapbare zijschotten circa 300 mm hoogte
- Roosters over achterlichten
- Touwhaken onder laadbak
- Fijnmazig afdeknet (aangepast aan de afmetingen van de laadbak)</t>
    </r>
  </si>
  <si>
    <t>Prijsinvulformulieren 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</si>
</sst>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_ [$€-413]\ * #,##0_ ;_ [$€-413]\ * \-#,##0_ ;_ [$€-413]\ * &quot;-&quot;??_ ;_ @_ "/>
    <numFmt numFmtId="166" formatCode="0.000%"/>
    <numFmt numFmtId="167" formatCode="_ [$€-413]\ * #,##0.00_ ;_ [$€-413]\ * \-#,##0.00_ ;_ [$€-413]\ * &quot;-&quot;??_ ;_ @_ "/>
    <numFmt numFmtId="168" formatCode="_ [$€-413]\ * #,##0.000_ ;_ [$€-413]\ * \-#,##0.000_ ;_ [$€-413]\ * &quot;-&quot;???_ ;_ @_ "/>
  </numFmts>
  <fonts count="46" x14ac:knownFonts="1">
    <font>
      <sz val="10"/>
      <name val="Arial"/>
    </font>
    <font>
      <sz val="11"/>
      <color theme="1"/>
      <name val="Calibri"/>
      <family val="2"/>
      <scheme val="minor"/>
    </font>
    <font>
      <sz val="11"/>
      <color theme="1"/>
      <name val="Calibri"/>
      <family val="2"/>
      <scheme val="minor"/>
    </font>
    <font>
      <b/>
      <sz val="10"/>
      <name val="Century Gothic"/>
      <family val="2"/>
    </font>
    <font>
      <sz val="10"/>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sz val="11"/>
      <color theme="1"/>
      <name val="Calibri"/>
      <family val="2"/>
      <scheme val="minor"/>
    </font>
    <font>
      <b/>
      <sz val="9"/>
      <color theme="0"/>
      <name val="Century Gothic"/>
      <family val="2"/>
    </font>
    <font>
      <sz val="9"/>
      <color rgb="FFFF0000"/>
      <name val="Century Gothic"/>
      <family val="2"/>
    </font>
    <font>
      <u/>
      <sz val="10"/>
      <color indexed="30"/>
      <name val="Century Gothic"/>
      <family val="2"/>
    </font>
    <font>
      <b/>
      <sz val="9"/>
      <name val="Century Gothic"/>
      <family val="2"/>
    </font>
    <font>
      <b/>
      <sz val="10"/>
      <color indexed="9"/>
      <name val="Century Gothic"/>
      <family val="2"/>
    </font>
    <font>
      <b/>
      <sz val="12"/>
      <color theme="0"/>
      <name val="Century Gothic"/>
      <family val="2"/>
    </font>
    <font>
      <b/>
      <sz val="10"/>
      <color theme="0"/>
      <name val="Century Gothic"/>
      <family val="2"/>
    </font>
    <font>
      <b/>
      <sz val="10"/>
      <color rgb="FFFF0000"/>
      <name val="Century Gothic"/>
      <family val="2"/>
    </font>
    <font>
      <sz val="10"/>
      <color rgb="FFFF0000"/>
      <name val="Calibri"/>
      <family val="2"/>
      <scheme val="minor"/>
    </font>
    <font>
      <b/>
      <sz val="10"/>
      <color theme="1"/>
      <name val="Century Gothic"/>
      <family val="2"/>
    </font>
    <font>
      <sz val="10"/>
      <color theme="0"/>
      <name val="Century Gothic"/>
      <family val="2"/>
    </font>
    <font>
      <sz val="10"/>
      <color theme="1"/>
      <name val="Calibri"/>
      <family val="2"/>
      <scheme val="minor"/>
    </font>
    <font>
      <sz val="9"/>
      <name val="Arial"/>
      <family val="2"/>
    </font>
    <font>
      <b/>
      <u/>
      <sz val="10"/>
      <name val="Arial"/>
      <family val="2"/>
    </font>
    <font>
      <sz val="10"/>
      <color theme="0" tint="-4.9989318521683403E-2"/>
      <name val="Arial"/>
      <family val="2"/>
    </font>
    <font>
      <b/>
      <sz val="22"/>
      <name val="Century Gothic"/>
      <family val="2"/>
    </font>
    <font>
      <sz val="8"/>
      <name val="Arial"/>
      <family val="2"/>
    </font>
    <font>
      <sz val="10"/>
      <color theme="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0000"/>
        <bgColor indexed="64"/>
      </patternFill>
    </fill>
    <fill>
      <patternFill patternType="solid">
        <fgColor rgb="FF3366FF"/>
        <bgColor indexed="64"/>
      </patternFill>
    </fill>
    <fill>
      <patternFill patternType="solid">
        <fgColor rgb="FFCCECFF"/>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theme="0" tint="-4.9989318521683403E-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669">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5" fillId="0" borderId="0"/>
    <xf numFmtId="0" fontId="27" fillId="0" borderId="0"/>
    <xf numFmtId="0" fontId="5" fillId="0" borderId="0"/>
    <xf numFmtId="0" fontId="25" fillId="0" borderId="0"/>
    <xf numFmtId="0" fontId="25" fillId="0" borderId="0"/>
    <xf numFmtId="0" fontId="2" fillId="0" borderId="0"/>
    <xf numFmtId="44" fontId="25" fillId="0" borderId="0" applyFont="0" applyFill="0" applyBorder="0" applyAlignment="0" applyProtection="0"/>
    <xf numFmtId="44" fontId="25" fillId="0" borderId="0" applyFont="0" applyFill="0" applyBorder="0" applyAlignment="0" applyProtection="0"/>
    <xf numFmtId="0" fontId="1" fillId="0" borderId="0"/>
    <xf numFmtId="0" fontId="1" fillId="0" borderId="0"/>
    <xf numFmtId="0" fontId="1"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cellStyleXfs>
  <cellXfs count="176">
    <xf numFmtId="0" fontId="0" fillId="0" borderId="0" xfId="0"/>
    <xf numFmtId="0" fontId="4" fillId="0" borderId="0" xfId="0" applyFont="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7" xfId="0" applyFont="1" applyBorder="1"/>
    <xf numFmtId="0" fontId="35" fillId="0" borderId="0" xfId="0" applyFont="1" applyAlignment="1">
      <alignment vertical="center"/>
    </xf>
    <xf numFmtId="0" fontId="25" fillId="0" borderId="0" xfId="0" applyFont="1" applyAlignment="1">
      <alignment vertical="center"/>
    </xf>
    <xf numFmtId="0" fontId="25" fillId="0" borderId="10" xfId="0" applyFont="1" applyBorder="1" applyAlignment="1">
      <alignment vertical="center"/>
    </xf>
    <xf numFmtId="0" fontId="34" fillId="27" borderId="10" xfId="0" applyFont="1" applyFill="1" applyBorder="1" applyAlignment="1">
      <alignment vertical="center"/>
    </xf>
    <xf numFmtId="0" fontId="34" fillId="27" borderId="10" xfId="0" applyFont="1" applyFill="1" applyBorder="1" applyAlignment="1">
      <alignment horizontal="center" vertical="center"/>
    </xf>
    <xf numFmtId="44" fontId="25" fillId="0" borderId="10" xfId="0" applyNumberFormat="1" applyFont="1" applyBorder="1" applyAlignment="1">
      <alignment vertical="center"/>
    </xf>
    <xf numFmtId="0" fontId="37" fillId="0" borderId="0" xfId="0" applyFont="1" applyAlignment="1">
      <alignment horizontal="right" vertical="center"/>
    </xf>
    <xf numFmtId="44" fontId="37" fillId="0" borderId="10" xfId="0" applyNumberFormat="1" applyFont="1" applyBorder="1" applyAlignment="1">
      <alignment vertical="center"/>
    </xf>
    <xf numFmtId="44" fontId="37" fillId="0" borderId="0" xfId="0" applyNumberFormat="1" applyFont="1" applyAlignment="1">
      <alignment vertical="center"/>
    </xf>
    <xf numFmtId="0" fontId="26" fillId="0" borderId="0" xfId="0" applyFont="1" applyAlignment="1">
      <alignment vertical="center"/>
    </xf>
    <xf numFmtId="0" fontId="34" fillId="31" borderId="10" xfId="0" applyFont="1" applyFill="1" applyBorder="1" applyAlignment="1">
      <alignment vertical="center"/>
    </xf>
    <xf numFmtId="0" fontId="34" fillId="31" borderId="10" xfId="0" applyFont="1" applyFill="1" applyBorder="1" applyAlignment="1">
      <alignment horizontal="center" vertical="center"/>
    </xf>
    <xf numFmtId="0" fontId="34" fillId="31" borderId="10" xfId="0" applyFont="1" applyFill="1" applyBorder="1" applyAlignment="1">
      <alignment horizontal="center" vertical="center" wrapText="1"/>
    </xf>
    <xf numFmtId="0" fontId="25" fillId="25" borderId="10" xfId="0" applyFont="1" applyFill="1" applyBorder="1" applyAlignment="1">
      <alignment horizontal="center" vertical="center"/>
    </xf>
    <xf numFmtId="44" fontId="25" fillId="0" borderId="0" xfId="0" applyNumberFormat="1" applyFont="1" applyAlignment="1">
      <alignment vertical="center"/>
    </xf>
    <xf numFmtId="0" fontId="37" fillId="25" borderId="0" xfId="0" applyFont="1" applyFill="1" applyAlignment="1">
      <alignment horizontal="center" vertical="center"/>
    </xf>
    <xf numFmtId="44" fontId="37" fillId="28" borderId="10" xfId="0" applyNumberFormat="1" applyFont="1" applyFill="1" applyBorder="1" applyAlignment="1">
      <alignment vertical="center"/>
    </xf>
    <xf numFmtId="0" fontId="0" fillId="0" borderId="0" xfId="0" applyAlignment="1">
      <alignment wrapText="1"/>
    </xf>
    <xf numFmtId="0" fontId="25" fillId="32" borderId="0" xfId="0" applyFont="1" applyFill="1" applyAlignment="1">
      <alignment vertical="center"/>
    </xf>
    <xf numFmtId="0" fontId="0" fillId="32" borderId="0" xfId="0" applyFill="1" applyAlignment="1">
      <alignment wrapText="1"/>
    </xf>
    <xf numFmtId="166" fontId="6" fillId="30" borderId="10" xfId="660" applyNumberFormat="1" applyFont="1" applyFill="1" applyBorder="1" applyAlignment="1" applyProtection="1">
      <alignment horizontal="center" vertical="center" wrapText="1"/>
      <protection locked="0"/>
    </xf>
    <xf numFmtId="0" fontId="4" fillId="32" borderId="0" xfId="0" applyFont="1" applyFill="1"/>
    <xf numFmtId="44" fontId="25" fillId="30" borderId="10" xfId="0" applyNumberFormat="1" applyFont="1" applyFill="1" applyBorder="1" applyAlignment="1" applyProtection="1">
      <alignment horizontal="center" vertical="center"/>
      <protection locked="0"/>
    </xf>
    <xf numFmtId="167" fontId="25" fillId="30" borderId="10" xfId="0" applyNumberFormat="1" applyFont="1" applyFill="1" applyBorder="1" applyAlignment="1" applyProtection="1">
      <alignment horizontal="center" vertical="center"/>
      <protection locked="0"/>
    </xf>
    <xf numFmtId="166" fontId="25" fillId="28" borderId="10" xfId="660" applyNumberFormat="1" applyFont="1" applyFill="1" applyBorder="1" applyAlignment="1" applyProtection="1">
      <alignment horizontal="center" vertical="center" wrapText="1"/>
    </xf>
    <xf numFmtId="166" fontId="25" fillId="30" borderId="10" xfId="0" applyNumberFormat="1" applyFont="1" applyFill="1" applyBorder="1" applyAlignment="1" applyProtection="1">
      <alignment horizontal="center" vertical="center"/>
      <protection locked="0"/>
    </xf>
    <xf numFmtId="166" fontId="4" fillId="28" borderId="10" xfId="660" applyNumberFormat="1" applyFont="1" applyFill="1" applyBorder="1" applyAlignment="1" applyProtection="1">
      <alignment horizontal="center" vertical="center" wrapText="1"/>
    </xf>
    <xf numFmtId="166" fontId="4" fillId="30" borderId="10" xfId="0" applyNumberFormat="1" applyFont="1" applyFill="1" applyBorder="1" applyAlignment="1" applyProtection="1">
      <alignment horizontal="center" vertical="center"/>
      <protection locked="0"/>
    </xf>
    <xf numFmtId="167" fontId="4" fillId="30" borderId="10" xfId="0" applyNumberFormat="1" applyFont="1" applyFill="1" applyBorder="1" applyAlignment="1" applyProtection="1">
      <alignment horizontal="center" vertical="center"/>
      <protection locked="0"/>
    </xf>
    <xf numFmtId="44" fontId="4" fillId="30" borderId="10" xfId="0" applyNumberFormat="1" applyFont="1" applyFill="1" applyBorder="1" applyAlignment="1" applyProtection="1">
      <alignment horizontal="center" vertical="center"/>
      <protection locked="0"/>
    </xf>
    <xf numFmtId="168" fontId="4" fillId="30" borderId="10" xfId="0" applyNumberFormat="1" applyFont="1" applyFill="1" applyBorder="1" applyAlignment="1" applyProtection="1">
      <alignment horizontal="center" vertical="center"/>
      <protection locked="0"/>
    </xf>
    <xf numFmtId="168" fontId="25" fillId="30" borderId="10" xfId="0" applyNumberFormat="1" applyFont="1" applyFill="1" applyBorder="1" applyAlignment="1" applyProtection="1">
      <alignment horizontal="center" vertical="center"/>
      <protection locked="0"/>
    </xf>
    <xf numFmtId="165" fontId="25" fillId="30" borderId="10" xfId="661" applyNumberFormat="1" applyFont="1" applyFill="1" applyBorder="1" applyAlignment="1" applyProtection="1">
      <alignment horizontal="center" vertical="center"/>
      <protection locked="0"/>
    </xf>
    <xf numFmtId="165" fontId="4" fillId="30" borderId="10" xfId="661" applyNumberFormat="1" applyFont="1" applyFill="1" applyBorder="1" applyAlignment="1" applyProtection="1">
      <alignment horizontal="center" vertical="center"/>
      <protection locked="0"/>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0" xfId="0" applyFont="1" applyAlignment="1">
      <alignment horizontal="center" vertical="center" wrapText="1"/>
    </xf>
    <xf numFmtId="0" fontId="4" fillId="0" borderId="0" xfId="0" applyFont="1" applyAlignment="1">
      <alignment vertical="top"/>
    </xf>
    <xf numFmtId="0" fontId="30" fillId="0" borderId="0" xfId="0" applyFont="1"/>
    <xf numFmtId="0" fontId="4" fillId="0" borderId="16"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0" xfId="0" applyFont="1" applyAlignment="1">
      <alignment vertical="center"/>
    </xf>
    <xf numFmtId="0" fontId="7" fillId="0" borderId="10" xfId="544" applyFont="1" applyBorder="1" applyAlignment="1">
      <alignment wrapText="1"/>
    </xf>
    <xf numFmtId="0" fontId="0" fillId="32" borderId="0" xfId="0" applyFill="1"/>
    <xf numFmtId="0" fontId="36" fillId="32" borderId="0" xfId="0" applyFont="1" applyFill="1" applyAlignment="1">
      <alignment horizontal="left" wrapText="1"/>
    </xf>
    <xf numFmtId="0" fontId="32" fillId="24" borderId="10" xfId="543" applyFont="1" applyFill="1" applyBorder="1" applyAlignment="1">
      <alignment horizontal="center" vertical="center" wrapText="1"/>
    </xf>
    <xf numFmtId="0" fontId="6" fillId="32" borderId="0" xfId="544" applyFont="1" applyFill="1" applyAlignment="1">
      <alignment vertical="center" wrapText="1"/>
    </xf>
    <xf numFmtId="0" fontId="6" fillId="0" borderId="0" xfId="544" applyFont="1" applyAlignment="1">
      <alignment vertical="center" wrapText="1"/>
    </xf>
    <xf numFmtId="0" fontId="42" fillId="32" borderId="0" xfId="0" applyFont="1" applyFill="1" applyAlignment="1">
      <alignment wrapText="1"/>
    </xf>
    <xf numFmtId="0" fontId="5" fillId="0" borderId="0" xfId="543" applyAlignment="1">
      <alignment vertical="center" wrapText="1"/>
    </xf>
    <xf numFmtId="0" fontId="4" fillId="32" borderId="0" xfId="544" applyFont="1" applyFill="1" applyAlignment="1">
      <alignment vertical="center" wrapText="1"/>
    </xf>
    <xf numFmtId="0" fontId="4" fillId="0" borderId="0" xfId="544" applyFont="1" applyAlignment="1">
      <alignment vertical="center" wrapText="1"/>
    </xf>
    <xf numFmtId="0" fontId="5" fillId="32" borderId="0" xfId="543" applyFill="1" applyAlignment="1">
      <alignment vertical="center" wrapText="1"/>
    </xf>
    <xf numFmtId="0" fontId="41" fillId="32" borderId="0" xfId="543" applyFont="1" applyFill="1" applyAlignment="1">
      <alignment vertical="center" wrapText="1"/>
    </xf>
    <xf numFmtId="0" fontId="33" fillId="27" borderId="10" xfId="0" applyFont="1" applyFill="1" applyBorder="1" applyAlignment="1">
      <alignment vertical="center"/>
    </xf>
    <xf numFmtId="0" fontId="25" fillId="28" borderId="10" xfId="0" applyFont="1" applyFill="1" applyBorder="1" applyAlignment="1">
      <alignment horizontal="center" vertical="center"/>
    </xf>
    <xf numFmtId="3" fontId="25" fillId="28" borderId="10" xfId="0" applyNumberFormat="1" applyFont="1" applyFill="1" applyBorder="1" applyAlignment="1">
      <alignment horizontal="center" vertical="center"/>
    </xf>
    <xf numFmtId="0" fontId="25" fillId="0" borderId="19" xfId="0" applyFont="1" applyBorder="1" applyAlignment="1">
      <alignment horizontal="center" vertical="center"/>
    </xf>
    <xf numFmtId="0" fontId="25" fillId="0" borderId="21" xfId="0" applyFont="1" applyBorder="1" applyAlignment="1">
      <alignment horizontal="center" vertical="center"/>
    </xf>
    <xf numFmtId="44" fontId="25" fillId="28" borderId="10" xfId="0" applyNumberFormat="1" applyFont="1" applyFill="1" applyBorder="1" applyAlignment="1">
      <alignment horizontal="center" vertical="center"/>
    </xf>
    <xf numFmtId="0" fontId="4" fillId="28" borderId="10" xfId="0" applyFont="1" applyFill="1" applyBorder="1" applyAlignment="1">
      <alignment horizontal="left" vertical="top" wrapText="1"/>
    </xf>
    <xf numFmtId="0" fontId="0" fillId="0" borderId="0" xfId="0" applyAlignment="1">
      <alignment vertical="top"/>
    </xf>
    <xf numFmtId="0" fontId="4" fillId="0" borderId="10" xfId="0" applyFont="1" applyBorder="1" applyAlignment="1">
      <alignment vertical="center" wrapText="1"/>
    </xf>
    <xf numFmtId="0" fontId="4" fillId="0" borderId="10" xfId="0" applyFont="1" applyBorder="1" applyAlignment="1">
      <alignment vertical="center"/>
    </xf>
    <xf numFmtId="3" fontId="4" fillId="28" borderId="10" xfId="0" applyNumberFormat="1" applyFont="1" applyFill="1" applyBorder="1" applyAlignment="1">
      <alignment horizontal="center" vertical="center"/>
    </xf>
    <xf numFmtId="9" fontId="4" fillId="28" borderId="10" xfId="0" applyNumberFormat="1" applyFont="1" applyFill="1" applyBorder="1" applyAlignment="1">
      <alignment horizontal="center" vertical="center"/>
    </xf>
    <xf numFmtId="0" fontId="38" fillId="27" borderId="10" xfId="0" applyFont="1" applyFill="1" applyBorder="1" applyAlignment="1">
      <alignment horizontal="center" vertical="center"/>
    </xf>
    <xf numFmtId="0" fontId="25" fillId="0" borderId="10" xfId="0" applyFont="1" applyBorder="1" applyAlignment="1">
      <alignment vertical="center" wrapText="1"/>
    </xf>
    <xf numFmtId="44" fontId="25" fillId="0" borderId="24" xfId="0" applyNumberFormat="1" applyFont="1" applyBorder="1" applyAlignment="1">
      <alignment horizontal="center" vertical="center"/>
    </xf>
    <xf numFmtId="44" fontId="25" fillId="0" borderId="25" xfId="0" applyNumberFormat="1" applyFont="1" applyBorder="1" applyAlignment="1">
      <alignment horizontal="center" vertical="center"/>
    </xf>
    <xf numFmtId="44" fontId="25" fillId="28" borderId="10" xfId="0" applyNumberFormat="1" applyFont="1" applyFill="1" applyBorder="1" applyAlignment="1">
      <alignment vertical="center"/>
    </xf>
    <xf numFmtId="0" fontId="37" fillId="29" borderId="10" xfId="0" applyFont="1" applyFill="1" applyBorder="1" applyAlignment="1">
      <alignment horizontal="center" vertical="center"/>
    </xf>
    <xf numFmtId="44" fontId="37" fillId="29" borderId="10" xfId="0" applyNumberFormat="1" applyFont="1" applyFill="1" applyBorder="1" applyAlignment="1">
      <alignment vertical="center"/>
    </xf>
    <xf numFmtId="0" fontId="39" fillId="0" borderId="0" xfId="0" applyFont="1"/>
    <xf numFmtId="0" fontId="25" fillId="0" borderId="10" xfId="0" applyFont="1" applyBorder="1" applyAlignment="1">
      <alignment horizontal="left" vertical="top"/>
    </xf>
    <xf numFmtId="44" fontId="25" fillId="28" borderId="10" xfId="0" applyNumberFormat="1" applyFont="1" applyFill="1" applyBorder="1" applyAlignment="1">
      <alignment horizontal="left" vertical="top" wrapText="1"/>
    </xf>
    <xf numFmtId="0" fontId="0" fillId="0" borderId="0" xfId="0" applyAlignment="1">
      <alignment horizontal="left" vertical="top"/>
    </xf>
    <xf numFmtId="0" fontId="25" fillId="0" borderId="26" xfId="0" applyFont="1" applyBorder="1" applyAlignment="1">
      <alignment horizontal="left" vertical="top"/>
    </xf>
    <xf numFmtId="49" fontId="25" fillId="28" borderId="26" xfId="0" applyNumberFormat="1" applyFont="1" applyFill="1" applyBorder="1" applyAlignment="1">
      <alignment horizontal="left" vertical="top" wrapText="1"/>
    </xf>
    <xf numFmtId="44" fontId="37" fillId="28" borderId="10" xfId="0" applyNumberFormat="1" applyFont="1" applyFill="1" applyBorder="1" applyAlignment="1">
      <alignment horizontal="center" vertical="center"/>
    </xf>
    <xf numFmtId="0" fontId="4" fillId="28" borderId="10" xfId="0" applyFont="1" applyFill="1" applyBorder="1" applyAlignment="1">
      <alignment horizontal="center" vertical="center" wrapText="1"/>
    </xf>
    <xf numFmtId="0" fontId="5" fillId="0" borderId="0" xfId="0" applyFont="1"/>
    <xf numFmtId="49" fontId="4" fillId="28" borderId="10" xfId="0" applyNumberFormat="1" applyFont="1" applyFill="1" applyBorder="1" applyAlignment="1">
      <alignment horizontal="left" vertical="top" wrapText="1"/>
    </xf>
    <xf numFmtId="167" fontId="25" fillId="28" borderId="10" xfId="0" applyNumberFormat="1" applyFont="1" applyFill="1" applyBorder="1" applyAlignment="1">
      <alignment horizontal="center" vertical="center"/>
    </xf>
    <xf numFmtId="9" fontId="25" fillId="28" borderId="10" xfId="0" applyNumberFormat="1" applyFont="1" applyFill="1" applyBorder="1" applyAlignment="1">
      <alignment horizontal="center" vertical="center"/>
    </xf>
    <xf numFmtId="0" fontId="29" fillId="0" borderId="0" xfId="0" applyFont="1" applyAlignment="1">
      <alignment wrapText="1"/>
    </xf>
    <xf numFmtId="44" fontId="26" fillId="28" borderId="10" xfId="0" applyNumberFormat="1" applyFont="1" applyFill="1" applyBorder="1" applyAlignment="1">
      <alignment horizontal="center" vertical="center"/>
    </xf>
    <xf numFmtId="44" fontId="35" fillId="28" borderId="10" xfId="0" applyNumberFormat="1" applyFont="1" applyFill="1" applyBorder="1" applyAlignment="1">
      <alignment horizontal="center" vertical="center"/>
    </xf>
    <xf numFmtId="0" fontId="26" fillId="28" borderId="10" xfId="0" applyFont="1" applyFill="1" applyBorder="1" applyAlignment="1">
      <alignment horizontal="center" vertical="center" wrapText="1"/>
    </xf>
    <xf numFmtId="0" fontId="43" fillId="0" borderId="14" xfId="0" applyFont="1" applyBorder="1" applyAlignment="1">
      <alignment horizontal="center" vertical="center" wrapText="1"/>
    </xf>
    <xf numFmtId="0" fontId="43" fillId="0" borderId="0" xfId="0" applyFont="1" applyAlignment="1">
      <alignment horizontal="center" vertical="center" wrapText="1"/>
    </xf>
    <xf numFmtId="0" fontId="43" fillId="0" borderId="15" xfId="0" applyFont="1" applyBorder="1" applyAlignment="1">
      <alignment horizontal="center" vertical="center" wrapText="1"/>
    </xf>
    <xf numFmtId="0" fontId="7" fillId="30" borderId="19" xfId="543" applyFont="1" applyFill="1" applyBorder="1" applyAlignment="1" applyProtection="1">
      <alignment horizontal="center" wrapText="1"/>
      <protection locked="0"/>
    </xf>
    <xf numFmtId="0" fontId="7" fillId="30" borderId="21" xfId="543" applyFont="1" applyFill="1" applyBorder="1" applyAlignment="1" applyProtection="1">
      <alignment horizontal="center" wrapText="1"/>
      <protection locked="0"/>
    </xf>
    <xf numFmtId="0" fontId="32" fillId="24" borderId="19" xfId="543" applyFont="1" applyFill="1" applyBorder="1" applyAlignment="1">
      <alignment horizontal="left" vertical="center" wrapText="1"/>
    </xf>
    <xf numFmtId="0" fontId="32" fillId="24" borderId="20" xfId="543" applyFont="1" applyFill="1" applyBorder="1" applyAlignment="1">
      <alignment horizontal="left" vertical="center" wrapText="1"/>
    </xf>
    <xf numFmtId="0" fontId="6" fillId="0" borderId="19" xfId="544" applyFont="1" applyBorder="1" applyAlignment="1">
      <alignment horizontal="left" vertical="center" wrapText="1"/>
    </xf>
    <xf numFmtId="0" fontId="6" fillId="0" borderId="20" xfId="544" applyFont="1" applyBorder="1" applyAlignment="1">
      <alignment horizontal="left" vertical="center" wrapText="1"/>
    </xf>
    <xf numFmtId="0" fontId="31" fillId="30" borderId="0" xfId="543" applyFont="1" applyFill="1" applyAlignment="1">
      <alignment horizontal="center" vertical="center" wrapText="1"/>
    </xf>
    <xf numFmtId="0" fontId="28" fillId="26" borderId="0" xfId="543" applyFont="1" applyFill="1" applyAlignment="1">
      <alignment horizontal="left" vertical="center" wrapText="1"/>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8" fillId="26" borderId="19" xfId="0" applyFont="1" applyFill="1" applyBorder="1" applyAlignment="1">
      <alignment horizontal="left" vertical="center" wrapText="1"/>
    </xf>
    <xf numFmtId="0" fontId="28" fillId="26" borderId="21" xfId="0" applyFont="1" applyFill="1" applyBorder="1" applyAlignment="1">
      <alignment horizontal="left" vertical="center" wrapText="1"/>
    </xf>
    <xf numFmtId="0" fontId="33" fillId="27" borderId="19" xfId="0" applyFont="1" applyFill="1" applyBorder="1" applyAlignment="1">
      <alignment horizontal="center" vertical="center"/>
    </xf>
    <xf numFmtId="0" fontId="33" fillId="27" borderId="21" xfId="0" applyFont="1" applyFill="1" applyBorder="1" applyAlignment="1">
      <alignment horizontal="center" vertical="center"/>
    </xf>
    <xf numFmtId="44" fontId="25" fillId="0" borderId="23" xfId="0" applyNumberFormat="1" applyFont="1" applyBorder="1" applyAlignment="1">
      <alignment horizontal="center" vertical="center"/>
    </xf>
    <xf numFmtId="44" fontId="25" fillId="0" borderId="24" xfId="0" applyNumberFormat="1" applyFont="1" applyBorder="1" applyAlignment="1">
      <alignment horizontal="center" vertical="center"/>
    </xf>
    <xf numFmtId="44" fontId="25" fillId="0" borderId="22" xfId="0" applyNumberFormat="1" applyFont="1" applyBorder="1" applyAlignment="1">
      <alignment horizontal="center" vertical="center"/>
    </xf>
    <xf numFmtId="44" fontId="25" fillId="0" borderId="25" xfId="0" applyNumberFormat="1" applyFont="1" applyBorder="1" applyAlignment="1">
      <alignment horizontal="center" vertical="center"/>
    </xf>
    <xf numFmtId="0" fontId="35" fillId="0" borderId="19" xfId="0" applyFont="1" applyBorder="1" applyAlignment="1">
      <alignment horizontal="left" vertical="center"/>
    </xf>
    <xf numFmtId="0" fontId="35" fillId="0" borderId="21" xfId="0" applyFont="1" applyBorder="1" applyAlignment="1">
      <alignment horizontal="left" vertical="center"/>
    </xf>
    <xf numFmtId="0" fontId="28" fillId="26" borderId="27" xfId="0" applyFont="1" applyFill="1" applyBorder="1" applyAlignment="1">
      <alignment horizontal="left" vertical="center" wrapText="1"/>
    </xf>
    <xf numFmtId="0" fontId="28" fillId="26" borderId="0" xfId="0" applyFont="1" applyFill="1" applyAlignment="1">
      <alignment horizontal="left" vertical="center" wrapText="1"/>
    </xf>
    <xf numFmtId="0" fontId="25" fillId="0" borderId="25" xfId="0" applyFont="1" applyBorder="1" applyAlignment="1">
      <alignment horizontal="center" vertical="center"/>
    </xf>
    <xf numFmtId="0" fontId="33" fillId="27" borderId="10" xfId="0" applyFont="1" applyFill="1" applyBorder="1" applyAlignment="1">
      <alignment horizontal="center" vertical="center"/>
    </xf>
    <xf numFmtId="0" fontId="37" fillId="28" borderId="10" xfId="0" applyFont="1" applyFill="1" applyBorder="1" applyAlignment="1">
      <alignment horizontal="right" vertical="center"/>
    </xf>
    <xf numFmtId="0" fontId="34" fillId="26" borderId="0" xfId="543" applyFont="1" applyFill="1" applyAlignment="1">
      <alignment horizontal="left" vertical="center" wrapText="1"/>
    </xf>
    <xf numFmtId="0" fontId="33" fillId="27" borderId="19" xfId="0" applyFont="1" applyFill="1" applyBorder="1" applyAlignment="1">
      <alignment horizontal="center" wrapText="1"/>
    </xf>
    <xf numFmtId="0" fontId="33" fillId="27" borderId="21" xfId="0" applyFont="1" applyFill="1" applyBorder="1" applyAlignment="1">
      <alignment horizontal="center" wrapText="1"/>
    </xf>
    <xf numFmtId="0" fontId="33" fillId="27" borderId="20" xfId="0" applyFont="1" applyFill="1" applyBorder="1" applyAlignment="1">
      <alignment horizontal="center" wrapText="1"/>
    </xf>
    <xf numFmtId="0" fontId="34" fillId="27" borderId="10" xfId="0" applyFont="1" applyFill="1" applyBorder="1" applyAlignment="1">
      <alignment horizontal="left" vertical="center"/>
    </xf>
    <xf numFmtId="0" fontId="33" fillId="27" borderId="10" xfId="0" applyFont="1" applyFill="1" applyBorder="1" applyAlignment="1" applyProtection="1">
      <alignment vertical="center"/>
    </xf>
    <xf numFmtId="0" fontId="33" fillId="27" borderId="19" xfId="0" applyFont="1" applyFill="1" applyBorder="1" applyAlignment="1" applyProtection="1">
      <alignment horizontal="center" vertical="center"/>
    </xf>
    <xf numFmtId="0" fontId="33" fillId="27" borderId="21" xfId="0" applyFont="1" applyFill="1" applyBorder="1" applyAlignment="1" applyProtection="1">
      <alignment horizontal="center" vertical="center"/>
    </xf>
    <xf numFmtId="0" fontId="0" fillId="0" borderId="0" xfId="0" applyProtection="1"/>
    <xf numFmtId="0" fontId="35" fillId="0" borderId="19" xfId="0" applyFont="1" applyBorder="1" applyAlignment="1" applyProtection="1">
      <alignment horizontal="left" vertical="center"/>
    </xf>
    <xf numFmtId="0" fontId="35" fillId="0" borderId="21" xfId="0" applyFont="1" applyBorder="1" applyAlignment="1" applyProtection="1">
      <alignment horizontal="left" vertical="center"/>
    </xf>
    <xf numFmtId="0" fontId="34" fillId="27" borderId="10" xfId="0" applyFont="1" applyFill="1" applyBorder="1" applyAlignment="1" applyProtection="1">
      <alignment vertical="center"/>
    </xf>
    <xf numFmtId="0" fontId="25" fillId="0" borderId="10" xfId="0" applyFont="1" applyBorder="1" applyAlignment="1" applyProtection="1">
      <alignment vertical="center"/>
    </xf>
    <xf numFmtId="0" fontId="4" fillId="28" borderId="10" xfId="0" applyFont="1" applyFill="1" applyBorder="1" applyAlignment="1" applyProtection="1">
      <alignment horizontal="center" vertical="center"/>
    </xf>
    <xf numFmtId="0" fontId="25" fillId="28" borderId="10" xfId="0" applyFont="1" applyFill="1" applyBorder="1" applyAlignment="1" applyProtection="1">
      <alignment horizontal="center" vertical="center"/>
    </xf>
    <xf numFmtId="3" fontId="25" fillId="28" borderId="10" xfId="0" applyNumberFormat="1" applyFont="1" applyFill="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21" xfId="0" applyFont="1" applyBorder="1" applyAlignment="1" applyProtection="1">
      <alignment horizontal="center" vertical="center"/>
    </xf>
    <xf numFmtId="0" fontId="34" fillId="27" borderId="10" xfId="0" applyFont="1" applyFill="1" applyBorder="1" applyAlignment="1" applyProtection="1">
      <alignment horizontal="center" vertical="center"/>
    </xf>
    <xf numFmtId="44" fontId="25" fillId="28" borderId="10" xfId="0" applyNumberFormat="1" applyFont="1" applyFill="1" applyBorder="1" applyAlignment="1" applyProtection="1">
      <alignment horizontal="center" vertical="center"/>
    </xf>
    <xf numFmtId="0" fontId="4" fillId="0" borderId="10" xfId="0" applyFont="1" applyBorder="1" applyAlignment="1" applyProtection="1">
      <alignment vertical="top"/>
    </xf>
    <xf numFmtId="0" fontId="4" fillId="28" borderId="10" xfId="0" applyFont="1" applyFill="1" applyBorder="1" applyAlignment="1" applyProtection="1">
      <alignment vertical="top" wrapText="1"/>
    </xf>
    <xf numFmtId="0" fontId="4" fillId="28" borderId="10" xfId="0" applyFont="1" applyFill="1" applyBorder="1" applyAlignment="1" applyProtection="1">
      <alignment horizontal="left" vertical="top" wrapText="1"/>
    </xf>
    <xf numFmtId="0" fontId="0" fillId="0" borderId="0" xfId="0" applyAlignment="1" applyProtection="1">
      <alignment vertical="top"/>
    </xf>
    <xf numFmtId="0" fontId="4" fillId="0" borderId="10" xfId="0" applyFont="1" applyBorder="1" applyAlignment="1" applyProtection="1">
      <alignment vertical="center" wrapText="1"/>
    </xf>
    <xf numFmtId="44" fontId="4" fillId="28" borderId="10" xfId="0" applyNumberFormat="1" applyFont="1" applyFill="1" applyBorder="1" applyAlignment="1" applyProtection="1">
      <alignment horizontal="center" vertical="center"/>
    </xf>
    <xf numFmtId="44" fontId="4" fillId="28" borderId="10" xfId="0" applyNumberFormat="1" applyFont="1" applyFill="1" applyBorder="1" applyAlignment="1" applyProtection="1">
      <alignment horizontal="left" vertical="top" wrapText="1"/>
    </xf>
    <xf numFmtId="0" fontId="4" fillId="0" borderId="10" xfId="0" applyFont="1" applyBorder="1" applyAlignment="1" applyProtection="1">
      <alignment vertical="center"/>
    </xf>
    <xf numFmtId="44" fontId="3" fillId="28" borderId="10" xfId="0" applyNumberFormat="1" applyFont="1" applyFill="1" applyBorder="1" applyAlignment="1" applyProtection="1">
      <alignment horizontal="center" vertical="center"/>
    </xf>
    <xf numFmtId="0" fontId="4" fillId="0" borderId="19" xfId="0" applyFont="1" applyBorder="1" applyAlignment="1" applyProtection="1">
      <alignment horizontal="center" vertical="center"/>
    </xf>
    <xf numFmtId="0" fontId="4" fillId="0" borderId="21" xfId="0" applyFont="1" applyBorder="1" applyAlignment="1" applyProtection="1">
      <alignment horizontal="center" vertical="center"/>
    </xf>
    <xf numFmtId="0" fontId="45" fillId="0" borderId="0" xfId="0" applyFont="1" applyProtection="1"/>
    <xf numFmtId="3" fontId="4" fillId="28" borderId="10" xfId="0" applyNumberFormat="1" applyFont="1" applyFill="1" applyBorder="1" applyAlignment="1" applyProtection="1">
      <alignment horizontal="center" vertical="center"/>
    </xf>
    <xf numFmtId="9" fontId="4" fillId="28" borderId="10" xfId="0" applyNumberFormat="1" applyFont="1" applyFill="1" applyBorder="1" applyAlignment="1" applyProtection="1">
      <alignment horizontal="center" vertical="center"/>
    </xf>
    <xf numFmtId="0" fontId="38" fillId="27" borderId="10" xfId="0" applyFont="1" applyFill="1" applyBorder="1" applyAlignment="1" applyProtection="1">
      <alignment horizontal="center" vertical="center"/>
    </xf>
    <xf numFmtId="0" fontId="25" fillId="0" borderId="10" xfId="0" applyFont="1" applyBorder="1" applyAlignment="1" applyProtection="1">
      <alignment vertical="center" wrapText="1"/>
    </xf>
    <xf numFmtId="44" fontId="25" fillId="0" borderId="23" xfId="0" applyNumberFormat="1" applyFont="1" applyBorder="1" applyAlignment="1" applyProtection="1">
      <alignment horizontal="center" vertical="center"/>
    </xf>
    <xf numFmtId="44" fontId="25" fillId="0" borderId="24" xfId="0" applyNumberFormat="1" applyFont="1" applyBorder="1" applyAlignment="1" applyProtection="1">
      <alignment horizontal="center" vertical="center"/>
    </xf>
    <xf numFmtId="44" fontId="25" fillId="0" borderId="22" xfId="0" applyNumberFormat="1" applyFont="1" applyBorder="1" applyAlignment="1" applyProtection="1">
      <alignment horizontal="center" vertical="center"/>
    </xf>
    <xf numFmtId="44" fontId="25" fillId="0" borderId="25" xfId="0" applyNumberFormat="1" applyFont="1" applyBorder="1" applyAlignment="1" applyProtection="1">
      <alignment horizontal="center" vertical="center"/>
    </xf>
    <xf numFmtId="44" fontId="25" fillId="28" borderId="10" xfId="0" applyNumberFormat="1" applyFont="1" applyFill="1" applyBorder="1" applyAlignment="1" applyProtection="1">
      <alignment vertical="center"/>
    </xf>
    <xf numFmtId="0" fontId="37" fillId="29" borderId="10" xfId="0" applyFont="1" applyFill="1" applyBorder="1" applyAlignment="1" applyProtection="1">
      <alignment horizontal="center" vertical="center"/>
    </xf>
    <xf numFmtId="44" fontId="37" fillId="29" borderId="10" xfId="0" applyNumberFormat="1" applyFont="1" applyFill="1" applyBorder="1" applyAlignment="1" applyProtection="1">
      <alignment vertical="center"/>
    </xf>
    <xf numFmtId="0" fontId="25" fillId="0" borderId="0" xfId="0" applyFont="1" applyAlignment="1" applyProtection="1">
      <alignment vertical="center"/>
    </xf>
    <xf numFmtId="0" fontId="28" fillId="26" borderId="19" xfId="0" applyFont="1" applyFill="1" applyBorder="1" applyAlignment="1" applyProtection="1">
      <alignment horizontal="left" vertical="center" wrapText="1"/>
    </xf>
    <xf numFmtId="0" fontId="28" fillId="26" borderId="21" xfId="0" applyFont="1" applyFill="1" applyBorder="1" applyAlignment="1" applyProtection="1">
      <alignment horizontal="left" vertical="center" wrapText="1"/>
    </xf>
    <xf numFmtId="0" fontId="40" fillId="0" borderId="0" xfId="0" applyFont="1" applyProtection="1"/>
    <xf numFmtId="0" fontId="39" fillId="0" borderId="0" xfId="0" applyFont="1" applyProtection="1"/>
  </cellXfs>
  <cellStyles count="66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mma 2" xfId="659" xr:uid="{00000000-0005-0000-0000-0000B4010000}"/>
    <cellStyle name="Komma 2 2" xfId="667" xr:uid="{00000000-0005-0000-0000-0000B5010000}"/>
    <cellStyle name="Kop 1 10" xfId="437" xr:uid="{00000000-0005-0000-0000-0000B6010000}"/>
    <cellStyle name="Kop 1 11" xfId="438" xr:uid="{00000000-0005-0000-0000-0000B7010000}"/>
    <cellStyle name="Kop 1 12" xfId="439" xr:uid="{00000000-0005-0000-0000-0000B8010000}"/>
    <cellStyle name="Kop 1 13" xfId="440" xr:uid="{00000000-0005-0000-0000-0000B9010000}"/>
    <cellStyle name="Kop 1 14" xfId="441" xr:uid="{00000000-0005-0000-0000-0000BA010000}"/>
    <cellStyle name="Kop 1 15" xfId="442" xr:uid="{00000000-0005-0000-0000-0000BB010000}"/>
    <cellStyle name="Kop 1 16" xfId="443" xr:uid="{00000000-0005-0000-0000-0000BC010000}"/>
    <cellStyle name="Kop 1 2" xfId="444" xr:uid="{00000000-0005-0000-0000-0000BD010000}"/>
    <cellStyle name="Kop 1 3" xfId="445" xr:uid="{00000000-0005-0000-0000-0000BE010000}"/>
    <cellStyle name="Kop 1 4" xfId="446" xr:uid="{00000000-0005-0000-0000-0000BF010000}"/>
    <cellStyle name="Kop 1 5" xfId="447" xr:uid="{00000000-0005-0000-0000-0000C0010000}"/>
    <cellStyle name="Kop 1 6" xfId="448" xr:uid="{00000000-0005-0000-0000-0000C1010000}"/>
    <cellStyle name="Kop 1 7" xfId="449" xr:uid="{00000000-0005-0000-0000-0000C2010000}"/>
    <cellStyle name="Kop 1 8" xfId="450" xr:uid="{00000000-0005-0000-0000-0000C3010000}"/>
    <cellStyle name="Kop 1 9" xfId="451" xr:uid="{00000000-0005-0000-0000-0000C4010000}"/>
    <cellStyle name="Kop 2 10" xfId="452" xr:uid="{00000000-0005-0000-0000-0000C5010000}"/>
    <cellStyle name="Kop 2 11" xfId="453" xr:uid="{00000000-0005-0000-0000-0000C6010000}"/>
    <cellStyle name="Kop 2 12" xfId="454" xr:uid="{00000000-0005-0000-0000-0000C7010000}"/>
    <cellStyle name="Kop 2 13" xfId="455" xr:uid="{00000000-0005-0000-0000-0000C8010000}"/>
    <cellStyle name="Kop 2 14" xfId="456" xr:uid="{00000000-0005-0000-0000-0000C9010000}"/>
    <cellStyle name="Kop 2 15" xfId="457" xr:uid="{00000000-0005-0000-0000-0000CA010000}"/>
    <cellStyle name="Kop 2 16" xfId="458" xr:uid="{00000000-0005-0000-0000-0000CB010000}"/>
    <cellStyle name="Kop 2 2" xfId="459" xr:uid="{00000000-0005-0000-0000-0000CC010000}"/>
    <cellStyle name="Kop 2 3" xfId="460" xr:uid="{00000000-0005-0000-0000-0000CD010000}"/>
    <cellStyle name="Kop 2 4" xfId="461" xr:uid="{00000000-0005-0000-0000-0000CE010000}"/>
    <cellStyle name="Kop 2 5" xfId="462" xr:uid="{00000000-0005-0000-0000-0000CF010000}"/>
    <cellStyle name="Kop 2 6" xfId="463" xr:uid="{00000000-0005-0000-0000-0000D0010000}"/>
    <cellStyle name="Kop 2 7" xfId="464" xr:uid="{00000000-0005-0000-0000-0000D1010000}"/>
    <cellStyle name="Kop 2 8" xfId="465" xr:uid="{00000000-0005-0000-0000-0000D2010000}"/>
    <cellStyle name="Kop 2 9" xfId="466" xr:uid="{00000000-0005-0000-0000-0000D3010000}"/>
    <cellStyle name="Kop 3 10" xfId="467" xr:uid="{00000000-0005-0000-0000-0000D4010000}"/>
    <cellStyle name="Kop 3 11" xfId="468" xr:uid="{00000000-0005-0000-0000-0000D5010000}"/>
    <cellStyle name="Kop 3 12" xfId="469" xr:uid="{00000000-0005-0000-0000-0000D6010000}"/>
    <cellStyle name="Kop 3 13" xfId="470" xr:uid="{00000000-0005-0000-0000-0000D7010000}"/>
    <cellStyle name="Kop 3 14" xfId="471" xr:uid="{00000000-0005-0000-0000-0000D8010000}"/>
    <cellStyle name="Kop 3 15" xfId="472" xr:uid="{00000000-0005-0000-0000-0000D9010000}"/>
    <cellStyle name="Kop 3 16" xfId="473" xr:uid="{00000000-0005-0000-0000-0000DA010000}"/>
    <cellStyle name="Kop 3 2" xfId="474" xr:uid="{00000000-0005-0000-0000-0000DB010000}"/>
    <cellStyle name="Kop 3 3" xfId="475" xr:uid="{00000000-0005-0000-0000-0000DC010000}"/>
    <cellStyle name="Kop 3 4" xfId="476" xr:uid="{00000000-0005-0000-0000-0000DD010000}"/>
    <cellStyle name="Kop 3 5" xfId="477" xr:uid="{00000000-0005-0000-0000-0000DE010000}"/>
    <cellStyle name="Kop 3 6" xfId="478" xr:uid="{00000000-0005-0000-0000-0000DF010000}"/>
    <cellStyle name="Kop 3 7" xfId="479" xr:uid="{00000000-0005-0000-0000-0000E0010000}"/>
    <cellStyle name="Kop 3 8" xfId="480" xr:uid="{00000000-0005-0000-0000-0000E1010000}"/>
    <cellStyle name="Kop 3 9" xfId="481" xr:uid="{00000000-0005-0000-0000-0000E2010000}"/>
    <cellStyle name="Kop 4 10" xfId="482" xr:uid="{00000000-0005-0000-0000-0000E3010000}"/>
    <cellStyle name="Kop 4 11" xfId="483" xr:uid="{00000000-0005-0000-0000-0000E4010000}"/>
    <cellStyle name="Kop 4 12" xfId="484" xr:uid="{00000000-0005-0000-0000-0000E5010000}"/>
    <cellStyle name="Kop 4 13" xfId="485" xr:uid="{00000000-0005-0000-0000-0000E6010000}"/>
    <cellStyle name="Kop 4 14" xfId="486" xr:uid="{00000000-0005-0000-0000-0000E7010000}"/>
    <cellStyle name="Kop 4 15" xfId="487" xr:uid="{00000000-0005-0000-0000-0000E8010000}"/>
    <cellStyle name="Kop 4 16" xfId="488" xr:uid="{00000000-0005-0000-0000-0000E9010000}"/>
    <cellStyle name="Kop 4 2" xfId="489" xr:uid="{00000000-0005-0000-0000-0000EA010000}"/>
    <cellStyle name="Kop 4 3" xfId="490" xr:uid="{00000000-0005-0000-0000-0000EB010000}"/>
    <cellStyle name="Kop 4 4" xfId="491" xr:uid="{00000000-0005-0000-0000-0000EC010000}"/>
    <cellStyle name="Kop 4 5" xfId="492" xr:uid="{00000000-0005-0000-0000-0000ED010000}"/>
    <cellStyle name="Kop 4 6" xfId="493" xr:uid="{00000000-0005-0000-0000-0000EE010000}"/>
    <cellStyle name="Kop 4 7" xfId="494" xr:uid="{00000000-0005-0000-0000-0000EF010000}"/>
    <cellStyle name="Kop 4 8" xfId="495" xr:uid="{00000000-0005-0000-0000-0000F0010000}"/>
    <cellStyle name="Kop 4 9" xfId="496" xr:uid="{00000000-0005-0000-0000-0000F1010000}"/>
    <cellStyle name="Neutraal 10" xfId="497" xr:uid="{00000000-0005-0000-0000-0000F2010000}"/>
    <cellStyle name="Neutraal 11" xfId="498" xr:uid="{00000000-0005-0000-0000-0000F3010000}"/>
    <cellStyle name="Neutraal 12" xfId="499" xr:uid="{00000000-0005-0000-0000-0000F4010000}"/>
    <cellStyle name="Neutraal 13" xfId="500" xr:uid="{00000000-0005-0000-0000-0000F5010000}"/>
    <cellStyle name="Neutraal 14" xfId="501" xr:uid="{00000000-0005-0000-0000-0000F6010000}"/>
    <cellStyle name="Neutraal 15" xfId="502" xr:uid="{00000000-0005-0000-0000-0000F7010000}"/>
    <cellStyle name="Neutraal 16" xfId="503" xr:uid="{00000000-0005-0000-0000-0000F8010000}"/>
    <cellStyle name="Neutraal 2" xfId="504" xr:uid="{00000000-0005-0000-0000-0000F9010000}"/>
    <cellStyle name="Neutraal 3" xfId="505" xr:uid="{00000000-0005-0000-0000-0000FA010000}"/>
    <cellStyle name="Neutraal 4" xfId="506" xr:uid="{00000000-0005-0000-0000-0000FB010000}"/>
    <cellStyle name="Neutraal 5" xfId="507" xr:uid="{00000000-0005-0000-0000-0000FC010000}"/>
    <cellStyle name="Neutraal 6" xfId="508" xr:uid="{00000000-0005-0000-0000-0000FD010000}"/>
    <cellStyle name="Neutraal 7" xfId="509" xr:uid="{00000000-0005-0000-0000-0000FE010000}"/>
    <cellStyle name="Neutraal 8" xfId="510" xr:uid="{00000000-0005-0000-0000-0000FF010000}"/>
    <cellStyle name="Neutraal 9" xfId="511" xr:uid="{00000000-0005-0000-0000-000000020000}"/>
    <cellStyle name="Notitie 10" xfId="512" xr:uid="{00000000-0005-0000-0000-000001020000}"/>
    <cellStyle name="Notitie 11" xfId="513" xr:uid="{00000000-0005-0000-0000-000002020000}"/>
    <cellStyle name="Notitie 12" xfId="514" xr:uid="{00000000-0005-0000-0000-000003020000}"/>
    <cellStyle name="Notitie 13" xfId="515" xr:uid="{00000000-0005-0000-0000-000004020000}"/>
    <cellStyle name="Notitie 14" xfId="516" xr:uid="{00000000-0005-0000-0000-000005020000}"/>
    <cellStyle name="Notitie 15" xfId="517" xr:uid="{00000000-0005-0000-0000-000006020000}"/>
    <cellStyle name="Notitie 16" xfId="518" xr:uid="{00000000-0005-0000-0000-000007020000}"/>
    <cellStyle name="Notitie 2" xfId="519" xr:uid="{00000000-0005-0000-0000-000008020000}"/>
    <cellStyle name="Notitie 2 2" xfId="520"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60" xr:uid="{00000000-0005-0000-0000-000020020000}"/>
    <cellStyle name="Standaard" xfId="0" builtinId="0"/>
    <cellStyle name="Standaard 10" xfId="543" xr:uid="{00000000-0005-0000-0000-000022020000}"/>
    <cellStyle name="Standaard 11" xfId="544" xr:uid="{00000000-0005-0000-0000-000023020000}"/>
    <cellStyle name="Standaard 12" xfId="545" xr:uid="{00000000-0005-0000-0000-000024020000}"/>
    <cellStyle name="Standaard 13" xfId="546" xr:uid="{00000000-0005-0000-0000-000025020000}"/>
    <cellStyle name="Standaard 14" xfId="547" xr:uid="{00000000-0005-0000-0000-000026020000}"/>
    <cellStyle name="Standaard 15" xfId="548" xr:uid="{00000000-0005-0000-0000-000027020000}"/>
    <cellStyle name="Standaard 16" xfId="549" xr:uid="{00000000-0005-0000-0000-000028020000}"/>
    <cellStyle name="Standaard 17" xfId="550" xr:uid="{00000000-0005-0000-0000-000029020000}"/>
    <cellStyle name="Standaard 18" xfId="551" xr:uid="{00000000-0005-0000-0000-00002A020000}"/>
    <cellStyle name="Standaard 19" xfId="552" xr:uid="{00000000-0005-0000-0000-00002B020000}"/>
    <cellStyle name="Standaard 19 2" xfId="553" xr:uid="{00000000-0005-0000-0000-00002C020000}"/>
    <cellStyle name="Standaard 19 2 2" xfId="647" xr:uid="{00000000-0005-0000-0000-00002D020000}"/>
    <cellStyle name="Standaard 19 2 2 2" xfId="652" xr:uid="{00000000-0005-0000-0000-00002E020000}"/>
    <cellStyle name="Standaard 19 2 2 2 2" xfId="657" xr:uid="{00000000-0005-0000-0000-00002F020000}"/>
    <cellStyle name="Standaard 19 2 2 2 3" xfId="656" xr:uid="{00000000-0005-0000-0000-000030020000}"/>
    <cellStyle name="Standaard 19 2 3" xfId="646" xr:uid="{00000000-0005-0000-0000-000031020000}"/>
    <cellStyle name="Standaard 19 3" xfId="554" xr:uid="{00000000-0005-0000-0000-000032020000}"/>
    <cellStyle name="Standaard 2" xfId="555" xr:uid="{00000000-0005-0000-0000-000033020000}"/>
    <cellStyle name="Standaard 2 2" xfId="651" xr:uid="{00000000-0005-0000-0000-000034020000}"/>
    <cellStyle name="Standaard 20" xfId="556" xr:uid="{00000000-0005-0000-0000-000035020000}"/>
    <cellStyle name="Standaard 21" xfId="557" xr:uid="{00000000-0005-0000-0000-000036020000}"/>
    <cellStyle name="Standaard 22" xfId="558" xr:uid="{00000000-0005-0000-0000-000037020000}"/>
    <cellStyle name="Standaard 23" xfId="559" xr:uid="{00000000-0005-0000-0000-000038020000}"/>
    <cellStyle name="Standaard 24" xfId="560" xr:uid="{00000000-0005-0000-0000-000039020000}"/>
    <cellStyle name="Standaard 25" xfId="648" xr:uid="{00000000-0005-0000-0000-00003A020000}"/>
    <cellStyle name="Standaard 25 2" xfId="655" xr:uid="{00000000-0005-0000-0000-00003B020000}"/>
    <cellStyle name="Standaard 26" xfId="649" xr:uid="{00000000-0005-0000-0000-00003C020000}"/>
    <cellStyle name="Standaard 3" xfId="561" xr:uid="{00000000-0005-0000-0000-00003D020000}"/>
    <cellStyle name="Standaard 3 2" xfId="562" xr:uid="{00000000-0005-0000-0000-00003E020000}"/>
    <cellStyle name="Standaard 3 3" xfId="650" xr:uid="{00000000-0005-0000-0000-00003F020000}"/>
    <cellStyle name="Standaard 4" xfId="563" xr:uid="{00000000-0005-0000-0000-000040020000}"/>
    <cellStyle name="Standaard 5" xfId="564" xr:uid="{00000000-0005-0000-0000-000041020000}"/>
    <cellStyle name="Standaard 6" xfId="565" xr:uid="{00000000-0005-0000-0000-000042020000}"/>
    <cellStyle name="Standaard 7" xfId="566" xr:uid="{00000000-0005-0000-0000-000043020000}"/>
    <cellStyle name="Standaard 8" xfId="567" xr:uid="{00000000-0005-0000-0000-000044020000}"/>
    <cellStyle name="Standaard 9" xfId="568" xr:uid="{00000000-0005-0000-0000-000045020000}"/>
    <cellStyle name="Titel 10" xfId="569" xr:uid="{00000000-0005-0000-0000-000046020000}"/>
    <cellStyle name="Titel 11" xfId="570" xr:uid="{00000000-0005-0000-0000-000047020000}"/>
    <cellStyle name="Titel 12" xfId="571" xr:uid="{00000000-0005-0000-0000-000048020000}"/>
    <cellStyle name="Titel 13" xfId="572" xr:uid="{00000000-0005-0000-0000-000049020000}"/>
    <cellStyle name="Titel 14" xfId="573" xr:uid="{00000000-0005-0000-0000-00004A020000}"/>
    <cellStyle name="Titel 15" xfId="574" xr:uid="{00000000-0005-0000-0000-00004B020000}"/>
    <cellStyle name="Titel 16" xfId="575" xr:uid="{00000000-0005-0000-0000-00004C020000}"/>
    <cellStyle name="Titel 2" xfId="576" xr:uid="{00000000-0005-0000-0000-00004D020000}"/>
    <cellStyle name="Titel 3" xfId="577" xr:uid="{00000000-0005-0000-0000-00004E020000}"/>
    <cellStyle name="Titel 4" xfId="578" xr:uid="{00000000-0005-0000-0000-00004F020000}"/>
    <cellStyle name="Titel 5" xfId="579" xr:uid="{00000000-0005-0000-0000-000050020000}"/>
    <cellStyle name="Titel 6" xfId="580" xr:uid="{00000000-0005-0000-0000-000051020000}"/>
    <cellStyle name="Titel 7" xfId="581" xr:uid="{00000000-0005-0000-0000-000052020000}"/>
    <cellStyle name="Titel 8" xfId="582" xr:uid="{00000000-0005-0000-0000-000053020000}"/>
    <cellStyle name="Titel 9" xfId="583" xr:uid="{00000000-0005-0000-0000-000054020000}"/>
    <cellStyle name="Totaal 10" xfId="584" xr:uid="{00000000-0005-0000-0000-000055020000}"/>
    <cellStyle name="Totaal 11" xfId="585" xr:uid="{00000000-0005-0000-0000-000056020000}"/>
    <cellStyle name="Totaal 12" xfId="586" xr:uid="{00000000-0005-0000-0000-000057020000}"/>
    <cellStyle name="Totaal 13" xfId="587" xr:uid="{00000000-0005-0000-0000-000058020000}"/>
    <cellStyle name="Totaal 14" xfId="588" xr:uid="{00000000-0005-0000-0000-000059020000}"/>
    <cellStyle name="Totaal 15" xfId="589" xr:uid="{00000000-0005-0000-0000-00005A020000}"/>
    <cellStyle name="Totaal 16" xfId="590" xr:uid="{00000000-0005-0000-0000-00005B020000}"/>
    <cellStyle name="Totaal 2" xfId="591" xr:uid="{00000000-0005-0000-0000-00005C020000}"/>
    <cellStyle name="Totaal 3" xfId="592" xr:uid="{00000000-0005-0000-0000-00005D020000}"/>
    <cellStyle name="Totaal 4" xfId="593" xr:uid="{00000000-0005-0000-0000-00005E020000}"/>
    <cellStyle name="Totaal 5" xfId="594" xr:uid="{00000000-0005-0000-0000-00005F020000}"/>
    <cellStyle name="Totaal 6" xfId="595" xr:uid="{00000000-0005-0000-0000-000060020000}"/>
    <cellStyle name="Totaal 7" xfId="596" xr:uid="{00000000-0005-0000-0000-000061020000}"/>
    <cellStyle name="Totaal 8" xfId="597" xr:uid="{00000000-0005-0000-0000-000062020000}"/>
    <cellStyle name="Totaal 9" xfId="598" xr:uid="{00000000-0005-0000-0000-000063020000}"/>
    <cellStyle name="Uitvoer 10" xfId="599" xr:uid="{00000000-0005-0000-0000-000064020000}"/>
    <cellStyle name="Uitvoer 11" xfId="600" xr:uid="{00000000-0005-0000-0000-000065020000}"/>
    <cellStyle name="Uitvoer 12" xfId="601" xr:uid="{00000000-0005-0000-0000-000066020000}"/>
    <cellStyle name="Uitvoer 13" xfId="602" xr:uid="{00000000-0005-0000-0000-000067020000}"/>
    <cellStyle name="Uitvoer 14" xfId="603" xr:uid="{00000000-0005-0000-0000-000068020000}"/>
    <cellStyle name="Uitvoer 15" xfId="604" xr:uid="{00000000-0005-0000-0000-000069020000}"/>
    <cellStyle name="Uitvoer 16" xfId="605" xr:uid="{00000000-0005-0000-0000-00006A020000}"/>
    <cellStyle name="Uitvoer 2" xfId="606" xr:uid="{00000000-0005-0000-0000-00006B020000}"/>
    <cellStyle name="Uitvoer 3" xfId="607" xr:uid="{00000000-0005-0000-0000-00006C020000}"/>
    <cellStyle name="Uitvoer 4" xfId="608" xr:uid="{00000000-0005-0000-0000-00006D020000}"/>
    <cellStyle name="Uitvoer 5" xfId="609" xr:uid="{00000000-0005-0000-0000-00006E020000}"/>
    <cellStyle name="Uitvoer 6" xfId="610" xr:uid="{00000000-0005-0000-0000-00006F020000}"/>
    <cellStyle name="Uitvoer 7" xfId="611" xr:uid="{00000000-0005-0000-0000-000070020000}"/>
    <cellStyle name="Uitvoer 8" xfId="612" xr:uid="{00000000-0005-0000-0000-000071020000}"/>
    <cellStyle name="Uitvoer 9" xfId="613" xr:uid="{00000000-0005-0000-0000-000072020000}"/>
    <cellStyle name="Valuta 2" xfId="614" xr:uid="{00000000-0005-0000-0000-000073020000}"/>
    <cellStyle name="Valuta 2 2" xfId="615" xr:uid="{00000000-0005-0000-0000-000074020000}"/>
    <cellStyle name="Valuta 2 2 2" xfId="654" xr:uid="{00000000-0005-0000-0000-000075020000}"/>
    <cellStyle name="Valuta 2 2 2 2" xfId="665" xr:uid="{00000000-0005-0000-0000-000076020000}"/>
    <cellStyle name="Valuta 2 2 3" xfId="663" xr:uid="{00000000-0005-0000-0000-000077020000}"/>
    <cellStyle name="Valuta 2 3" xfId="653" xr:uid="{00000000-0005-0000-0000-000078020000}"/>
    <cellStyle name="Valuta 2 3 2" xfId="664" xr:uid="{00000000-0005-0000-0000-000079020000}"/>
    <cellStyle name="Valuta 2 4" xfId="662" xr:uid="{00000000-0005-0000-0000-00007A020000}"/>
    <cellStyle name="Valuta 3" xfId="658" xr:uid="{00000000-0005-0000-0000-00007B020000}"/>
    <cellStyle name="Valuta 3 2" xfId="666" xr:uid="{00000000-0005-0000-0000-00007C020000}"/>
    <cellStyle name="Valuta 4" xfId="661" xr:uid="{00000000-0005-0000-0000-00007D020000}"/>
    <cellStyle name="Valuta 4 2" xfId="668" xr:uid="{00000000-0005-0000-0000-00007E020000}"/>
    <cellStyle name="Verklarende tekst 10" xfId="616" xr:uid="{00000000-0005-0000-0000-00007F020000}"/>
    <cellStyle name="Verklarende tekst 11" xfId="617" xr:uid="{00000000-0005-0000-0000-000080020000}"/>
    <cellStyle name="Verklarende tekst 12" xfId="618" xr:uid="{00000000-0005-0000-0000-000081020000}"/>
    <cellStyle name="Verklarende tekst 13" xfId="619" xr:uid="{00000000-0005-0000-0000-000082020000}"/>
    <cellStyle name="Verklarende tekst 14" xfId="620" xr:uid="{00000000-0005-0000-0000-000083020000}"/>
    <cellStyle name="Verklarende tekst 15" xfId="621" xr:uid="{00000000-0005-0000-0000-000084020000}"/>
    <cellStyle name="Verklarende tekst 16" xfId="622" xr:uid="{00000000-0005-0000-0000-000085020000}"/>
    <cellStyle name="Verklarende tekst 2" xfId="623" xr:uid="{00000000-0005-0000-0000-000086020000}"/>
    <cellStyle name="Verklarende tekst 3" xfId="624" xr:uid="{00000000-0005-0000-0000-000087020000}"/>
    <cellStyle name="Verklarende tekst 4" xfId="625" xr:uid="{00000000-0005-0000-0000-000088020000}"/>
    <cellStyle name="Verklarende tekst 5" xfId="626" xr:uid="{00000000-0005-0000-0000-000089020000}"/>
    <cellStyle name="Verklarende tekst 6" xfId="627" xr:uid="{00000000-0005-0000-0000-00008A020000}"/>
    <cellStyle name="Verklarende tekst 7" xfId="628" xr:uid="{00000000-0005-0000-0000-00008B020000}"/>
    <cellStyle name="Verklarende tekst 8" xfId="629" xr:uid="{00000000-0005-0000-0000-00008C020000}"/>
    <cellStyle name="Verklarende tekst 9" xfId="630" xr:uid="{00000000-0005-0000-0000-00008D020000}"/>
    <cellStyle name="Waarschuwingstekst 10" xfId="631" xr:uid="{00000000-0005-0000-0000-00008E020000}"/>
    <cellStyle name="Waarschuwingstekst 11" xfId="632" xr:uid="{00000000-0005-0000-0000-00008F020000}"/>
    <cellStyle name="Waarschuwingstekst 12" xfId="633" xr:uid="{00000000-0005-0000-0000-000090020000}"/>
    <cellStyle name="Waarschuwingstekst 13" xfId="634" xr:uid="{00000000-0005-0000-0000-000091020000}"/>
    <cellStyle name="Waarschuwingstekst 14" xfId="635" xr:uid="{00000000-0005-0000-0000-000092020000}"/>
    <cellStyle name="Waarschuwingstekst 15" xfId="636" xr:uid="{00000000-0005-0000-0000-000093020000}"/>
    <cellStyle name="Waarschuwingstekst 16" xfId="637" xr:uid="{00000000-0005-0000-0000-000094020000}"/>
    <cellStyle name="Waarschuwingstekst 2" xfId="638" xr:uid="{00000000-0005-0000-0000-000095020000}"/>
    <cellStyle name="Waarschuwingstekst 3" xfId="639" xr:uid="{00000000-0005-0000-0000-000096020000}"/>
    <cellStyle name="Waarschuwingstekst 4" xfId="640" xr:uid="{00000000-0005-0000-0000-000097020000}"/>
    <cellStyle name="Waarschuwingstekst 5" xfId="641" xr:uid="{00000000-0005-0000-0000-000098020000}"/>
    <cellStyle name="Waarschuwingstekst 6" xfId="642" xr:uid="{00000000-0005-0000-0000-000099020000}"/>
    <cellStyle name="Waarschuwingstekst 7" xfId="643" xr:uid="{00000000-0005-0000-0000-00009A020000}"/>
    <cellStyle name="Waarschuwingstekst 8" xfId="644" xr:uid="{00000000-0005-0000-0000-00009B020000}"/>
    <cellStyle name="Waarschuwingstekst 9" xfId="645" xr:uid="{00000000-0005-0000-0000-00009C020000}"/>
  </cellStyles>
  <dxfs count="0"/>
  <tableStyles count="0" defaultTableStyle="TableStyleMedium9" defaultPivotStyle="PivotStyleLight16"/>
  <colors>
    <mruColors>
      <color rgb="FFFFFF99"/>
      <color rgb="FF3366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2</xdr:row>
      <xdr:rowOff>209550</xdr:rowOff>
    </xdr:from>
    <xdr:to>
      <xdr:col>7</xdr:col>
      <xdr:colOff>1369419</xdr:colOff>
      <xdr:row>4</xdr:row>
      <xdr:rowOff>461010</xdr:rowOff>
    </xdr:to>
    <xdr:pic>
      <xdr:nvPicPr>
        <xdr:cNvPr id="2" name="Afbeelding 1" descr="Afbeelding met tekst, clipart&#10;&#10;Automatisch gegenereerde beschrijving">
          <a:extLst>
            <a:ext uri="{FF2B5EF4-FFF2-40B4-BE49-F238E27FC236}">
              <a16:creationId xmlns:a16="http://schemas.microsoft.com/office/drawing/2014/main" id="{EA45A8E5-F3E4-4F17-B0C2-587FBB58B9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819275"/>
          <a:ext cx="4819540" cy="12801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30CCA-BDE4-4AC1-A15B-34ACB40C2264}">
  <sheetPr>
    <pageSetUpPr fitToPage="1"/>
  </sheetPr>
  <dimension ref="A1:AU149"/>
  <sheetViews>
    <sheetView showGridLines="0" tabSelected="1" zoomScale="115" zoomScaleNormal="115" zoomScaleSheetLayoutView="100" workbookViewId="0">
      <selection activeCell="B6" sqref="B6:I6"/>
    </sheetView>
  </sheetViews>
  <sheetFormatPr defaultColWidth="9.109375" defaultRowHeight="13.2" x14ac:dyDescent="0.25"/>
  <cols>
    <col min="1" max="1" width="1.6640625" style="1" customWidth="1"/>
    <col min="2" max="3" width="5.33203125" style="1" customWidth="1"/>
    <col min="4" max="4" width="4.44140625" style="1" customWidth="1"/>
    <col min="5" max="5" width="6.109375" style="1" customWidth="1"/>
    <col min="6" max="6" width="24.33203125" style="1" customWidth="1"/>
    <col min="7" max="7" width="13.44140625" style="1" customWidth="1"/>
    <col min="8" max="8" width="21.88671875" style="1" customWidth="1"/>
    <col min="9" max="9" width="11.109375" style="1" customWidth="1"/>
    <col min="10" max="10" width="2" style="1" customWidth="1"/>
    <col min="11" max="11" width="98.109375" style="31" bestFit="1" customWidth="1"/>
    <col min="12" max="47" width="9.109375" style="31"/>
    <col min="48" max="16384" width="9.109375" style="1"/>
  </cols>
  <sheetData>
    <row r="1" spans="1:11" ht="18" customHeight="1" x14ac:dyDescent="0.25"/>
    <row r="2" spans="1:11" ht="108.75" customHeight="1" x14ac:dyDescent="0.25">
      <c r="B2" s="2"/>
      <c r="C2" s="3"/>
      <c r="D2" s="3"/>
      <c r="E2" s="3"/>
      <c r="F2" s="3"/>
      <c r="G2" s="3"/>
      <c r="H2" s="3"/>
      <c r="I2" s="4"/>
    </row>
    <row r="3" spans="1:11" ht="40.5" customHeight="1" x14ac:dyDescent="0.25">
      <c r="B3" s="5"/>
      <c r="I3" s="6"/>
    </row>
    <row r="4" spans="1:11" ht="40.5" customHeight="1" x14ac:dyDescent="0.25">
      <c r="B4" s="5"/>
      <c r="I4" s="6"/>
    </row>
    <row r="5" spans="1:11" ht="40.5" customHeight="1" x14ac:dyDescent="0.25">
      <c r="B5" s="5"/>
      <c r="I5" s="6"/>
    </row>
    <row r="6" spans="1:11" ht="226.5" customHeight="1" x14ac:dyDescent="0.25">
      <c r="B6" s="100" t="s">
        <v>129</v>
      </c>
      <c r="C6" s="101"/>
      <c r="D6" s="101"/>
      <c r="E6" s="101"/>
      <c r="F6" s="101"/>
      <c r="G6" s="101"/>
      <c r="H6" s="101"/>
      <c r="I6" s="102"/>
      <c r="K6" s="31" t="s">
        <v>1</v>
      </c>
    </row>
    <row r="7" spans="1:11" ht="17.25" customHeight="1" x14ac:dyDescent="0.25">
      <c r="B7" s="44"/>
      <c r="C7" s="46"/>
      <c r="D7" s="47"/>
      <c r="E7" s="47"/>
      <c r="F7" s="46"/>
      <c r="G7" s="46"/>
      <c r="H7" s="46"/>
      <c r="I7" s="45"/>
    </row>
    <row r="8" spans="1:11" ht="17.25" customHeight="1" x14ac:dyDescent="0.25">
      <c r="B8" s="44"/>
      <c r="C8" s="46"/>
      <c r="D8" s="47"/>
      <c r="E8" s="47"/>
      <c r="F8" s="46"/>
      <c r="G8" s="46"/>
      <c r="H8" s="46"/>
      <c r="I8" s="45"/>
    </row>
    <row r="9" spans="1:11" ht="17.25" customHeight="1" x14ac:dyDescent="0.25">
      <c r="B9" s="44"/>
      <c r="C9" s="46"/>
      <c r="D9" s="47"/>
      <c r="E9" s="47"/>
      <c r="F9" s="46"/>
      <c r="G9" s="46"/>
      <c r="H9" s="46"/>
      <c r="I9" s="45"/>
    </row>
    <row r="10" spans="1:11" ht="17.25" customHeight="1" x14ac:dyDescent="0.25">
      <c r="B10" s="44"/>
      <c r="C10" s="46"/>
      <c r="D10" s="47"/>
      <c r="E10" s="47"/>
      <c r="F10" s="46"/>
      <c r="G10" s="46"/>
      <c r="H10" s="46"/>
      <c r="I10" s="45"/>
    </row>
    <row r="11" spans="1:11" s="31" customFormat="1" ht="15" customHeight="1" x14ac:dyDescent="0.25">
      <c r="A11" s="1"/>
      <c r="B11" s="5"/>
      <c r="C11" s="1"/>
      <c r="D11" s="1"/>
      <c r="E11" s="1"/>
      <c r="F11" s="1"/>
      <c r="G11" s="1"/>
      <c r="H11" s="1"/>
      <c r="I11" s="6"/>
      <c r="J11" s="1"/>
    </row>
    <row r="12" spans="1:11" s="31" customFormat="1" ht="21" customHeight="1" x14ac:dyDescent="0.25">
      <c r="A12" s="1"/>
      <c r="B12" s="7"/>
      <c r="C12" s="1"/>
      <c r="D12" s="48" t="s">
        <v>0</v>
      </c>
      <c r="E12" s="47"/>
      <c r="F12" s="47"/>
      <c r="G12" s="47"/>
      <c r="H12" s="47"/>
      <c r="I12" s="8"/>
      <c r="J12" s="1"/>
    </row>
    <row r="13" spans="1:11" s="31" customFormat="1" ht="18.75" customHeight="1" x14ac:dyDescent="0.25">
      <c r="A13" s="1"/>
      <c r="B13" s="7"/>
      <c r="C13" s="1"/>
      <c r="D13" s="52" t="s">
        <v>134</v>
      </c>
      <c r="E13" s="52"/>
      <c r="F13" s="47"/>
      <c r="G13" s="47"/>
      <c r="H13" s="47"/>
      <c r="I13" s="8"/>
      <c r="J13" s="1"/>
    </row>
    <row r="14" spans="1:11" s="31" customFormat="1" ht="18.75" customHeight="1" x14ac:dyDescent="0.25">
      <c r="A14" s="1"/>
      <c r="B14" s="7"/>
      <c r="C14" s="1"/>
      <c r="D14" s="1"/>
      <c r="E14" s="52" t="s">
        <v>128</v>
      </c>
      <c r="F14" s="47"/>
      <c r="G14" s="47"/>
      <c r="H14" s="47"/>
      <c r="I14" s="8"/>
      <c r="J14" s="1"/>
    </row>
    <row r="15" spans="1:11" s="31" customFormat="1" ht="18.75" customHeight="1" x14ac:dyDescent="0.25">
      <c r="A15" s="1"/>
      <c r="B15" s="7"/>
      <c r="C15" s="1"/>
      <c r="D15" s="52"/>
      <c r="E15" s="47" t="s">
        <v>120</v>
      </c>
      <c r="F15" s="1"/>
      <c r="G15" s="47"/>
      <c r="H15" s="47"/>
      <c r="I15" s="8"/>
      <c r="J15" s="1"/>
    </row>
    <row r="16" spans="1:11" ht="18.75" customHeight="1" x14ac:dyDescent="0.25">
      <c r="B16" s="5"/>
      <c r="D16" s="52"/>
      <c r="E16" s="47" t="s">
        <v>121</v>
      </c>
      <c r="I16" s="6"/>
    </row>
    <row r="17" spans="2:9" ht="18.75" customHeight="1" x14ac:dyDescent="0.25">
      <c r="B17" s="5"/>
      <c r="D17" s="52"/>
      <c r="E17" s="47" t="s">
        <v>122</v>
      </c>
      <c r="I17" s="6"/>
    </row>
    <row r="18" spans="2:9" ht="18.75" customHeight="1" x14ac:dyDescent="0.25">
      <c r="B18" s="5"/>
      <c r="D18" s="52"/>
      <c r="E18" s="47" t="s">
        <v>123</v>
      </c>
      <c r="I18" s="6"/>
    </row>
    <row r="19" spans="2:9" ht="18.75" customHeight="1" x14ac:dyDescent="0.25">
      <c r="B19" s="5"/>
      <c r="D19" s="52"/>
      <c r="E19" s="52"/>
      <c r="F19" s="47"/>
      <c r="I19" s="6"/>
    </row>
    <row r="20" spans="2:9" ht="18.75" customHeight="1" x14ac:dyDescent="0.25">
      <c r="B20" s="5"/>
      <c r="D20" s="52"/>
      <c r="E20" s="52"/>
      <c r="F20" s="47"/>
      <c r="I20" s="6"/>
    </row>
    <row r="21" spans="2:9" ht="18.75" customHeight="1" x14ac:dyDescent="0.25">
      <c r="B21" s="5"/>
      <c r="D21" s="52"/>
      <c r="E21" s="52"/>
      <c r="F21" s="47"/>
      <c r="I21" s="6"/>
    </row>
    <row r="22" spans="2:9" ht="30" customHeight="1" x14ac:dyDescent="0.25">
      <c r="B22" s="49"/>
      <c r="C22" s="9"/>
      <c r="D22" s="9"/>
      <c r="E22" s="50"/>
      <c r="F22" s="50"/>
      <c r="G22" s="50"/>
      <c r="H22" s="50"/>
      <c r="I22" s="51"/>
    </row>
    <row r="24" spans="2:9" s="31" customFormat="1" x14ac:dyDescent="0.25"/>
    <row r="25" spans="2:9" s="31" customFormat="1" x14ac:dyDescent="0.25"/>
    <row r="26" spans="2:9" s="31" customFormat="1" x14ac:dyDescent="0.25"/>
    <row r="27" spans="2:9" s="31" customFormat="1" x14ac:dyDescent="0.25"/>
    <row r="28" spans="2:9" s="31" customFormat="1" x14ac:dyDescent="0.25"/>
    <row r="29" spans="2:9" s="31" customFormat="1" x14ac:dyDescent="0.25"/>
    <row r="30" spans="2:9" s="31" customFormat="1" x14ac:dyDescent="0.25"/>
    <row r="31" spans="2:9" s="31" customFormat="1" x14ac:dyDescent="0.25"/>
    <row r="32" spans="2:9" s="31" customFormat="1" x14ac:dyDescent="0.25"/>
    <row r="33" s="31" customFormat="1" x14ac:dyDescent="0.25"/>
    <row r="34" s="31" customFormat="1" x14ac:dyDescent="0.25"/>
    <row r="35" s="31" customFormat="1" x14ac:dyDescent="0.25"/>
    <row r="36" s="31" customFormat="1" x14ac:dyDescent="0.25"/>
    <row r="37" s="31" customFormat="1" x14ac:dyDescent="0.25"/>
    <row r="38" s="31" customFormat="1" x14ac:dyDescent="0.25"/>
    <row r="39" s="31" customFormat="1" x14ac:dyDescent="0.25"/>
    <row r="40" s="31" customFormat="1" x14ac:dyDescent="0.25"/>
    <row r="41" s="31" customFormat="1" x14ac:dyDescent="0.25"/>
    <row r="42" s="31" customFormat="1" x14ac:dyDescent="0.25"/>
    <row r="43" s="31" customFormat="1" x14ac:dyDescent="0.25"/>
    <row r="44" s="31" customFormat="1" x14ac:dyDescent="0.25"/>
    <row r="45" s="31" customFormat="1" x14ac:dyDescent="0.25"/>
    <row r="46" s="31" customFormat="1" x14ac:dyDescent="0.25"/>
    <row r="47" s="31" customFormat="1" x14ac:dyDescent="0.25"/>
    <row r="48" s="31" customFormat="1" x14ac:dyDescent="0.25"/>
    <row r="49" s="31" customFormat="1" x14ac:dyDescent="0.25"/>
    <row r="50" s="31" customFormat="1" x14ac:dyDescent="0.25"/>
    <row r="51" s="31" customFormat="1" x14ac:dyDescent="0.25"/>
    <row r="52" s="31" customForma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31" customFormat="1" x14ac:dyDescent="0.25"/>
    <row r="146" s="31" customFormat="1" x14ac:dyDescent="0.25"/>
    <row r="147" s="31" customFormat="1" x14ac:dyDescent="0.25"/>
    <row r="148" s="31" customFormat="1" x14ac:dyDescent="0.25"/>
    <row r="149" s="31" customFormat="1" x14ac:dyDescent="0.25"/>
  </sheetData>
  <mergeCells count="1">
    <mergeCell ref="B6:I6"/>
  </mergeCells>
  <phoneticPr fontId="44" type="noConversion"/>
  <printOptions horizontalCentered="1"/>
  <pageMargins left="0.23622047244094491" right="0.23622047244094491" top="0.74803149606299213" bottom="0.74803149606299213" header="0.31496062992125984" footer="0.31496062992125984"/>
  <pageSetup paperSize="9" scale="95" orientation="portrait" r:id="rId1"/>
  <headerFooter>
    <oddFooter>&amp;L&amp;"Century Gothic,Standaard"&amp;8 06 - Heemskerk Prijsinvulformulieren
&amp;D&amp;C&amp;"Century Gothic,Standaard"&amp;8Pagina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pageSetUpPr fitToPage="1"/>
  </sheetPr>
  <dimension ref="A1:BV415"/>
  <sheetViews>
    <sheetView showGridLines="0" zoomScaleNormal="100" zoomScaleSheetLayoutView="100" workbookViewId="0">
      <selection activeCell="C22" sqref="C22"/>
    </sheetView>
  </sheetViews>
  <sheetFormatPr defaultColWidth="9" defaultRowHeight="13.8" x14ac:dyDescent="0.3"/>
  <cols>
    <col min="1" max="1" width="62.5546875" style="27" customWidth="1"/>
    <col min="2" max="2" width="36.5546875" style="27" customWidth="1"/>
    <col min="3" max="3" width="35.109375" style="27" customWidth="1"/>
    <col min="4" max="4" width="9" style="29"/>
    <col min="5" max="5" width="47.88671875" style="29" customWidth="1"/>
    <col min="6" max="6" width="9" style="55"/>
    <col min="7" max="55" width="9" style="29"/>
    <col min="56" max="16384" width="9" style="27"/>
  </cols>
  <sheetData>
    <row r="1" spans="1:74" ht="33.75" customHeight="1" x14ac:dyDescent="0.3">
      <c r="A1" s="53" t="s">
        <v>58</v>
      </c>
      <c r="B1" s="103" t="s">
        <v>53</v>
      </c>
      <c r="C1" s="104"/>
      <c r="D1" s="54"/>
    </row>
    <row r="2" spans="1:74" ht="27" customHeight="1" x14ac:dyDescent="0.3">
      <c r="A2" s="105" t="s">
        <v>54</v>
      </c>
      <c r="B2" s="106"/>
      <c r="C2" s="56" t="s">
        <v>57</v>
      </c>
      <c r="D2" s="57"/>
    </row>
    <row r="3" spans="1:74" x14ac:dyDescent="0.3">
      <c r="A3" s="58"/>
      <c r="B3" s="58"/>
      <c r="C3" s="58"/>
      <c r="D3" s="57"/>
    </row>
    <row r="4" spans="1:74" ht="40.200000000000003" x14ac:dyDescent="0.3">
      <c r="A4" s="107" t="s">
        <v>55</v>
      </c>
      <c r="B4" s="108"/>
      <c r="C4" s="30">
        <v>0</v>
      </c>
      <c r="D4" s="57"/>
      <c r="E4" s="59" t="s">
        <v>56</v>
      </c>
    </row>
    <row r="5" spans="1:74" x14ac:dyDescent="0.3">
      <c r="A5" s="58"/>
      <c r="B5" s="58"/>
      <c r="C5" s="58"/>
      <c r="D5" s="57"/>
    </row>
    <row r="6" spans="1:74" ht="27" customHeight="1" x14ac:dyDescent="0.3">
      <c r="A6" s="109" t="s">
        <v>2</v>
      </c>
      <c r="B6" s="109"/>
      <c r="C6" s="109"/>
      <c r="D6" s="57"/>
    </row>
    <row r="7" spans="1:74" s="29" customFormat="1" x14ac:dyDescent="0.3">
      <c r="A7" s="60"/>
      <c r="B7" s="60"/>
      <c r="C7" s="60"/>
      <c r="D7" s="57"/>
      <c r="F7" s="55"/>
    </row>
    <row r="8" spans="1:74" s="62" customFormat="1" ht="41.25" customHeight="1" x14ac:dyDescent="0.25">
      <c r="A8" s="110" t="s">
        <v>80</v>
      </c>
      <c r="B8" s="110"/>
      <c r="C8" s="110"/>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s="29" customFormat="1" x14ac:dyDescent="0.3">
      <c r="A9" s="63"/>
      <c r="B9" s="63"/>
      <c r="C9" s="63"/>
      <c r="D9" s="57"/>
      <c r="F9" s="55"/>
    </row>
    <row r="10" spans="1:74" s="29" customFormat="1" x14ac:dyDescent="0.3">
      <c r="A10" s="63"/>
      <c r="B10" s="63"/>
      <c r="C10" s="63"/>
      <c r="D10" s="57"/>
      <c r="F10" s="55"/>
    </row>
    <row r="11" spans="1:74" s="29" customFormat="1" x14ac:dyDescent="0.3">
      <c r="A11" s="63"/>
      <c r="B11" s="63"/>
      <c r="C11" s="63"/>
      <c r="D11" s="57"/>
      <c r="F11" s="55"/>
    </row>
    <row r="12" spans="1:74" s="29" customFormat="1" x14ac:dyDescent="0.3">
      <c r="A12" s="63"/>
      <c r="B12" s="63"/>
      <c r="C12" s="63"/>
      <c r="D12" s="57"/>
      <c r="F12" s="55"/>
    </row>
    <row r="13" spans="1:74" s="29" customFormat="1" x14ac:dyDescent="0.3">
      <c r="A13" s="64"/>
      <c r="B13" s="64"/>
      <c r="C13" s="63"/>
      <c r="D13" s="57"/>
      <c r="F13" s="55"/>
    </row>
    <row r="14" spans="1:74" s="29" customFormat="1" x14ac:dyDescent="0.3">
      <c r="A14" s="63"/>
      <c r="B14" s="63"/>
      <c r="C14" s="63"/>
      <c r="D14" s="57"/>
      <c r="F14" s="55"/>
    </row>
    <row r="15" spans="1:74" s="29" customFormat="1" x14ac:dyDescent="0.3">
      <c r="A15" s="63"/>
      <c r="B15" s="63"/>
      <c r="C15" s="63"/>
      <c r="D15" s="57"/>
      <c r="F15" s="55"/>
    </row>
    <row r="16" spans="1:74" s="29" customFormat="1" x14ac:dyDescent="0.3">
      <c r="A16" s="63"/>
      <c r="B16" s="63"/>
      <c r="C16" s="63"/>
      <c r="D16" s="57"/>
      <c r="F16" s="55"/>
    </row>
    <row r="17" spans="1:6" s="29" customFormat="1" x14ac:dyDescent="0.3">
      <c r="A17" s="63"/>
      <c r="B17" s="63"/>
      <c r="C17" s="63"/>
      <c r="D17" s="57"/>
      <c r="F17" s="55"/>
    </row>
    <row r="18" spans="1:6" s="29" customFormat="1" x14ac:dyDescent="0.3">
      <c r="A18" s="63"/>
      <c r="B18" s="63"/>
      <c r="C18" s="63"/>
      <c r="D18" s="57"/>
      <c r="F18" s="55"/>
    </row>
    <row r="19" spans="1:6" s="29" customFormat="1" x14ac:dyDescent="0.3">
      <c r="A19" s="63"/>
      <c r="B19" s="63"/>
      <c r="C19" s="63"/>
      <c r="D19" s="57"/>
      <c r="F19" s="55"/>
    </row>
    <row r="20" spans="1:6" s="29" customFormat="1" x14ac:dyDescent="0.3">
      <c r="A20" s="63"/>
      <c r="B20" s="63"/>
      <c r="C20" s="63"/>
      <c r="D20" s="57"/>
      <c r="F20" s="55"/>
    </row>
    <row r="21" spans="1:6" s="29" customFormat="1" x14ac:dyDescent="0.3">
      <c r="A21" s="63"/>
      <c r="B21" s="63"/>
      <c r="C21" s="63"/>
      <c r="D21" s="57"/>
      <c r="F21" s="55"/>
    </row>
    <row r="22" spans="1:6" s="29" customFormat="1" x14ac:dyDescent="0.3">
      <c r="A22" s="63"/>
      <c r="B22" s="63"/>
      <c r="C22" s="63"/>
      <c r="D22" s="57"/>
      <c r="F22" s="55"/>
    </row>
    <row r="23" spans="1:6" s="29" customFormat="1" x14ac:dyDescent="0.3">
      <c r="A23" s="63"/>
      <c r="B23" s="63"/>
      <c r="C23" s="63"/>
      <c r="D23" s="57"/>
      <c r="F23" s="55"/>
    </row>
    <row r="24" spans="1:6" s="29" customFormat="1" x14ac:dyDescent="0.3">
      <c r="A24" s="63"/>
      <c r="B24" s="63"/>
      <c r="C24" s="63"/>
      <c r="D24" s="57"/>
      <c r="F24" s="55"/>
    </row>
    <row r="25" spans="1:6" s="29" customFormat="1" x14ac:dyDescent="0.3">
      <c r="A25" s="63"/>
      <c r="B25" s="63"/>
      <c r="C25" s="63"/>
      <c r="D25" s="57"/>
      <c r="F25" s="55"/>
    </row>
    <row r="26" spans="1:6" s="29" customFormat="1" x14ac:dyDescent="0.3">
      <c r="A26" s="63"/>
      <c r="B26" s="63"/>
      <c r="C26" s="63"/>
      <c r="D26" s="57"/>
      <c r="F26" s="55"/>
    </row>
    <row r="27" spans="1:6" s="29" customFormat="1" x14ac:dyDescent="0.3">
      <c r="A27" s="63"/>
      <c r="B27" s="63"/>
      <c r="C27" s="63"/>
      <c r="D27" s="57"/>
      <c r="F27" s="55"/>
    </row>
    <row r="28" spans="1:6" s="29" customFormat="1" x14ac:dyDescent="0.3">
      <c r="A28" s="63"/>
      <c r="B28" s="63"/>
      <c r="C28" s="63"/>
      <c r="D28" s="57"/>
      <c r="F28" s="55"/>
    </row>
    <row r="29" spans="1:6" s="29" customFormat="1" x14ac:dyDescent="0.3">
      <c r="A29" s="63"/>
      <c r="B29" s="63"/>
      <c r="C29" s="63"/>
      <c r="D29" s="57"/>
      <c r="F29" s="55"/>
    </row>
    <row r="30" spans="1:6" s="29" customFormat="1" x14ac:dyDescent="0.3">
      <c r="A30" s="63"/>
      <c r="B30" s="63"/>
      <c r="C30" s="63"/>
      <c r="D30" s="57"/>
      <c r="F30" s="55"/>
    </row>
    <row r="31" spans="1:6" s="29" customFormat="1" x14ac:dyDescent="0.3">
      <c r="A31" s="63"/>
      <c r="B31" s="63"/>
      <c r="C31" s="63"/>
      <c r="D31" s="57"/>
      <c r="F31" s="55"/>
    </row>
    <row r="32" spans="1:6" s="29" customFormat="1" x14ac:dyDescent="0.3">
      <c r="A32" s="63"/>
      <c r="B32" s="63"/>
      <c r="C32" s="63"/>
      <c r="D32" s="57"/>
      <c r="F32" s="55"/>
    </row>
    <row r="33" spans="1:6" s="29" customFormat="1" x14ac:dyDescent="0.3">
      <c r="A33" s="63"/>
      <c r="B33" s="63"/>
      <c r="C33" s="63"/>
      <c r="D33" s="57"/>
      <c r="F33" s="55"/>
    </row>
    <row r="34" spans="1:6" s="29" customFormat="1" x14ac:dyDescent="0.3">
      <c r="A34" s="63"/>
      <c r="B34" s="63"/>
      <c r="C34" s="63"/>
      <c r="D34" s="57"/>
      <c r="F34" s="55"/>
    </row>
    <row r="35" spans="1:6" s="29" customFormat="1" x14ac:dyDescent="0.3">
      <c r="A35" s="63"/>
      <c r="B35" s="63"/>
      <c r="C35" s="63"/>
      <c r="D35" s="57"/>
      <c r="F35" s="55"/>
    </row>
    <row r="36" spans="1:6" s="29" customFormat="1" x14ac:dyDescent="0.3">
      <c r="A36" s="63"/>
      <c r="B36" s="63"/>
      <c r="C36" s="63"/>
      <c r="D36" s="57"/>
      <c r="F36" s="55"/>
    </row>
    <row r="37" spans="1:6" s="29" customFormat="1" x14ac:dyDescent="0.3">
      <c r="A37" s="63"/>
      <c r="B37" s="63"/>
      <c r="C37" s="63"/>
      <c r="D37" s="57"/>
      <c r="F37" s="55"/>
    </row>
    <row r="38" spans="1:6" s="29" customFormat="1" x14ac:dyDescent="0.3">
      <c r="A38" s="63"/>
      <c r="B38" s="63"/>
      <c r="C38" s="63"/>
      <c r="D38" s="57"/>
      <c r="F38" s="55"/>
    </row>
    <row r="39" spans="1:6" s="29" customFormat="1" x14ac:dyDescent="0.3">
      <c r="A39" s="63"/>
      <c r="B39" s="63"/>
      <c r="C39" s="63"/>
      <c r="D39" s="57"/>
      <c r="F39" s="55"/>
    </row>
    <row r="40" spans="1:6" s="29" customFormat="1" x14ac:dyDescent="0.3">
      <c r="A40" s="63"/>
      <c r="B40" s="63"/>
      <c r="C40" s="63"/>
      <c r="D40" s="57"/>
      <c r="F40" s="55"/>
    </row>
    <row r="41" spans="1:6" s="29" customFormat="1" x14ac:dyDescent="0.3">
      <c r="A41" s="63"/>
      <c r="B41" s="63"/>
      <c r="C41" s="63"/>
      <c r="D41" s="57"/>
      <c r="F41" s="55"/>
    </row>
    <row r="42" spans="1:6" s="29" customFormat="1" x14ac:dyDescent="0.3">
      <c r="A42" s="63"/>
      <c r="B42" s="63"/>
      <c r="C42" s="63"/>
      <c r="D42" s="57"/>
      <c r="F42" s="55"/>
    </row>
    <row r="43" spans="1:6" s="29" customFormat="1" x14ac:dyDescent="0.3">
      <c r="A43" s="63"/>
      <c r="B43" s="63"/>
      <c r="C43" s="63"/>
      <c r="D43" s="57"/>
      <c r="F43" s="55"/>
    </row>
    <row r="44" spans="1:6" s="29" customFormat="1" x14ac:dyDescent="0.3">
      <c r="A44" s="63"/>
      <c r="B44" s="63"/>
      <c r="C44" s="63"/>
      <c r="D44" s="57"/>
      <c r="F44" s="55"/>
    </row>
    <row r="45" spans="1:6" s="29" customFormat="1" x14ac:dyDescent="0.3">
      <c r="A45" s="63"/>
      <c r="B45" s="63"/>
      <c r="C45" s="63"/>
      <c r="D45" s="57"/>
      <c r="F45" s="55"/>
    </row>
    <row r="46" spans="1:6" s="29" customFormat="1" x14ac:dyDescent="0.3">
      <c r="A46" s="63"/>
      <c r="B46" s="63"/>
      <c r="C46" s="63"/>
      <c r="D46" s="57"/>
      <c r="F46" s="55"/>
    </row>
    <row r="47" spans="1:6" s="29" customFormat="1" x14ac:dyDescent="0.3">
      <c r="A47" s="63"/>
      <c r="B47" s="63"/>
      <c r="C47" s="63"/>
      <c r="D47" s="57"/>
      <c r="F47" s="55"/>
    </row>
    <row r="48" spans="1:6" s="29" customFormat="1" x14ac:dyDescent="0.3">
      <c r="A48" s="63"/>
      <c r="B48" s="63"/>
      <c r="C48" s="63"/>
      <c r="D48" s="57"/>
      <c r="F48" s="55"/>
    </row>
    <row r="49" spans="1:6" s="29" customFormat="1" x14ac:dyDescent="0.3">
      <c r="A49" s="63"/>
      <c r="B49" s="63"/>
      <c r="C49" s="63"/>
      <c r="D49" s="57"/>
      <c r="F49" s="55"/>
    </row>
    <row r="50" spans="1:6" s="29" customFormat="1" x14ac:dyDescent="0.3">
      <c r="A50" s="63"/>
      <c r="B50" s="63"/>
      <c r="C50" s="63"/>
      <c r="D50" s="57"/>
      <c r="F50" s="55"/>
    </row>
    <row r="51" spans="1:6" s="29" customFormat="1" x14ac:dyDescent="0.3">
      <c r="A51" s="63"/>
      <c r="B51" s="63"/>
      <c r="C51" s="63"/>
      <c r="D51" s="57"/>
      <c r="F51" s="55"/>
    </row>
    <row r="52" spans="1:6" s="29" customFormat="1" x14ac:dyDescent="0.3">
      <c r="A52" s="63"/>
      <c r="B52" s="63"/>
      <c r="C52" s="63"/>
      <c r="D52" s="57"/>
      <c r="F52" s="55"/>
    </row>
    <row r="53" spans="1:6" s="29" customFormat="1" x14ac:dyDescent="0.3">
      <c r="A53" s="63"/>
      <c r="B53" s="63"/>
      <c r="C53" s="63"/>
      <c r="D53" s="57"/>
      <c r="F53" s="55"/>
    </row>
    <row r="54" spans="1:6" s="29" customFormat="1" x14ac:dyDescent="0.3">
      <c r="A54" s="63"/>
      <c r="B54" s="63"/>
      <c r="C54" s="63"/>
      <c r="D54" s="57"/>
      <c r="F54" s="55"/>
    </row>
    <row r="55" spans="1:6" s="29" customFormat="1" x14ac:dyDescent="0.3">
      <c r="A55" s="63"/>
      <c r="B55" s="63"/>
      <c r="C55" s="63"/>
      <c r="D55" s="57"/>
      <c r="F55" s="55"/>
    </row>
    <row r="56" spans="1:6" s="29" customFormat="1" x14ac:dyDescent="0.3">
      <c r="A56" s="63"/>
      <c r="B56" s="63"/>
      <c r="C56" s="63"/>
      <c r="D56" s="57"/>
      <c r="F56" s="55"/>
    </row>
    <row r="57" spans="1:6" s="29" customFormat="1" x14ac:dyDescent="0.3">
      <c r="A57" s="63"/>
      <c r="B57" s="63"/>
      <c r="C57" s="63"/>
      <c r="D57" s="57"/>
      <c r="F57" s="55"/>
    </row>
    <row r="58" spans="1:6" s="29" customFormat="1" x14ac:dyDescent="0.3">
      <c r="A58" s="63"/>
      <c r="B58" s="63"/>
      <c r="C58" s="63"/>
      <c r="D58" s="57"/>
      <c r="F58" s="55"/>
    </row>
    <row r="59" spans="1:6" s="29" customFormat="1" x14ac:dyDescent="0.3">
      <c r="A59" s="63"/>
      <c r="B59" s="63"/>
      <c r="C59" s="63"/>
      <c r="D59" s="57"/>
      <c r="F59" s="55"/>
    </row>
    <row r="60" spans="1:6" s="29" customFormat="1" x14ac:dyDescent="0.3">
      <c r="A60" s="63"/>
      <c r="B60" s="63"/>
      <c r="C60" s="63"/>
      <c r="D60" s="57"/>
      <c r="F60" s="55"/>
    </row>
    <row r="61" spans="1:6" s="29" customFormat="1" x14ac:dyDescent="0.3">
      <c r="A61" s="63"/>
      <c r="B61" s="63"/>
      <c r="C61" s="63"/>
      <c r="D61" s="57"/>
      <c r="F61" s="55"/>
    </row>
    <row r="62" spans="1:6" s="29" customFormat="1" x14ac:dyDescent="0.3">
      <c r="A62" s="63"/>
      <c r="B62" s="63"/>
      <c r="C62" s="63"/>
      <c r="D62" s="57"/>
      <c r="F62" s="55"/>
    </row>
    <row r="63" spans="1:6" s="29" customFormat="1" x14ac:dyDescent="0.3">
      <c r="A63" s="63"/>
      <c r="B63" s="63"/>
      <c r="C63" s="63"/>
      <c r="D63" s="57"/>
      <c r="F63" s="55"/>
    </row>
    <row r="64" spans="1:6" s="29" customFormat="1" x14ac:dyDescent="0.3">
      <c r="A64" s="63"/>
      <c r="B64" s="63"/>
      <c r="C64" s="63"/>
      <c r="D64" s="57"/>
      <c r="F64" s="55"/>
    </row>
    <row r="65" spans="1:6" s="29" customFormat="1" x14ac:dyDescent="0.3">
      <c r="A65" s="63"/>
      <c r="B65" s="63"/>
      <c r="C65" s="63"/>
      <c r="D65" s="57"/>
      <c r="F65" s="55"/>
    </row>
    <row r="66" spans="1:6" s="29" customFormat="1" x14ac:dyDescent="0.3">
      <c r="A66" s="63"/>
      <c r="B66" s="63"/>
      <c r="C66" s="63"/>
      <c r="D66" s="57"/>
      <c r="F66" s="55"/>
    </row>
    <row r="67" spans="1:6" s="29" customFormat="1" x14ac:dyDescent="0.3">
      <c r="A67" s="63"/>
      <c r="B67" s="63"/>
      <c r="C67" s="63"/>
      <c r="D67" s="57"/>
      <c r="F67" s="55"/>
    </row>
    <row r="68" spans="1:6" s="29" customFormat="1" x14ac:dyDescent="0.3">
      <c r="A68" s="63"/>
      <c r="B68" s="63"/>
      <c r="C68" s="63"/>
      <c r="D68" s="57"/>
      <c r="F68" s="55"/>
    </row>
    <row r="69" spans="1:6" s="29" customFormat="1" x14ac:dyDescent="0.3">
      <c r="A69" s="63"/>
      <c r="B69" s="63"/>
      <c r="C69" s="63"/>
      <c r="D69" s="57"/>
      <c r="F69" s="55"/>
    </row>
    <row r="70" spans="1:6" s="29" customFormat="1" x14ac:dyDescent="0.3">
      <c r="A70" s="63"/>
      <c r="B70" s="63"/>
      <c r="C70" s="63"/>
      <c r="D70" s="57"/>
      <c r="F70" s="55"/>
    </row>
    <row r="71" spans="1:6" s="29" customFormat="1" x14ac:dyDescent="0.3">
      <c r="A71" s="63"/>
      <c r="B71" s="63"/>
      <c r="C71" s="63"/>
      <c r="D71" s="57"/>
      <c r="F71" s="55"/>
    </row>
    <row r="72" spans="1:6" s="29" customFormat="1" x14ac:dyDescent="0.3">
      <c r="A72" s="63"/>
      <c r="B72" s="63"/>
      <c r="C72" s="63"/>
      <c r="D72" s="57"/>
      <c r="F72" s="55"/>
    </row>
    <row r="73" spans="1:6" s="29" customFormat="1" x14ac:dyDescent="0.3">
      <c r="A73" s="63"/>
      <c r="B73" s="63"/>
      <c r="C73" s="63"/>
      <c r="D73" s="57"/>
      <c r="F73" s="55"/>
    </row>
    <row r="74" spans="1:6" s="29" customFormat="1" x14ac:dyDescent="0.3">
      <c r="A74" s="63"/>
      <c r="B74" s="63"/>
      <c r="C74" s="63"/>
      <c r="D74" s="57"/>
      <c r="F74" s="55"/>
    </row>
    <row r="75" spans="1:6" s="29" customFormat="1" x14ac:dyDescent="0.3">
      <c r="A75" s="63"/>
      <c r="B75" s="63"/>
      <c r="C75" s="63"/>
      <c r="D75" s="57"/>
      <c r="F75" s="55"/>
    </row>
    <row r="76" spans="1:6" s="29" customFormat="1" x14ac:dyDescent="0.3">
      <c r="A76" s="63"/>
      <c r="B76" s="63"/>
      <c r="C76" s="63"/>
      <c r="D76" s="57"/>
      <c r="F76" s="55"/>
    </row>
    <row r="77" spans="1:6" s="29" customFormat="1" x14ac:dyDescent="0.3">
      <c r="A77" s="63"/>
      <c r="B77" s="63"/>
      <c r="C77" s="63"/>
      <c r="D77" s="57"/>
      <c r="F77" s="55"/>
    </row>
    <row r="78" spans="1:6" s="29" customFormat="1" x14ac:dyDescent="0.3">
      <c r="A78" s="63"/>
      <c r="B78" s="63"/>
      <c r="C78" s="63"/>
      <c r="D78" s="57"/>
      <c r="F78" s="55"/>
    </row>
    <row r="79" spans="1:6" s="29" customFormat="1" x14ac:dyDescent="0.3">
      <c r="A79" s="63"/>
      <c r="B79" s="63"/>
      <c r="C79" s="63"/>
      <c r="D79" s="57"/>
      <c r="F79" s="55"/>
    </row>
    <row r="80" spans="1:6" s="29" customFormat="1" x14ac:dyDescent="0.3">
      <c r="A80" s="63"/>
      <c r="B80" s="63"/>
      <c r="C80" s="63"/>
      <c r="D80" s="57"/>
      <c r="F80" s="55"/>
    </row>
    <row r="81" spans="1:6" s="29" customFormat="1" x14ac:dyDescent="0.3">
      <c r="A81" s="63"/>
      <c r="B81" s="63"/>
      <c r="C81" s="63"/>
      <c r="D81" s="57"/>
      <c r="F81" s="55"/>
    </row>
    <row r="82" spans="1:6" s="29" customFormat="1" x14ac:dyDescent="0.3">
      <c r="A82" s="63"/>
      <c r="B82" s="63"/>
      <c r="C82" s="63"/>
      <c r="D82" s="57"/>
      <c r="F82" s="55"/>
    </row>
    <row r="83" spans="1:6" s="29" customFormat="1" x14ac:dyDescent="0.3">
      <c r="A83" s="63"/>
      <c r="B83" s="63"/>
      <c r="C83" s="63"/>
      <c r="D83" s="57"/>
      <c r="F83" s="55"/>
    </row>
    <row r="84" spans="1:6" s="29" customFormat="1" x14ac:dyDescent="0.3">
      <c r="A84" s="63"/>
      <c r="B84" s="63"/>
      <c r="C84" s="63"/>
      <c r="D84" s="57"/>
      <c r="F84" s="55"/>
    </row>
    <row r="85" spans="1:6" s="29" customFormat="1" x14ac:dyDescent="0.3">
      <c r="A85" s="63"/>
      <c r="B85" s="63"/>
      <c r="C85" s="63"/>
      <c r="D85" s="57"/>
      <c r="F85" s="55"/>
    </row>
    <row r="86" spans="1:6" s="29" customFormat="1" x14ac:dyDescent="0.3">
      <c r="A86" s="63"/>
      <c r="B86" s="63"/>
      <c r="C86" s="63"/>
      <c r="D86" s="57"/>
      <c r="F86" s="55"/>
    </row>
    <row r="87" spans="1:6" s="29" customFormat="1" x14ac:dyDescent="0.3">
      <c r="A87" s="63"/>
      <c r="B87" s="63"/>
      <c r="C87" s="63"/>
      <c r="D87" s="57"/>
      <c r="F87" s="55"/>
    </row>
    <row r="88" spans="1:6" s="29" customFormat="1" x14ac:dyDescent="0.3">
      <c r="A88" s="63"/>
      <c r="B88" s="63"/>
      <c r="C88" s="63"/>
      <c r="D88" s="57"/>
      <c r="F88" s="55"/>
    </row>
    <row r="89" spans="1:6" s="29" customFormat="1" x14ac:dyDescent="0.3">
      <c r="A89" s="63"/>
      <c r="B89" s="63"/>
      <c r="C89" s="63"/>
      <c r="D89" s="57"/>
      <c r="F89" s="55"/>
    </row>
    <row r="90" spans="1:6" s="29" customFormat="1" x14ac:dyDescent="0.3">
      <c r="A90" s="63"/>
      <c r="B90" s="63"/>
      <c r="C90" s="63"/>
      <c r="D90" s="57"/>
      <c r="F90" s="55"/>
    </row>
    <row r="91" spans="1:6" s="29" customFormat="1" x14ac:dyDescent="0.3">
      <c r="A91" s="63"/>
      <c r="B91" s="63"/>
      <c r="C91" s="63"/>
      <c r="D91" s="57"/>
      <c r="F91" s="55"/>
    </row>
    <row r="92" spans="1:6" s="29" customFormat="1" x14ac:dyDescent="0.3">
      <c r="A92" s="63"/>
      <c r="B92" s="63"/>
      <c r="C92" s="63"/>
      <c r="D92" s="57"/>
      <c r="F92" s="55"/>
    </row>
    <row r="93" spans="1:6" s="29" customFormat="1" x14ac:dyDescent="0.3">
      <c r="A93" s="63"/>
      <c r="B93" s="63"/>
      <c r="C93" s="63"/>
      <c r="D93" s="57"/>
      <c r="F93" s="55"/>
    </row>
    <row r="94" spans="1:6" s="29" customFormat="1" x14ac:dyDescent="0.3">
      <c r="A94" s="63"/>
      <c r="B94" s="63"/>
      <c r="C94" s="63"/>
      <c r="D94" s="57"/>
      <c r="F94" s="55"/>
    </row>
    <row r="95" spans="1:6" s="29" customFormat="1" x14ac:dyDescent="0.3">
      <c r="A95" s="63"/>
      <c r="B95" s="63"/>
      <c r="C95" s="63"/>
      <c r="D95" s="57"/>
      <c r="F95" s="55"/>
    </row>
    <row r="96" spans="1:6" s="29" customFormat="1" x14ac:dyDescent="0.3">
      <c r="A96" s="63"/>
      <c r="B96" s="63"/>
      <c r="C96" s="63"/>
      <c r="D96" s="57"/>
      <c r="F96" s="55"/>
    </row>
    <row r="97" spans="1:6" s="29" customFormat="1" x14ac:dyDescent="0.3">
      <c r="A97" s="63"/>
      <c r="B97" s="63"/>
      <c r="C97" s="63"/>
      <c r="D97" s="57"/>
      <c r="F97" s="55"/>
    </row>
    <row r="98" spans="1:6" s="29" customFormat="1" x14ac:dyDescent="0.3">
      <c r="A98" s="63"/>
      <c r="B98" s="63"/>
      <c r="C98" s="63"/>
      <c r="D98" s="57"/>
      <c r="F98" s="55"/>
    </row>
    <row r="99" spans="1:6" s="29" customFormat="1" x14ac:dyDescent="0.3">
      <c r="A99" s="63"/>
      <c r="B99" s="63"/>
      <c r="C99" s="63"/>
      <c r="D99" s="57"/>
      <c r="F99" s="55"/>
    </row>
    <row r="100" spans="1:6" s="29" customFormat="1" x14ac:dyDescent="0.3">
      <c r="A100" s="63"/>
      <c r="B100" s="63"/>
      <c r="C100" s="63"/>
      <c r="D100" s="57"/>
      <c r="F100" s="55"/>
    </row>
    <row r="101" spans="1:6" s="29" customFormat="1" x14ac:dyDescent="0.3">
      <c r="A101" s="63"/>
      <c r="B101" s="63"/>
      <c r="C101" s="63"/>
      <c r="D101" s="57"/>
      <c r="F101" s="55"/>
    </row>
    <row r="102" spans="1:6" s="29" customFormat="1" x14ac:dyDescent="0.3">
      <c r="A102" s="63"/>
      <c r="B102" s="63"/>
      <c r="C102" s="63"/>
      <c r="D102" s="57"/>
      <c r="F102" s="55"/>
    </row>
    <row r="103" spans="1:6" s="29" customFormat="1" x14ac:dyDescent="0.3">
      <c r="A103" s="63"/>
      <c r="B103" s="63"/>
      <c r="C103" s="63"/>
      <c r="D103" s="57"/>
      <c r="F103" s="55"/>
    </row>
    <row r="104" spans="1:6" s="29" customFormat="1" x14ac:dyDescent="0.3">
      <c r="A104" s="63"/>
      <c r="B104" s="63"/>
      <c r="C104" s="63"/>
      <c r="D104" s="57"/>
      <c r="F104" s="55"/>
    </row>
    <row r="105" spans="1:6" s="29" customFormat="1" x14ac:dyDescent="0.3">
      <c r="A105" s="63"/>
      <c r="B105" s="63"/>
      <c r="C105" s="63"/>
      <c r="D105" s="57"/>
      <c r="F105" s="55"/>
    </row>
    <row r="106" spans="1:6" s="29" customFormat="1" x14ac:dyDescent="0.3">
      <c r="A106" s="63"/>
      <c r="B106" s="63"/>
      <c r="C106" s="63"/>
      <c r="D106" s="57"/>
      <c r="F106" s="55"/>
    </row>
    <row r="107" spans="1:6" s="29" customFormat="1" x14ac:dyDescent="0.3">
      <c r="A107" s="63"/>
      <c r="B107" s="63"/>
      <c r="C107" s="63"/>
      <c r="D107" s="57"/>
      <c r="F107" s="55"/>
    </row>
    <row r="108" spans="1:6" s="29" customFormat="1" x14ac:dyDescent="0.3">
      <c r="A108" s="63"/>
      <c r="B108" s="63"/>
      <c r="C108" s="63"/>
      <c r="D108" s="57"/>
      <c r="F108" s="55"/>
    </row>
    <row r="109" spans="1:6" s="29" customFormat="1" x14ac:dyDescent="0.3">
      <c r="A109" s="63"/>
      <c r="B109" s="63"/>
      <c r="C109" s="63"/>
      <c r="D109" s="57"/>
      <c r="F109" s="55"/>
    </row>
    <row r="110" spans="1:6" s="29" customFormat="1" x14ac:dyDescent="0.3">
      <c r="A110" s="63"/>
      <c r="B110" s="63"/>
      <c r="C110" s="63"/>
      <c r="D110" s="57"/>
      <c r="F110" s="55"/>
    </row>
    <row r="111" spans="1:6" s="29" customFormat="1" x14ac:dyDescent="0.3">
      <c r="A111" s="63"/>
      <c r="B111" s="63"/>
      <c r="C111" s="63"/>
      <c r="D111" s="57"/>
      <c r="F111" s="55"/>
    </row>
    <row r="112" spans="1:6" s="29" customFormat="1" x14ac:dyDescent="0.3">
      <c r="A112" s="63"/>
      <c r="B112" s="63"/>
      <c r="C112" s="63"/>
      <c r="D112" s="57"/>
      <c r="F112" s="55"/>
    </row>
    <row r="113" spans="1:6" s="29" customFormat="1" x14ac:dyDescent="0.3">
      <c r="A113" s="63"/>
      <c r="B113" s="63"/>
      <c r="C113" s="63"/>
      <c r="D113" s="57"/>
      <c r="F113" s="55"/>
    </row>
    <row r="114" spans="1:6" s="29" customFormat="1" x14ac:dyDescent="0.3">
      <c r="A114" s="63"/>
      <c r="B114" s="63"/>
      <c r="C114" s="63"/>
      <c r="D114" s="57"/>
      <c r="F114" s="55"/>
    </row>
    <row r="115" spans="1:6" s="29" customFormat="1" x14ac:dyDescent="0.3">
      <c r="A115" s="63"/>
      <c r="B115" s="63"/>
      <c r="C115" s="63"/>
      <c r="D115" s="57"/>
      <c r="F115" s="55"/>
    </row>
    <row r="116" spans="1:6" s="29" customFormat="1" x14ac:dyDescent="0.3">
      <c r="A116" s="63"/>
      <c r="B116" s="63"/>
      <c r="C116" s="63"/>
      <c r="D116" s="57"/>
      <c r="F116" s="55"/>
    </row>
    <row r="117" spans="1:6" s="29" customFormat="1" x14ac:dyDescent="0.3">
      <c r="A117" s="63"/>
      <c r="B117" s="63"/>
      <c r="C117" s="63"/>
      <c r="D117" s="57"/>
      <c r="F117" s="55"/>
    </row>
    <row r="118" spans="1:6" s="29" customFormat="1" x14ac:dyDescent="0.3">
      <c r="A118" s="63"/>
      <c r="B118" s="63"/>
      <c r="C118" s="63"/>
      <c r="D118" s="57"/>
      <c r="F118" s="55"/>
    </row>
    <row r="119" spans="1:6" s="29" customFormat="1" x14ac:dyDescent="0.3">
      <c r="A119" s="63"/>
      <c r="B119" s="63"/>
      <c r="C119" s="63"/>
      <c r="D119" s="57"/>
      <c r="F119" s="55"/>
    </row>
    <row r="120" spans="1:6" s="29" customFormat="1" x14ac:dyDescent="0.3">
      <c r="A120" s="63"/>
      <c r="B120" s="63"/>
      <c r="C120" s="63"/>
      <c r="D120" s="57"/>
      <c r="F120" s="55"/>
    </row>
    <row r="121" spans="1:6" s="29" customFormat="1" x14ac:dyDescent="0.3">
      <c r="A121" s="63"/>
      <c r="B121" s="63"/>
      <c r="C121" s="63"/>
      <c r="D121" s="57"/>
      <c r="F121" s="55"/>
    </row>
    <row r="122" spans="1:6" s="29" customFormat="1" x14ac:dyDescent="0.3">
      <c r="A122" s="63"/>
      <c r="B122" s="63"/>
      <c r="C122" s="63"/>
      <c r="D122" s="57"/>
      <c r="F122" s="55"/>
    </row>
    <row r="123" spans="1:6" s="29" customFormat="1" x14ac:dyDescent="0.3">
      <c r="A123" s="63"/>
      <c r="B123" s="63"/>
      <c r="C123" s="63"/>
      <c r="D123" s="57"/>
      <c r="F123" s="55"/>
    </row>
    <row r="124" spans="1:6" s="29" customFormat="1" x14ac:dyDescent="0.3">
      <c r="A124" s="63"/>
      <c r="B124" s="63"/>
      <c r="C124" s="63"/>
      <c r="D124" s="57"/>
      <c r="F124" s="55"/>
    </row>
    <row r="125" spans="1:6" s="29" customFormat="1" x14ac:dyDescent="0.3">
      <c r="A125" s="63"/>
      <c r="B125" s="63"/>
      <c r="C125" s="63"/>
      <c r="D125" s="57"/>
      <c r="F125" s="55"/>
    </row>
    <row r="126" spans="1:6" s="29" customFormat="1" x14ac:dyDescent="0.3">
      <c r="A126" s="63"/>
      <c r="B126" s="63"/>
      <c r="C126" s="63"/>
      <c r="D126" s="57"/>
      <c r="F126" s="55"/>
    </row>
    <row r="127" spans="1:6" s="29" customFormat="1" x14ac:dyDescent="0.3">
      <c r="A127" s="63"/>
      <c r="B127" s="63"/>
      <c r="C127" s="63"/>
      <c r="D127" s="57"/>
      <c r="F127" s="55"/>
    </row>
    <row r="128" spans="1:6" s="29" customFormat="1" x14ac:dyDescent="0.3">
      <c r="A128" s="63"/>
      <c r="B128" s="63"/>
      <c r="C128" s="63"/>
      <c r="D128" s="57"/>
      <c r="F128" s="55"/>
    </row>
    <row r="129" spans="1:6" s="29" customFormat="1" x14ac:dyDescent="0.3">
      <c r="A129" s="63"/>
      <c r="B129" s="63"/>
      <c r="C129" s="63"/>
      <c r="D129" s="57"/>
      <c r="F129" s="55"/>
    </row>
    <row r="130" spans="1:6" s="29" customFormat="1" x14ac:dyDescent="0.3">
      <c r="A130" s="63"/>
      <c r="B130" s="63"/>
      <c r="C130" s="63"/>
      <c r="D130" s="57"/>
      <c r="F130" s="55"/>
    </row>
    <row r="131" spans="1:6" s="29" customFormat="1" x14ac:dyDescent="0.3">
      <c r="A131" s="63"/>
      <c r="B131" s="63"/>
      <c r="C131" s="63"/>
      <c r="D131" s="57"/>
      <c r="F131" s="55"/>
    </row>
    <row r="132" spans="1:6" s="29" customFormat="1" x14ac:dyDescent="0.3">
      <c r="A132" s="63"/>
      <c r="B132" s="63"/>
      <c r="C132" s="63"/>
      <c r="D132" s="57"/>
      <c r="F132" s="55"/>
    </row>
    <row r="133" spans="1:6" s="29" customFormat="1" x14ac:dyDescent="0.3">
      <c r="A133" s="63"/>
      <c r="B133" s="63"/>
      <c r="C133" s="63"/>
      <c r="D133" s="57"/>
      <c r="F133" s="55"/>
    </row>
    <row r="134" spans="1:6" s="29" customFormat="1" x14ac:dyDescent="0.3">
      <c r="A134" s="63"/>
      <c r="B134" s="63"/>
      <c r="C134" s="63"/>
      <c r="D134" s="57"/>
      <c r="F134" s="55"/>
    </row>
    <row r="135" spans="1:6" s="29" customFormat="1" x14ac:dyDescent="0.3">
      <c r="A135" s="63"/>
      <c r="B135" s="63"/>
      <c r="C135" s="63"/>
      <c r="D135" s="57"/>
      <c r="F135" s="55"/>
    </row>
    <row r="136" spans="1:6" s="29" customFormat="1" x14ac:dyDescent="0.3">
      <c r="A136" s="63"/>
      <c r="B136" s="63"/>
      <c r="C136" s="63"/>
      <c r="D136" s="57"/>
      <c r="F136" s="55"/>
    </row>
    <row r="137" spans="1:6" s="29" customFormat="1" x14ac:dyDescent="0.3">
      <c r="A137" s="63"/>
      <c r="B137" s="63"/>
      <c r="C137" s="63"/>
      <c r="D137" s="57"/>
      <c r="F137" s="55"/>
    </row>
    <row r="138" spans="1:6" s="29" customFormat="1" x14ac:dyDescent="0.3">
      <c r="A138" s="63"/>
      <c r="B138" s="63"/>
      <c r="C138" s="63"/>
      <c r="D138" s="57"/>
      <c r="F138" s="55"/>
    </row>
    <row r="139" spans="1:6" s="29" customFormat="1" x14ac:dyDescent="0.3">
      <c r="A139" s="63"/>
      <c r="B139" s="63"/>
      <c r="C139" s="63"/>
      <c r="D139" s="57"/>
      <c r="F139" s="55"/>
    </row>
    <row r="140" spans="1:6" s="29" customFormat="1" x14ac:dyDescent="0.3">
      <c r="A140" s="63"/>
      <c r="B140" s="63"/>
      <c r="C140" s="63"/>
      <c r="D140" s="57"/>
      <c r="F140" s="55"/>
    </row>
    <row r="141" spans="1:6" s="29" customFormat="1" x14ac:dyDescent="0.3">
      <c r="A141" s="63"/>
      <c r="B141" s="63"/>
      <c r="C141" s="63"/>
      <c r="D141" s="57"/>
      <c r="F141" s="55"/>
    </row>
    <row r="142" spans="1:6" s="29" customFormat="1" x14ac:dyDescent="0.3">
      <c r="A142" s="63"/>
      <c r="B142" s="63"/>
      <c r="C142" s="63"/>
      <c r="D142" s="57"/>
      <c r="F142" s="55"/>
    </row>
    <row r="143" spans="1:6" s="29" customFormat="1" x14ac:dyDescent="0.3">
      <c r="A143" s="63"/>
      <c r="B143" s="63"/>
      <c r="C143" s="63"/>
      <c r="D143" s="57"/>
      <c r="F143" s="55"/>
    </row>
    <row r="144" spans="1:6" s="29" customFormat="1" x14ac:dyDescent="0.3">
      <c r="A144" s="63"/>
      <c r="B144" s="63"/>
      <c r="C144" s="63"/>
      <c r="D144" s="57"/>
      <c r="F144" s="55"/>
    </row>
    <row r="145" spans="1:6" s="29" customFormat="1" x14ac:dyDescent="0.3">
      <c r="A145" s="63"/>
      <c r="B145" s="63"/>
      <c r="C145" s="63"/>
      <c r="D145" s="57"/>
      <c r="F145" s="55"/>
    </row>
    <row r="146" spans="1:6" s="29" customFormat="1" x14ac:dyDescent="0.3">
      <c r="A146" s="63"/>
      <c r="B146" s="63"/>
      <c r="C146" s="63"/>
      <c r="D146" s="57"/>
      <c r="F146" s="55"/>
    </row>
    <row r="147" spans="1:6" s="29" customFormat="1" x14ac:dyDescent="0.3">
      <c r="A147" s="63"/>
      <c r="B147" s="63"/>
      <c r="C147" s="63"/>
      <c r="D147" s="57"/>
      <c r="F147" s="55"/>
    </row>
    <row r="148" spans="1:6" s="29" customFormat="1" x14ac:dyDescent="0.3">
      <c r="A148" s="63"/>
      <c r="B148" s="63"/>
      <c r="C148" s="63"/>
      <c r="D148" s="57"/>
      <c r="F148" s="55"/>
    </row>
    <row r="149" spans="1:6" s="29" customFormat="1" x14ac:dyDescent="0.3">
      <c r="A149" s="63"/>
      <c r="B149" s="63"/>
      <c r="C149" s="63"/>
      <c r="D149" s="57"/>
      <c r="F149" s="55"/>
    </row>
    <row r="150" spans="1:6" s="29" customFormat="1" x14ac:dyDescent="0.3">
      <c r="A150" s="63"/>
      <c r="B150" s="63"/>
      <c r="C150" s="63"/>
      <c r="D150" s="57"/>
      <c r="F150" s="55"/>
    </row>
    <row r="151" spans="1:6" s="29" customFormat="1" x14ac:dyDescent="0.3">
      <c r="A151" s="63"/>
      <c r="B151" s="63"/>
      <c r="C151" s="63"/>
      <c r="D151" s="57"/>
      <c r="F151" s="55"/>
    </row>
    <row r="152" spans="1:6" s="29" customFormat="1" x14ac:dyDescent="0.3">
      <c r="A152" s="63"/>
      <c r="B152" s="63"/>
      <c r="C152" s="63"/>
      <c r="D152" s="57"/>
      <c r="F152" s="55"/>
    </row>
    <row r="153" spans="1:6" s="29" customFormat="1" x14ac:dyDescent="0.3">
      <c r="A153" s="63"/>
      <c r="B153" s="63"/>
      <c r="C153" s="63"/>
      <c r="D153" s="57"/>
      <c r="F153" s="55"/>
    </row>
    <row r="154" spans="1:6" s="29" customFormat="1" x14ac:dyDescent="0.3">
      <c r="A154" s="63"/>
      <c r="B154" s="63"/>
      <c r="C154" s="63"/>
      <c r="D154" s="57"/>
      <c r="F154" s="55"/>
    </row>
    <row r="155" spans="1:6" s="29" customFormat="1" x14ac:dyDescent="0.3">
      <c r="A155" s="63"/>
      <c r="B155" s="63"/>
      <c r="C155" s="63"/>
      <c r="D155" s="57"/>
      <c r="F155" s="55"/>
    </row>
    <row r="156" spans="1:6" s="29" customFormat="1" x14ac:dyDescent="0.3">
      <c r="A156" s="63"/>
      <c r="B156" s="63"/>
      <c r="C156" s="63"/>
      <c r="D156" s="57"/>
      <c r="F156" s="55"/>
    </row>
    <row r="157" spans="1:6" s="29" customFormat="1" x14ac:dyDescent="0.3">
      <c r="A157" s="63"/>
      <c r="B157" s="63"/>
      <c r="C157" s="63"/>
      <c r="D157" s="57"/>
      <c r="F157" s="55"/>
    </row>
    <row r="158" spans="1:6" s="29" customFormat="1" x14ac:dyDescent="0.3">
      <c r="A158" s="63"/>
      <c r="B158" s="63"/>
      <c r="C158" s="63"/>
      <c r="D158" s="57"/>
      <c r="F158" s="55"/>
    </row>
    <row r="159" spans="1:6" s="29" customFormat="1" x14ac:dyDescent="0.3">
      <c r="A159" s="63"/>
      <c r="B159" s="63"/>
      <c r="C159" s="63"/>
      <c r="D159" s="57"/>
      <c r="F159" s="55"/>
    </row>
    <row r="160" spans="1:6" s="29" customFormat="1" x14ac:dyDescent="0.3">
      <c r="A160" s="63"/>
      <c r="B160" s="63"/>
      <c r="C160" s="63"/>
      <c r="D160" s="57"/>
      <c r="F160" s="55"/>
    </row>
    <row r="161" spans="1:6" s="29" customFormat="1" x14ac:dyDescent="0.3">
      <c r="A161" s="63"/>
      <c r="B161" s="63"/>
      <c r="C161" s="63"/>
      <c r="D161" s="57"/>
      <c r="F161" s="55"/>
    </row>
    <row r="162" spans="1:6" s="29" customFormat="1" x14ac:dyDescent="0.3">
      <c r="A162" s="63"/>
      <c r="B162" s="63"/>
      <c r="C162" s="63"/>
      <c r="D162" s="57"/>
      <c r="F162" s="55"/>
    </row>
    <row r="163" spans="1:6" s="29" customFormat="1" x14ac:dyDescent="0.3">
      <c r="A163" s="63"/>
      <c r="B163" s="63"/>
      <c r="C163" s="63"/>
      <c r="D163" s="57"/>
      <c r="F163" s="55"/>
    </row>
    <row r="164" spans="1:6" s="29" customFormat="1" x14ac:dyDescent="0.3">
      <c r="A164" s="63"/>
      <c r="B164" s="63"/>
      <c r="C164" s="63"/>
      <c r="D164" s="57"/>
      <c r="F164" s="55"/>
    </row>
    <row r="165" spans="1:6" s="29" customFormat="1" x14ac:dyDescent="0.3">
      <c r="A165" s="63"/>
      <c r="B165" s="63"/>
      <c r="C165" s="63"/>
      <c r="D165" s="57"/>
      <c r="F165" s="55"/>
    </row>
    <row r="166" spans="1:6" s="29" customFormat="1" x14ac:dyDescent="0.3">
      <c r="A166" s="63"/>
      <c r="B166" s="63"/>
      <c r="C166" s="63"/>
      <c r="D166" s="57"/>
      <c r="F166" s="55"/>
    </row>
    <row r="167" spans="1:6" s="29" customFormat="1" x14ac:dyDescent="0.3">
      <c r="A167" s="63"/>
      <c r="B167" s="63"/>
      <c r="C167" s="63"/>
      <c r="D167" s="57"/>
      <c r="F167" s="55"/>
    </row>
    <row r="168" spans="1:6" s="29" customFormat="1" x14ac:dyDescent="0.3">
      <c r="A168" s="63"/>
      <c r="B168" s="63"/>
      <c r="C168" s="63"/>
      <c r="D168" s="57"/>
      <c r="F168" s="55"/>
    </row>
    <row r="169" spans="1:6" s="29" customFormat="1" x14ac:dyDescent="0.3">
      <c r="A169" s="63"/>
      <c r="B169" s="63"/>
      <c r="C169" s="63"/>
      <c r="D169" s="57"/>
      <c r="F169" s="55"/>
    </row>
    <row r="170" spans="1:6" s="29" customFormat="1" x14ac:dyDescent="0.3">
      <c r="A170" s="63"/>
      <c r="B170" s="63"/>
      <c r="C170" s="63"/>
      <c r="D170" s="57"/>
      <c r="F170" s="55"/>
    </row>
    <row r="171" spans="1:6" s="29" customFormat="1" x14ac:dyDescent="0.3">
      <c r="A171" s="63"/>
      <c r="B171" s="63"/>
      <c r="C171" s="63"/>
      <c r="D171" s="57"/>
      <c r="F171" s="55"/>
    </row>
    <row r="172" spans="1:6" s="29" customFormat="1" x14ac:dyDescent="0.3">
      <c r="A172" s="63"/>
      <c r="B172" s="63"/>
      <c r="C172" s="63"/>
      <c r="D172" s="57"/>
      <c r="F172" s="55"/>
    </row>
    <row r="173" spans="1:6" s="29" customFormat="1" x14ac:dyDescent="0.3">
      <c r="A173" s="63"/>
      <c r="B173" s="63"/>
      <c r="C173" s="63"/>
      <c r="D173" s="57"/>
      <c r="F173" s="55"/>
    </row>
    <row r="174" spans="1:6" s="29" customFormat="1" x14ac:dyDescent="0.3">
      <c r="A174" s="63"/>
      <c r="B174" s="63"/>
      <c r="C174" s="63"/>
      <c r="D174" s="57"/>
      <c r="F174" s="55"/>
    </row>
    <row r="175" spans="1:6" s="29" customFormat="1" x14ac:dyDescent="0.3">
      <c r="A175" s="63"/>
      <c r="B175" s="63"/>
      <c r="C175" s="63"/>
      <c r="D175" s="57"/>
      <c r="F175" s="55"/>
    </row>
    <row r="176" spans="1:6" s="29" customFormat="1" x14ac:dyDescent="0.3">
      <c r="A176" s="63"/>
      <c r="B176" s="63"/>
      <c r="C176" s="63"/>
      <c r="D176" s="57"/>
      <c r="F176" s="55"/>
    </row>
    <row r="177" spans="1:6" s="29" customFormat="1" x14ac:dyDescent="0.3">
      <c r="A177" s="63"/>
      <c r="B177" s="63"/>
      <c r="C177" s="63"/>
      <c r="D177" s="57"/>
      <c r="F177" s="55"/>
    </row>
    <row r="178" spans="1:6" s="29" customFormat="1" x14ac:dyDescent="0.3">
      <c r="A178" s="63"/>
      <c r="B178" s="63"/>
      <c r="C178" s="63"/>
      <c r="D178" s="57"/>
      <c r="F178" s="55"/>
    </row>
    <row r="179" spans="1:6" s="29" customFormat="1" x14ac:dyDescent="0.3">
      <c r="A179" s="63"/>
      <c r="B179" s="63"/>
      <c r="C179" s="63"/>
      <c r="D179" s="57"/>
      <c r="F179" s="55"/>
    </row>
    <row r="180" spans="1:6" s="29" customFormat="1" x14ac:dyDescent="0.3">
      <c r="A180" s="63"/>
      <c r="B180" s="63"/>
      <c r="C180" s="63"/>
      <c r="D180" s="57"/>
      <c r="F180" s="55"/>
    </row>
    <row r="181" spans="1:6" s="29" customFormat="1" x14ac:dyDescent="0.3">
      <c r="A181" s="63"/>
      <c r="B181" s="63"/>
      <c r="C181" s="63"/>
      <c r="D181" s="57"/>
      <c r="F181" s="55"/>
    </row>
    <row r="182" spans="1:6" s="29" customFormat="1" x14ac:dyDescent="0.3">
      <c r="A182" s="63"/>
      <c r="B182" s="63"/>
      <c r="C182" s="63"/>
      <c r="D182" s="57"/>
      <c r="F182" s="55"/>
    </row>
    <row r="183" spans="1:6" s="29" customFormat="1" x14ac:dyDescent="0.3">
      <c r="A183" s="63"/>
      <c r="B183" s="63"/>
      <c r="C183" s="63"/>
      <c r="D183" s="57"/>
      <c r="F183" s="55"/>
    </row>
    <row r="184" spans="1:6" s="29" customFormat="1" x14ac:dyDescent="0.3">
      <c r="A184" s="63"/>
      <c r="B184" s="63"/>
      <c r="C184" s="63"/>
      <c r="D184" s="57"/>
      <c r="F184" s="55"/>
    </row>
    <row r="185" spans="1:6" s="29" customFormat="1" x14ac:dyDescent="0.3">
      <c r="A185" s="63"/>
      <c r="B185" s="63"/>
      <c r="C185" s="63"/>
      <c r="D185" s="57"/>
      <c r="F185" s="55"/>
    </row>
    <row r="186" spans="1:6" s="29" customFormat="1" x14ac:dyDescent="0.3">
      <c r="A186" s="63"/>
      <c r="B186" s="63"/>
      <c r="C186" s="63"/>
      <c r="D186" s="57"/>
      <c r="F186" s="55"/>
    </row>
    <row r="187" spans="1:6" s="29" customFormat="1" x14ac:dyDescent="0.3">
      <c r="A187" s="63"/>
      <c r="B187" s="63"/>
      <c r="C187" s="63"/>
      <c r="D187" s="57"/>
      <c r="F187" s="55"/>
    </row>
    <row r="188" spans="1:6" s="29" customFormat="1" x14ac:dyDescent="0.3">
      <c r="A188" s="63"/>
      <c r="B188" s="63"/>
      <c r="C188" s="63"/>
      <c r="D188" s="57"/>
      <c r="F188" s="55"/>
    </row>
    <row r="189" spans="1:6" s="29" customFormat="1" x14ac:dyDescent="0.3">
      <c r="A189" s="63"/>
      <c r="B189" s="63"/>
      <c r="C189" s="63"/>
      <c r="D189" s="57"/>
      <c r="F189" s="55"/>
    </row>
    <row r="190" spans="1:6" s="29" customFormat="1" x14ac:dyDescent="0.3">
      <c r="A190" s="63"/>
      <c r="B190" s="63"/>
      <c r="C190" s="63"/>
      <c r="D190" s="57"/>
      <c r="F190" s="55"/>
    </row>
    <row r="191" spans="1:6" s="29" customFormat="1" x14ac:dyDescent="0.3">
      <c r="A191" s="63"/>
      <c r="B191" s="63"/>
      <c r="C191" s="63"/>
      <c r="D191" s="57"/>
      <c r="F191" s="55"/>
    </row>
    <row r="192" spans="1:6" s="29" customFormat="1" x14ac:dyDescent="0.3">
      <c r="A192" s="63"/>
      <c r="B192" s="63"/>
      <c r="C192" s="63"/>
      <c r="D192" s="57"/>
      <c r="F192" s="55"/>
    </row>
    <row r="193" spans="1:6" s="29" customFormat="1" x14ac:dyDescent="0.3">
      <c r="A193" s="63"/>
      <c r="B193" s="63"/>
      <c r="C193" s="63"/>
      <c r="D193" s="57"/>
      <c r="F193" s="55"/>
    </row>
    <row r="194" spans="1:6" s="29" customFormat="1" x14ac:dyDescent="0.3">
      <c r="A194" s="63"/>
      <c r="B194" s="63"/>
      <c r="C194" s="63"/>
      <c r="D194" s="57"/>
      <c r="F194" s="55"/>
    </row>
    <row r="195" spans="1:6" s="29" customFormat="1" x14ac:dyDescent="0.3">
      <c r="A195" s="63"/>
      <c r="B195" s="63"/>
      <c r="C195" s="63"/>
      <c r="D195" s="57"/>
      <c r="F195" s="55"/>
    </row>
    <row r="196" spans="1:6" s="29" customFormat="1" x14ac:dyDescent="0.3">
      <c r="A196" s="63"/>
      <c r="B196" s="63"/>
      <c r="C196" s="63"/>
      <c r="D196" s="57"/>
      <c r="F196" s="55"/>
    </row>
    <row r="197" spans="1:6" s="29" customFormat="1" x14ac:dyDescent="0.3">
      <c r="A197" s="63"/>
      <c r="B197" s="63"/>
      <c r="C197" s="63"/>
      <c r="D197" s="57"/>
      <c r="F197" s="55"/>
    </row>
    <row r="198" spans="1:6" s="29" customFormat="1" x14ac:dyDescent="0.3">
      <c r="A198" s="63"/>
      <c r="B198" s="63"/>
      <c r="C198" s="63"/>
      <c r="D198" s="57"/>
      <c r="F198" s="55"/>
    </row>
    <row r="199" spans="1:6" s="29" customFormat="1" x14ac:dyDescent="0.3">
      <c r="A199" s="63"/>
      <c r="B199" s="63"/>
      <c r="C199" s="63"/>
      <c r="D199" s="57"/>
      <c r="F199" s="55"/>
    </row>
    <row r="200" spans="1:6" s="29" customFormat="1" x14ac:dyDescent="0.3">
      <c r="A200" s="63"/>
      <c r="B200" s="63"/>
      <c r="C200" s="63"/>
      <c r="D200" s="57"/>
      <c r="F200" s="55"/>
    </row>
    <row r="201" spans="1:6" s="29" customFormat="1" x14ac:dyDescent="0.3">
      <c r="A201" s="63"/>
      <c r="B201" s="63"/>
      <c r="C201" s="63"/>
      <c r="D201" s="57"/>
      <c r="F201" s="55"/>
    </row>
    <row r="202" spans="1:6" s="29" customFormat="1" x14ac:dyDescent="0.3">
      <c r="A202" s="63"/>
      <c r="B202" s="63"/>
      <c r="C202" s="63"/>
      <c r="D202" s="57"/>
      <c r="F202" s="55"/>
    </row>
    <row r="203" spans="1:6" s="29" customFormat="1" x14ac:dyDescent="0.3">
      <c r="A203" s="63"/>
      <c r="B203" s="63"/>
      <c r="C203" s="63"/>
      <c r="D203" s="57"/>
      <c r="F203" s="55"/>
    </row>
    <row r="204" spans="1:6" s="29" customFormat="1" x14ac:dyDescent="0.3">
      <c r="A204" s="63"/>
      <c r="B204" s="63"/>
      <c r="C204" s="63"/>
      <c r="D204" s="57"/>
      <c r="F204" s="55"/>
    </row>
    <row r="205" spans="1:6" s="29" customFormat="1" x14ac:dyDescent="0.3">
      <c r="A205" s="63"/>
      <c r="B205" s="63"/>
      <c r="C205" s="63"/>
      <c r="D205" s="57"/>
      <c r="F205" s="55"/>
    </row>
    <row r="206" spans="1:6" s="29" customFormat="1" x14ac:dyDescent="0.3">
      <c r="A206" s="63"/>
      <c r="B206" s="63"/>
      <c r="C206" s="63"/>
      <c r="D206" s="57"/>
      <c r="F206" s="55"/>
    </row>
    <row r="207" spans="1:6" s="29" customFormat="1" x14ac:dyDescent="0.3">
      <c r="A207" s="63"/>
      <c r="B207" s="63"/>
      <c r="C207" s="63"/>
      <c r="D207" s="57"/>
      <c r="F207" s="55"/>
    </row>
    <row r="208" spans="1:6" s="29" customFormat="1" x14ac:dyDescent="0.3">
      <c r="A208" s="63"/>
      <c r="B208" s="63"/>
      <c r="C208" s="63"/>
      <c r="D208" s="57"/>
      <c r="F208" s="55"/>
    </row>
    <row r="209" spans="1:6" s="29" customFormat="1" x14ac:dyDescent="0.3">
      <c r="A209" s="63"/>
      <c r="B209" s="63"/>
      <c r="C209" s="63"/>
      <c r="D209" s="57"/>
      <c r="F209" s="55"/>
    </row>
    <row r="210" spans="1:6" s="29" customFormat="1" x14ac:dyDescent="0.3">
      <c r="A210" s="63"/>
      <c r="B210" s="63"/>
      <c r="C210" s="63"/>
      <c r="D210" s="57"/>
      <c r="F210" s="55"/>
    </row>
    <row r="211" spans="1:6" s="29" customFormat="1" x14ac:dyDescent="0.3">
      <c r="A211" s="63"/>
      <c r="B211" s="63"/>
      <c r="C211" s="63"/>
      <c r="D211" s="57"/>
      <c r="F211" s="55"/>
    </row>
    <row r="212" spans="1:6" s="29" customFormat="1" x14ac:dyDescent="0.3">
      <c r="A212" s="63"/>
      <c r="B212" s="63"/>
      <c r="C212" s="63"/>
      <c r="D212" s="57"/>
      <c r="F212" s="55"/>
    </row>
    <row r="213" spans="1:6" s="29" customFormat="1" x14ac:dyDescent="0.3">
      <c r="A213" s="63"/>
      <c r="B213" s="63"/>
      <c r="C213" s="63"/>
      <c r="D213" s="57"/>
      <c r="F213" s="55"/>
    </row>
    <row r="214" spans="1:6" s="29" customFormat="1" x14ac:dyDescent="0.3">
      <c r="A214" s="63"/>
      <c r="B214" s="63"/>
      <c r="C214" s="63"/>
      <c r="D214" s="57"/>
      <c r="F214" s="55"/>
    </row>
    <row r="215" spans="1:6" s="29" customFormat="1" x14ac:dyDescent="0.3">
      <c r="A215" s="63"/>
      <c r="B215" s="63"/>
      <c r="C215" s="63"/>
      <c r="D215" s="57"/>
      <c r="F215" s="55"/>
    </row>
    <row r="216" spans="1:6" s="29" customFormat="1" x14ac:dyDescent="0.3">
      <c r="A216" s="63"/>
      <c r="B216" s="63"/>
      <c r="C216" s="63"/>
      <c r="D216" s="57"/>
      <c r="F216" s="55"/>
    </row>
    <row r="217" spans="1:6" s="29" customFormat="1" x14ac:dyDescent="0.3">
      <c r="A217" s="63"/>
      <c r="B217" s="63"/>
      <c r="C217" s="63"/>
      <c r="D217" s="57"/>
      <c r="F217" s="55"/>
    </row>
    <row r="218" spans="1:6" s="29" customFormat="1" x14ac:dyDescent="0.3">
      <c r="A218" s="63"/>
      <c r="B218" s="63"/>
      <c r="C218" s="63"/>
      <c r="D218" s="57"/>
      <c r="F218" s="55"/>
    </row>
    <row r="219" spans="1:6" s="29" customFormat="1" x14ac:dyDescent="0.3">
      <c r="A219" s="63"/>
      <c r="B219" s="63"/>
      <c r="C219" s="63"/>
      <c r="D219" s="57"/>
      <c r="F219" s="55"/>
    </row>
    <row r="220" spans="1:6" s="29" customFormat="1" x14ac:dyDescent="0.3">
      <c r="A220" s="63"/>
      <c r="B220" s="63"/>
      <c r="C220" s="63"/>
      <c r="D220" s="57"/>
      <c r="F220" s="55"/>
    </row>
    <row r="221" spans="1:6" s="29" customFormat="1" x14ac:dyDescent="0.3">
      <c r="A221" s="63"/>
      <c r="B221" s="63"/>
      <c r="C221" s="63"/>
      <c r="D221" s="57"/>
      <c r="F221" s="55"/>
    </row>
    <row r="222" spans="1:6" s="29" customFormat="1" x14ac:dyDescent="0.3">
      <c r="A222" s="63"/>
      <c r="B222" s="63"/>
      <c r="C222" s="63"/>
      <c r="D222" s="57"/>
      <c r="F222" s="55"/>
    </row>
    <row r="223" spans="1:6" s="29" customFormat="1" x14ac:dyDescent="0.3">
      <c r="A223" s="63"/>
      <c r="B223" s="63"/>
      <c r="C223" s="63"/>
      <c r="D223" s="57"/>
      <c r="F223" s="55"/>
    </row>
    <row r="224" spans="1:6" s="29" customFormat="1" x14ac:dyDescent="0.3">
      <c r="A224" s="63"/>
      <c r="B224" s="63"/>
      <c r="C224" s="63"/>
      <c r="D224" s="57"/>
      <c r="F224" s="55"/>
    </row>
    <row r="225" spans="1:6" s="29" customFormat="1" x14ac:dyDescent="0.3">
      <c r="A225" s="63"/>
      <c r="B225" s="63"/>
      <c r="C225" s="63"/>
      <c r="D225" s="57"/>
      <c r="F225" s="55"/>
    </row>
    <row r="226" spans="1:6" s="29" customFormat="1" x14ac:dyDescent="0.3">
      <c r="A226" s="63"/>
      <c r="B226" s="63"/>
      <c r="C226" s="63"/>
      <c r="D226" s="57"/>
      <c r="F226" s="55"/>
    </row>
    <row r="227" spans="1:6" s="29" customFormat="1" x14ac:dyDescent="0.3">
      <c r="A227" s="63"/>
      <c r="B227" s="63"/>
      <c r="C227" s="63"/>
      <c r="D227" s="57"/>
      <c r="F227" s="55"/>
    </row>
    <row r="228" spans="1:6" s="29" customFormat="1" x14ac:dyDescent="0.3">
      <c r="A228" s="63"/>
      <c r="B228" s="63"/>
      <c r="C228" s="63"/>
      <c r="D228" s="57"/>
      <c r="F228" s="55"/>
    </row>
    <row r="229" spans="1:6" s="29" customFormat="1" x14ac:dyDescent="0.3">
      <c r="A229" s="63"/>
      <c r="B229" s="63"/>
      <c r="C229" s="63"/>
      <c r="D229" s="57"/>
      <c r="F229" s="55"/>
    </row>
    <row r="230" spans="1:6" s="29" customFormat="1" x14ac:dyDescent="0.3">
      <c r="A230" s="63"/>
      <c r="B230" s="63"/>
      <c r="C230" s="63"/>
      <c r="D230" s="57"/>
      <c r="F230" s="55"/>
    </row>
    <row r="231" spans="1:6" s="29" customFormat="1" x14ac:dyDescent="0.3">
      <c r="A231" s="63"/>
      <c r="B231" s="63"/>
      <c r="C231" s="63"/>
      <c r="D231" s="57"/>
      <c r="F231" s="55"/>
    </row>
    <row r="232" spans="1:6" s="29" customFormat="1" x14ac:dyDescent="0.3">
      <c r="A232" s="63"/>
      <c r="B232" s="63"/>
      <c r="C232" s="63"/>
      <c r="D232" s="57"/>
      <c r="F232" s="55"/>
    </row>
    <row r="233" spans="1:6" s="29" customFormat="1" x14ac:dyDescent="0.3">
      <c r="A233" s="63"/>
      <c r="B233" s="63"/>
      <c r="C233" s="63"/>
      <c r="D233" s="57"/>
      <c r="F233" s="55"/>
    </row>
    <row r="234" spans="1:6" s="29" customFormat="1" x14ac:dyDescent="0.3">
      <c r="A234" s="63"/>
      <c r="B234" s="63"/>
      <c r="C234" s="63"/>
      <c r="D234" s="57"/>
      <c r="F234" s="55"/>
    </row>
    <row r="235" spans="1:6" s="29" customFormat="1" x14ac:dyDescent="0.3">
      <c r="A235" s="63"/>
      <c r="B235" s="63"/>
      <c r="C235" s="63"/>
      <c r="D235" s="57"/>
      <c r="F235" s="55"/>
    </row>
    <row r="236" spans="1:6" s="29" customFormat="1" x14ac:dyDescent="0.3">
      <c r="A236" s="63"/>
      <c r="B236" s="63"/>
      <c r="C236" s="63"/>
      <c r="D236" s="57"/>
      <c r="F236" s="55"/>
    </row>
    <row r="237" spans="1:6" s="29" customFormat="1" x14ac:dyDescent="0.3">
      <c r="A237" s="63"/>
      <c r="B237" s="63"/>
      <c r="C237" s="63"/>
      <c r="D237" s="57"/>
      <c r="F237" s="55"/>
    </row>
    <row r="238" spans="1:6" s="29" customFormat="1" x14ac:dyDescent="0.3">
      <c r="A238" s="63"/>
      <c r="B238" s="63"/>
      <c r="C238" s="63"/>
      <c r="D238" s="57"/>
      <c r="F238" s="55"/>
    </row>
    <row r="239" spans="1:6" s="29" customFormat="1" x14ac:dyDescent="0.3">
      <c r="A239" s="63"/>
      <c r="B239" s="63"/>
      <c r="C239" s="63"/>
      <c r="D239" s="57"/>
      <c r="F239" s="55"/>
    </row>
    <row r="240" spans="1:6" s="29" customFormat="1" x14ac:dyDescent="0.3">
      <c r="A240" s="63"/>
      <c r="B240" s="63"/>
      <c r="C240" s="63"/>
      <c r="D240" s="57"/>
      <c r="F240" s="55"/>
    </row>
    <row r="241" spans="1:6" s="29" customFormat="1" x14ac:dyDescent="0.3">
      <c r="A241" s="63"/>
      <c r="B241" s="63"/>
      <c r="C241" s="63"/>
      <c r="D241" s="57"/>
      <c r="F241" s="55"/>
    </row>
    <row r="242" spans="1:6" s="29" customFormat="1" x14ac:dyDescent="0.3">
      <c r="A242" s="63"/>
      <c r="B242" s="63"/>
      <c r="C242" s="63"/>
      <c r="D242" s="57"/>
      <c r="F242" s="55"/>
    </row>
    <row r="243" spans="1:6" s="29" customFormat="1" x14ac:dyDescent="0.3">
      <c r="A243" s="63"/>
      <c r="B243" s="63"/>
      <c r="C243" s="63"/>
      <c r="D243" s="57"/>
      <c r="F243" s="55"/>
    </row>
    <row r="244" spans="1:6" s="29" customFormat="1" x14ac:dyDescent="0.3">
      <c r="A244" s="63"/>
      <c r="B244" s="63"/>
      <c r="C244" s="63"/>
      <c r="D244" s="57"/>
      <c r="F244" s="55"/>
    </row>
    <row r="245" spans="1:6" s="29" customFormat="1" x14ac:dyDescent="0.3">
      <c r="A245" s="63"/>
      <c r="B245" s="63"/>
      <c r="C245" s="63"/>
      <c r="D245" s="57"/>
      <c r="F245" s="55"/>
    </row>
    <row r="246" spans="1:6" s="29" customFormat="1" x14ac:dyDescent="0.3">
      <c r="A246" s="63"/>
      <c r="B246" s="63"/>
      <c r="C246" s="63"/>
      <c r="D246" s="57"/>
      <c r="F246" s="55"/>
    </row>
    <row r="247" spans="1:6" s="29" customFormat="1" x14ac:dyDescent="0.3">
      <c r="A247" s="63"/>
      <c r="B247" s="63"/>
      <c r="C247" s="63"/>
      <c r="D247" s="57"/>
      <c r="F247" s="55"/>
    </row>
    <row r="248" spans="1:6" s="29" customFormat="1" x14ac:dyDescent="0.3">
      <c r="A248" s="63"/>
      <c r="B248" s="63"/>
      <c r="C248" s="63"/>
      <c r="D248" s="57"/>
      <c r="F248" s="55"/>
    </row>
    <row r="249" spans="1:6" s="29" customFormat="1" x14ac:dyDescent="0.3">
      <c r="A249" s="63"/>
      <c r="B249" s="63"/>
      <c r="C249" s="63"/>
      <c r="D249" s="57"/>
      <c r="F249" s="55"/>
    </row>
    <row r="250" spans="1:6" s="29" customFormat="1" x14ac:dyDescent="0.3">
      <c r="A250" s="63"/>
      <c r="B250" s="63"/>
      <c r="C250" s="63"/>
      <c r="D250" s="57"/>
      <c r="F250" s="55"/>
    </row>
    <row r="251" spans="1:6" s="29" customFormat="1" x14ac:dyDescent="0.3">
      <c r="A251" s="63"/>
      <c r="B251" s="63"/>
      <c r="C251" s="63"/>
      <c r="D251" s="57"/>
      <c r="F251" s="55"/>
    </row>
    <row r="252" spans="1:6" s="29" customFormat="1" x14ac:dyDescent="0.3">
      <c r="A252" s="63"/>
      <c r="B252" s="63"/>
      <c r="C252" s="63"/>
      <c r="D252" s="57"/>
      <c r="F252" s="55"/>
    </row>
    <row r="253" spans="1:6" s="29" customFormat="1" x14ac:dyDescent="0.3">
      <c r="A253" s="63"/>
      <c r="B253" s="63"/>
      <c r="C253" s="63"/>
      <c r="D253" s="57"/>
      <c r="F253" s="55"/>
    </row>
    <row r="254" spans="1:6" s="29" customFormat="1" x14ac:dyDescent="0.3">
      <c r="A254" s="63"/>
      <c r="B254" s="63"/>
      <c r="C254" s="63"/>
      <c r="D254" s="57"/>
      <c r="F254" s="55"/>
    </row>
    <row r="255" spans="1:6" s="29" customFormat="1" x14ac:dyDescent="0.3">
      <c r="A255" s="63"/>
      <c r="B255" s="63"/>
      <c r="C255" s="63"/>
      <c r="D255" s="57"/>
      <c r="F255" s="55"/>
    </row>
    <row r="256" spans="1:6" s="29" customFormat="1" x14ac:dyDescent="0.3">
      <c r="A256" s="63"/>
      <c r="B256" s="63"/>
      <c r="C256" s="63"/>
      <c r="D256" s="57"/>
      <c r="F256" s="55"/>
    </row>
    <row r="257" spans="1:6" s="29" customFormat="1" x14ac:dyDescent="0.3">
      <c r="A257" s="63"/>
      <c r="B257" s="63"/>
      <c r="C257" s="63"/>
      <c r="D257" s="57"/>
      <c r="F257" s="55"/>
    </row>
    <row r="258" spans="1:6" s="29" customFormat="1" x14ac:dyDescent="0.3">
      <c r="A258" s="63"/>
      <c r="B258" s="63"/>
      <c r="C258" s="63"/>
      <c r="D258" s="57"/>
      <c r="F258" s="55"/>
    </row>
    <row r="259" spans="1:6" s="29" customFormat="1" x14ac:dyDescent="0.3">
      <c r="A259" s="63"/>
      <c r="B259" s="63"/>
      <c r="C259" s="63"/>
      <c r="D259" s="57"/>
      <c r="F259" s="55"/>
    </row>
    <row r="260" spans="1:6" s="29" customFormat="1" x14ac:dyDescent="0.3">
      <c r="A260" s="63"/>
      <c r="B260" s="63"/>
      <c r="C260" s="63"/>
      <c r="D260" s="57"/>
      <c r="F260" s="55"/>
    </row>
    <row r="261" spans="1:6" s="29" customFormat="1" x14ac:dyDescent="0.3">
      <c r="A261" s="63"/>
      <c r="B261" s="63"/>
      <c r="C261" s="63"/>
      <c r="D261" s="57"/>
      <c r="F261" s="55"/>
    </row>
    <row r="262" spans="1:6" s="29" customFormat="1" x14ac:dyDescent="0.3">
      <c r="A262" s="63"/>
      <c r="B262" s="63"/>
      <c r="C262" s="63"/>
      <c r="D262" s="57"/>
      <c r="F262" s="55"/>
    </row>
    <row r="263" spans="1:6" s="29" customFormat="1" x14ac:dyDescent="0.3">
      <c r="A263" s="63"/>
      <c r="B263" s="63"/>
      <c r="C263" s="63"/>
      <c r="D263" s="57"/>
      <c r="F263" s="55"/>
    </row>
    <row r="264" spans="1:6" s="29" customFormat="1" x14ac:dyDescent="0.3">
      <c r="A264" s="63"/>
      <c r="B264" s="63"/>
      <c r="C264" s="63"/>
      <c r="D264" s="57"/>
      <c r="F264" s="55"/>
    </row>
    <row r="265" spans="1:6" s="29" customFormat="1" x14ac:dyDescent="0.3">
      <c r="A265" s="63"/>
      <c r="B265" s="63"/>
      <c r="C265" s="63"/>
      <c r="D265" s="57"/>
      <c r="F265" s="55"/>
    </row>
    <row r="266" spans="1:6" s="29" customFormat="1" x14ac:dyDescent="0.3">
      <c r="A266" s="63"/>
      <c r="B266" s="63"/>
      <c r="C266" s="63"/>
      <c r="D266" s="57"/>
      <c r="F266" s="55"/>
    </row>
    <row r="267" spans="1:6" s="29" customFormat="1" x14ac:dyDescent="0.3">
      <c r="A267" s="63"/>
      <c r="B267" s="63"/>
      <c r="C267" s="63"/>
      <c r="D267" s="57"/>
      <c r="F267" s="55"/>
    </row>
    <row r="268" spans="1:6" s="29" customFormat="1" x14ac:dyDescent="0.3">
      <c r="A268" s="63"/>
      <c r="B268" s="63"/>
      <c r="C268" s="63"/>
      <c r="D268" s="57"/>
      <c r="F268" s="55"/>
    </row>
    <row r="269" spans="1:6" s="29" customFormat="1" x14ac:dyDescent="0.3">
      <c r="A269" s="63"/>
      <c r="B269" s="63"/>
      <c r="C269" s="63"/>
      <c r="D269" s="57"/>
      <c r="F269" s="55"/>
    </row>
    <row r="270" spans="1:6" s="29" customFormat="1" x14ac:dyDescent="0.3">
      <c r="A270" s="63"/>
      <c r="B270" s="63"/>
      <c r="C270" s="63"/>
      <c r="D270" s="57"/>
      <c r="F270" s="55"/>
    </row>
    <row r="271" spans="1:6" s="29" customFormat="1" x14ac:dyDescent="0.3">
      <c r="A271" s="63"/>
      <c r="B271" s="63"/>
      <c r="C271" s="63"/>
      <c r="D271" s="57"/>
      <c r="F271" s="55"/>
    </row>
    <row r="272" spans="1:6" s="29" customFormat="1" x14ac:dyDescent="0.3">
      <c r="A272" s="63"/>
      <c r="B272" s="63"/>
      <c r="C272" s="63"/>
      <c r="D272" s="57"/>
      <c r="F272" s="55"/>
    </row>
    <row r="273" spans="1:6" s="29" customFormat="1" x14ac:dyDescent="0.3">
      <c r="A273" s="63"/>
      <c r="B273" s="63"/>
      <c r="C273" s="63"/>
      <c r="D273" s="57"/>
      <c r="F273" s="55"/>
    </row>
    <row r="274" spans="1:6" s="29" customFormat="1" x14ac:dyDescent="0.3">
      <c r="A274" s="63"/>
      <c r="B274" s="63"/>
      <c r="C274" s="63"/>
      <c r="D274" s="57"/>
      <c r="F274" s="55"/>
    </row>
    <row r="275" spans="1:6" s="29" customFormat="1" x14ac:dyDescent="0.3">
      <c r="A275" s="63"/>
      <c r="B275" s="63"/>
      <c r="C275" s="63"/>
      <c r="D275" s="57"/>
      <c r="F275" s="55"/>
    </row>
    <row r="276" spans="1:6" s="29" customFormat="1" x14ac:dyDescent="0.3">
      <c r="A276" s="63"/>
      <c r="B276" s="63"/>
      <c r="C276" s="63"/>
      <c r="D276" s="57"/>
      <c r="F276" s="55"/>
    </row>
    <row r="277" spans="1:6" s="29" customFormat="1" x14ac:dyDescent="0.3">
      <c r="A277" s="63"/>
      <c r="B277" s="63"/>
      <c r="C277" s="63"/>
      <c r="D277" s="57"/>
      <c r="F277" s="55"/>
    </row>
    <row r="278" spans="1:6" s="29" customFormat="1" x14ac:dyDescent="0.3">
      <c r="A278" s="63"/>
      <c r="B278" s="63"/>
      <c r="C278" s="63"/>
      <c r="D278" s="57"/>
      <c r="F278" s="55"/>
    </row>
    <row r="279" spans="1:6" s="29" customFormat="1" x14ac:dyDescent="0.3">
      <c r="A279" s="63"/>
      <c r="B279" s="63"/>
      <c r="C279" s="63"/>
      <c r="D279" s="57"/>
      <c r="F279" s="55"/>
    </row>
    <row r="280" spans="1:6" s="29" customFormat="1" x14ac:dyDescent="0.3">
      <c r="A280" s="63"/>
      <c r="B280" s="63"/>
      <c r="C280" s="63"/>
      <c r="D280" s="57"/>
      <c r="F280" s="55"/>
    </row>
    <row r="281" spans="1:6" s="29" customFormat="1" x14ac:dyDescent="0.3">
      <c r="A281" s="63"/>
      <c r="B281" s="63"/>
      <c r="C281" s="63"/>
      <c r="D281" s="57"/>
      <c r="F281" s="55"/>
    </row>
    <row r="282" spans="1:6" s="29" customFormat="1" x14ac:dyDescent="0.3">
      <c r="A282" s="63"/>
      <c r="B282" s="63"/>
      <c r="C282" s="63"/>
      <c r="D282" s="57"/>
      <c r="F282" s="55"/>
    </row>
    <row r="283" spans="1:6" s="29" customFormat="1" x14ac:dyDescent="0.3">
      <c r="A283" s="63"/>
      <c r="B283" s="63"/>
      <c r="C283" s="63"/>
      <c r="D283" s="57"/>
      <c r="F283" s="55"/>
    </row>
    <row r="284" spans="1:6" s="29" customFormat="1" x14ac:dyDescent="0.3">
      <c r="A284" s="63"/>
      <c r="B284" s="63"/>
      <c r="C284" s="63"/>
      <c r="D284" s="57"/>
      <c r="F284" s="55"/>
    </row>
    <row r="285" spans="1:6" s="29" customFormat="1" x14ac:dyDescent="0.3">
      <c r="A285" s="63"/>
      <c r="B285" s="63"/>
      <c r="C285" s="63"/>
      <c r="D285" s="57"/>
      <c r="F285" s="55"/>
    </row>
    <row r="286" spans="1:6" s="29" customFormat="1" x14ac:dyDescent="0.3">
      <c r="A286" s="63"/>
      <c r="B286" s="63"/>
      <c r="C286" s="63"/>
      <c r="D286" s="57"/>
      <c r="F286" s="55"/>
    </row>
    <row r="287" spans="1:6" s="29" customFormat="1" x14ac:dyDescent="0.3">
      <c r="A287" s="63"/>
      <c r="B287" s="63"/>
      <c r="C287" s="63"/>
      <c r="D287" s="57"/>
      <c r="F287" s="55"/>
    </row>
    <row r="288" spans="1:6" s="29" customFormat="1" x14ac:dyDescent="0.3">
      <c r="A288" s="63"/>
      <c r="B288" s="63"/>
      <c r="C288" s="63"/>
      <c r="D288" s="57"/>
      <c r="F288" s="55"/>
    </row>
    <row r="289" spans="1:6" s="29" customFormat="1" x14ac:dyDescent="0.3">
      <c r="A289" s="63"/>
      <c r="B289" s="63"/>
      <c r="C289" s="63"/>
      <c r="D289" s="57"/>
      <c r="F289" s="55"/>
    </row>
    <row r="290" spans="1:6" s="29" customFormat="1" x14ac:dyDescent="0.3">
      <c r="A290" s="63"/>
      <c r="B290" s="63"/>
      <c r="C290" s="63"/>
      <c r="D290" s="57"/>
      <c r="F290" s="55"/>
    </row>
    <row r="291" spans="1:6" s="29" customFormat="1" x14ac:dyDescent="0.3">
      <c r="A291" s="63"/>
      <c r="B291" s="63"/>
      <c r="C291" s="63"/>
      <c r="D291" s="57"/>
      <c r="F291" s="55"/>
    </row>
    <row r="292" spans="1:6" s="29" customFormat="1" x14ac:dyDescent="0.3">
      <c r="A292" s="63"/>
      <c r="B292" s="63"/>
      <c r="C292" s="63"/>
      <c r="D292" s="57"/>
      <c r="F292" s="55"/>
    </row>
    <row r="293" spans="1:6" s="29" customFormat="1" x14ac:dyDescent="0.3">
      <c r="A293" s="63"/>
      <c r="B293" s="63"/>
      <c r="C293" s="63"/>
      <c r="D293" s="57"/>
      <c r="F293" s="55"/>
    </row>
    <row r="294" spans="1:6" s="29" customFormat="1" x14ac:dyDescent="0.3">
      <c r="A294" s="63"/>
      <c r="B294" s="63"/>
      <c r="C294" s="63"/>
      <c r="D294" s="57"/>
      <c r="F294" s="55"/>
    </row>
    <row r="295" spans="1:6" s="29" customFormat="1" x14ac:dyDescent="0.3">
      <c r="A295" s="63"/>
      <c r="B295" s="63"/>
      <c r="C295" s="63"/>
      <c r="D295" s="57"/>
      <c r="F295" s="55"/>
    </row>
    <row r="296" spans="1:6" s="29" customFormat="1" x14ac:dyDescent="0.3">
      <c r="A296" s="63"/>
      <c r="B296" s="63"/>
      <c r="C296" s="63"/>
      <c r="D296" s="57"/>
      <c r="F296" s="55"/>
    </row>
    <row r="297" spans="1:6" s="29" customFormat="1" x14ac:dyDescent="0.3">
      <c r="A297" s="63"/>
      <c r="B297" s="63"/>
      <c r="C297" s="63"/>
      <c r="D297" s="57"/>
      <c r="F297" s="55"/>
    </row>
    <row r="298" spans="1:6" s="29" customFormat="1" x14ac:dyDescent="0.3">
      <c r="A298" s="63"/>
      <c r="B298" s="63"/>
      <c r="C298" s="63"/>
      <c r="D298" s="57"/>
      <c r="F298" s="55"/>
    </row>
    <row r="299" spans="1:6" s="29" customFormat="1" x14ac:dyDescent="0.3">
      <c r="A299" s="63"/>
      <c r="B299" s="63"/>
      <c r="C299" s="63"/>
      <c r="D299" s="57"/>
      <c r="F299" s="55"/>
    </row>
    <row r="300" spans="1:6" s="29" customFormat="1" x14ac:dyDescent="0.3">
      <c r="A300" s="63"/>
      <c r="B300" s="63"/>
      <c r="C300" s="63"/>
      <c r="D300" s="57"/>
      <c r="F300" s="55"/>
    </row>
    <row r="301" spans="1:6" s="29" customFormat="1" x14ac:dyDescent="0.3">
      <c r="A301" s="63"/>
      <c r="B301" s="63"/>
      <c r="C301" s="63"/>
      <c r="D301" s="57"/>
      <c r="F301" s="55"/>
    </row>
    <row r="302" spans="1:6" s="29" customFormat="1" x14ac:dyDescent="0.3">
      <c r="A302" s="63"/>
      <c r="B302" s="63"/>
      <c r="C302" s="63"/>
      <c r="D302" s="57"/>
      <c r="F302" s="55"/>
    </row>
    <row r="303" spans="1:6" s="29" customFormat="1" x14ac:dyDescent="0.3">
      <c r="A303" s="63"/>
      <c r="B303" s="63"/>
      <c r="C303" s="63"/>
      <c r="D303" s="57"/>
      <c r="F303" s="55"/>
    </row>
    <row r="304" spans="1:6" s="29" customFormat="1" x14ac:dyDescent="0.3">
      <c r="A304" s="63"/>
      <c r="B304" s="63"/>
      <c r="C304" s="63"/>
      <c r="D304" s="57"/>
      <c r="F304" s="55"/>
    </row>
    <row r="305" spans="1:6" s="29" customFormat="1" x14ac:dyDescent="0.3">
      <c r="A305" s="63"/>
      <c r="B305" s="63"/>
      <c r="C305" s="63"/>
      <c r="D305" s="57"/>
      <c r="F305" s="55"/>
    </row>
    <row r="306" spans="1:6" s="29" customFormat="1" x14ac:dyDescent="0.3">
      <c r="A306" s="63"/>
      <c r="B306" s="63"/>
      <c r="C306" s="63"/>
      <c r="D306" s="57"/>
      <c r="F306" s="55"/>
    </row>
    <row r="307" spans="1:6" s="29" customFormat="1" x14ac:dyDescent="0.3">
      <c r="A307" s="63"/>
      <c r="B307" s="63"/>
      <c r="C307" s="63"/>
      <c r="D307" s="57"/>
      <c r="F307" s="55"/>
    </row>
    <row r="308" spans="1:6" s="29" customFormat="1" x14ac:dyDescent="0.3">
      <c r="A308" s="63"/>
      <c r="B308" s="63"/>
      <c r="C308" s="63"/>
      <c r="D308" s="57"/>
      <c r="F308" s="55"/>
    </row>
    <row r="309" spans="1:6" s="29" customFormat="1" x14ac:dyDescent="0.3">
      <c r="A309" s="63"/>
      <c r="B309" s="63"/>
      <c r="C309" s="63"/>
      <c r="D309" s="57"/>
      <c r="F309" s="55"/>
    </row>
    <row r="310" spans="1:6" s="29" customFormat="1" x14ac:dyDescent="0.3">
      <c r="A310" s="63"/>
      <c r="B310" s="63"/>
      <c r="C310" s="63"/>
      <c r="D310" s="57"/>
      <c r="F310" s="55"/>
    </row>
    <row r="311" spans="1:6" s="29" customFormat="1" x14ac:dyDescent="0.3">
      <c r="A311" s="63"/>
      <c r="B311" s="63"/>
      <c r="C311" s="63"/>
      <c r="D311" s="57"/>
      <c r="F311" s="55"/>
    </row>
    <row r="312" spans="1:6" s="29" customFormat="1" x14ac:dyDescent="0.3">
      <c r="A312" s="63"/>
      <c r="B312" s="63"/>
      <c r="C312" s="63"/>
      <c r="D312" s="57"/>
      <c r="F312" s="55"/>
    </row>
    <row r="313" spans="1:6" s="29" customFormat="1" x14ac:dyDescent="0.3">
      <c r="A313" s="63"/>
      <c r="B313" s="63"/>
      <c r="C313" s="63"/>
      <c r="D313" s="57"/>
      <c r="F313" s="55"/>
    </row>
    <row r="314" spans="1:6" s="29" customFormat="1" x14ac:dyDescent="0.3">
      <c r="A314" s="63"/>
      <c r="B314" s="63"/>
      <c r="C314" s="63"/>
      <c r="D314" s="57"/>
      <c r="F314" s="55"/>
    </row>
    <row r="315" spans="1:6" s="29" customFormat="1" x14ac:dyDescent="0.3">
      <c r="A315" s="63"/>
      <c r="B315" s="63"/>
      <c r="C315" s="63"/>
      <c r="D315" s="57"/>
      <c r="F315" s="55"/>
    </row>
    <row r="316" spans="1:6" s="29" customFormat="1" x14ac:dyDescent="0.3">
      <c r="A316" s="63"/>
      <c r="B316" s="63"/>
      <c r="C316" s="63"/>
      <c r="D316" s="57"/>
      <c r="F316" s="55"/>
    </row>
    <row r="317" spans="1:6" s="29" customFormat="1" x14ac:dyDescent="0.3">
      <c r="A317" s="63"/>
      <c r="B317" s="63"/>
      <c r="C317" s="63"/>
      <c r="D317" s="57"/>
      <c r="F317" s="55"/>
    </row>
    <row r="318" spans="1:6" s="29" customFormat="1" x14ac:dyDescent="0.3">
      <c r="A318" s="63"/>
      <c r="B318" s="63"/>
      <c r="C318" s="63"/>
      <c r="D318" s="57"/>
      <c r="F318" s="55"/>
    </row>
    <row r="319" spans="1:6" s="29" customFormat="1" x14ac:dyDescent="0.3">
      <c r="A319" s="63"/>
      <c r="B319" s="63"/>
      <c r="C319" s="63"/>
      <c r="D319" s="57"/>
      <c r="F319" s="55"/>
    </row>
    <row r="320" spans="1:6" s="29" customFormat="1" x14ac:dyDescent="0.3">
      <c r="A320" s="63"/>
      <c r="B320" s="63"/>
      <c r="C320" s="63"/>
      <c r="D320" s="57"/>
      <c r="F320" s="55"/>
    </row>
    <row r="321" spans="1:6" s="29" customFormat="1" x14ac:dyDescent="0.3">
      <c r="A321" s="63"/>
      <c r="B321" s="63"/>
      <c r="C321" s="63"/>
      <c r="D321" s="57"/>
      <c r="F321" s="55"/>
    </row>
    <row r="322" spans="1:6" s="29" customFormat="1" x14ac:dyDescent="0.3">
      <c r="A322" s="63"/>
      <c r="B322" s="63"/>
      <c r="C322" s="63"/>
      <c r="D322" s="57"/>
      <c r="F322" s="55"/>
    </row>
    <row r="323" spans="1:6" s="29" customFormat="1" x14ac:dyDescent="0.3">
      <c r="A323" s="63"/>
      <c r="B323" s="63"/>
      <c r="C323" s="63"/>
      <c r="D323" s="57"/>
      <c r="F323" s="55"/>
    </row>
    <row r="324" spans="1:6" s="29" customFormat="1" x14ac:dyDescent="0.3">
      <c r="A324" s="63"/>
      <c r="B324" s="63"/>
      <c r="C324" s="63"/>
      <c r="D324" s="57"/>
      <c r="F324" s="55"/>
    </row>
    <row r="325" spans="1:6" s="29" customFormat="1" x14ac:dyDescent="0.3">
      <c r="A325" s="63"/>
      <c r="B325" s="63"/>
      <c r="C325" s="63"/>
      <c r="D325" s="57"/>
      <c r="F325" s="55"/>
    </row>
    <row r="326" spans="1:6" s="29" customFormat="1" x14ac:dyDescent="0.3">
      <c r="A326" s="63"/>
      <c r="B326" s="63"/>
      <c r="C326" s="63"/>
      <c r="D326" s="57"/>
      <c r="F326" s="55"/>
    </row>
    <row r="327" spans="1:6" s="29" customFormat="1" x14ac:dyDescent="0.3">
      <c r="A327" s="63"/>
      <c r="B327" s="63"/>
      <c r="C327" s="63"/>
      <c r="D327" s="57"/>
      <c r="F327" s="55"/>
    </row>
    <row r="328" spans="1:6" s="29" customFormat="1" x14ac:dyDescent="0.3">
      <c r="A328" s="63"/>
      <c r="B328" s="63"/>
      <c r="C328" s="63"/>
      <c r="D328" s="57"/>
      <c r="F328" s="55"/>
    </row>
    <row r="329" spans="1:6" s="29" customFormat="1" x14ac:dyDescent="0.3">
      <c r="A329" s="63"/>
      <c r="B329" s="63"/>
      <c r="C329" s="63"/>
      <c r="D329" s="57"/>
      <c r="F329" s="55"/>
    </row>
    <row r="330" spans="1:6" s="29" customFormat="1" x14ac:dyDescent="0.3">
      <c r="A330" s="63"/>
      <c r="B330" s="63"/>
      <c r="C330" s="63"/>
      <c r="D330" s="57"/>
      <c r="F330" s="55"/>
    </row>
    <row r="331" spans="1:6" s="29" customFormat="1" x14ac:dyDescent="0.3">
      <c r="A331" s="63"/>
      <c r="B331" s="63"/>
      <c r="C331" s="63"/>
      <c r="D331" s="57"/>
      <c r="F331" s="55"/>
    </row>
    <row r="332" spans="1:6" s="29" customFormat="1" x14ac:dyDescent="0.3">
      <c r="A332" s="63"/>
      <c r="B332" s="63"/>
      <c r="C332" s="63"/>
      <c r="D332" s="57"/>
      <c r="F332" s="55"/>
    </row>
    <row r="333" spans="1:6" s="29" customFormat="1" x14ac:dyDescent="0.3">
      <c r="A333" s="63"/>
      <c r="B333" s="63"/>
      <c r="C333" s="63"/>
      <c r="D333" s="57"/>
      <c r="F333" s="55"/>
    </row>
    <row r="334" spans="1:6" s="29" customFormat="1" x14ac:dyDescent="0.3">
      <c r="A334" s="63"/>
      <c r="B334" s="63"/>
      <c r="C334" s="63"/>
      <c r="D334" s="57"/>
      <c r="F334" s="55"/>
    </row>
    <row r="335" spans="1:6" s="29" customFormat="1" x14ac:dyDescent="0.3">
      <c r="A335" s="63"/>
      <c r="B335" s="63"/>
      <c r="C335" s="63"/>
      <c r="D335" s="57"/>
      <c r="F335" s="55"/>
    </row>
    <row r="336" spans="1:6" s="29" customFormat="1" x14ac:dyDescent="0.3">
      <c r="A336" s="63"/>
      <c r="B336" s="63"/>
      <c r="C336" s="63"/>
      <c r="D336" s="57"/>
      <c r="F336" s="55"/>
    </row>
    <row r="337" spans="1:6" s="29" customFormat="1" x14ac:dyDescent="0.3">
      <c r="A337" s="63"/>
      <c r="B337" s="63"/>
      <c r="C337" s="63"/>
      <c r="D337" s="57"/>
      <c r="F337" s="55"/>
    </row>
    <row r="338" spans="1:6" s="29" customFormat="1" x14ac:dyDescent="0.3">
      <c r="A338" s="63"/>
      <c r="B338" s="63"/>
      <c r="C338" s="63"/>
      <c r="D338" s="57"/>
      <c r="F338" s="55"/>
    </row>
    <row r="339" spans="1:6" s="29" customFormat="1" x14ac:dyDescent="0.3">
      <c r="A339" s="63"/>
      <c r="B339" s="63"/>
      <c r="C339" s="63"/>
      <c r="D339" s="57"/>
      <c r="F339" s="55"/>
    </row>
    <row r="340" spans="1:6" s="29" customFormat="1" x14ac:dyDescent="0.3">
      <c r="A340" s="63"/>
      <c r="B340" s="63"/>
      <c r="C340" s="63"/>
      <c r="D340" s="57"/>
      <c r="F340" s="55"/>
    </row>
    <row r="341" spans="1:6" s="29" customFormat="1" x14ac:dyDescent="0.3">
      <c r="A341" s="63"/>
      <c r="B341" s="63"/>
      <c r="C341" s="63"/>
      <c r="D341" s="57"/>
      <c r="F341" s="55"/>
    </row>
    <row r="342" spans="1:6" s="29" customFormat="1" x14ac:dyDescent="0.3">
      <c r="A342" s="63"/>
      <c r="B342" s="63"/>
      <c r="C342" s="63"/>
      <c r="D342" s="57"/>
      <c r="F342" s="55"/>
    </row>
    <row r="343" spans="1:6" s="29" customFormat="1" x14ac:dyDescent="0.3">
      <c r="A343" s="63"/>
      <c r="B343" s="63"/>
      <c r="C343" s="63"/>
      <c r="D343" s="57"/>
      <c r="F343" s="55"/>
    </row>
    <row r="344" spans="1:6" s="29" customFormat="1" x14ac:dyDescent="0.3">
      <c r="A344" s="63"/>
      <c r="B344" s="63"/>
      <c r="C344" s="63"/>
      <c r="D344" s="57"/>
      <c r="F344" s="55"/>
    </row>
    <row r="345" spans="1:6" s="29" customFormat="1" x14ac:dyDescent="0.3">
      <c r="A345" s="63"/>
      <c r="B345" s="63"/>
      <c r="C345" s="63"/>
      <c r="D345" s="57"/>
      <c r="F345" s="55"/>
    </row>
    <row r="346" spans="1:6" s="29" customFormat="1" x14ac:dyDescent="0.3">
      <c r="A346" s="63"/>
      <c r="B346" s="63"/>
      <c r="C346" s="63"/>
      <c r="D346" s="57"/>
      <c r="F346" s="55"/>
    </row>
    <row r="347" spans="1:6" s="29" customFormat="1" x14ac:dyDescent="0.3">
      <c r="A347" s="63"/>
      <c r="B347" s="63"/>
      <c r="C347" s="63"/>
      <c r="D347" s="57"/>
      <c r="F347" s="55"/>
    </row>
    <row r="348" spans="1:6" s="29" customFormat="1" x14ac:dyDescent="0.3">
      <c r="A348" s="63"/>
      <c r="B348" s="63"/>
      <c r="C348" s="63"/>
      <c r="D348" s="57"/>
      <c r="F348" s="55"/>
    </row>
    <row r="349" spans="1:6" s="29" customFormat="1" x14ac:dyDescent="0.3">
      <c r="A349" s="63"/>
      <c r="B349" s="63"/>
      <c r="C349" s="63"/>
      <c r="D349" s="57"/>
      <c r="F349" s="55"/>
    </row>
    <row r="350" spans="1:6" s="29" customFormat="1" x14ac:dyDescent="0.3">
      <c r="A350" s="63"/>
      <c r="B350" s="63"/>
      <c r="C350" s="63"/>
      <c r="D350" s="57"/>
      <c r="F350" s="55"/>
    </row>
    <row r="351" spans="1:6" s="29" customFormat="1" x14ac:dyDescent="0.3">
      <c r="A351" s="63"/>
      <c r="B351" s="63"/>
      <c r="C351" s="63"/>
      <c r="D351" s="57"/>
      <c r="F351" s="55"/>
    </row>
    <row r="352" spans="1:6" s="29" customFormat="1" x14ac:dyDescent="0.3">
      <c r="A352" s="63"/>
      <c r="B352" s="63"/>
      <c r="C352" s="63"/>
      <c r="D352" s="57"/>
      <c r="F352" s="55"/>
    </row>
    <row r="353" spans="1:6" s="29" customFormat="1" x14ac:dyDescent="0.3">
      <c r="A353" s="63"/>
      <c r="B353" s="63"/>
      <c r="C353" s="63"/>
      <c r="D353" s="57"/>
      <c r="F353" s="55"/>
    </row>
    <row r="354" spans="1:6" s="29" customFormat="1" x14ac:dyDescent="0.3">
      <c r="A354" s="63"/>
      <c r="B354" s="63"/>
      <c r="C354" s="63"/>
      <c r="D354" s="57"/>
      <c r="F354" s="55"/>
    </row>
    <row r="355" spans="1:6" s="29" customFormat="1" x14ac:dyDescent="0.3">
      <c r="A355" s="63"/>
      <c r="B355" s="63"/>
      <c r="C355" s="63"/>
      <c r="D355" s="57"/>
      <c r="F355" s="55"/>
    </row>
    <row r="356" spans="1:6" s="29" customFormat="1" x14ac:dyDescent="0.3">
      <c r="A356" s="63"/>
      <c r="B356" s="63"/>
      <c r="C356" s="63"/>
      <c r="D356" s="57"/>
      <c r="F356" s="55"/>
    </row>
    <row r="357" spans="1:6" s="29" customFormat="1" x14ac:dyDescent="0.3">
      <c r="A357" s="63"/>
      <c r="B357" s="63"/>
      <c r="C357" s="63"/>
      <c r="D357" s="57"/>
      <c r="F357" s="55"/>
    </row>
    <row r="358" spans="1:6" s="29" customFormat="1" x14ac:dyDescent="0.3">
      <c r="A358" s="63"/>
      <c r="B358" s="63"/>
      <c r="C358" s="63"/>
      <c r="D358" s="57"/>
      <c r="F358" s="55"/>
    </row>
    <row r="359" spans="1:6" s="29" customFormat="1" x14ac:dyDescent="0.3">
      <c r="A359" s="63"/>
      <c r="B359" s="63"/>
      <c r="C359" s="63"/>
      <c r="D359" s="57"/>
      <c r="F359" s="55"/>
    </row>
    <row r="360" spans="1:6" s="29" customFormat="1" x14ac:dyDescent="0.3">
      <c r="A360" s="63"/>
      <c r="B360" s="63"/>
      <c r="C360" s="63"/>
      <c r="D360" s="57"/>
      <c r="F360" s="55"/>
    </row>
    <row r="361" spans="1:6" s="29" customFormat="1" x14ac:dyDescent="0.3">
      <c r="A361" s="63"/>
      <c r="B361" s="63"/>
      <c r="C361" s="63"/>
      <c r="D361" s="57"/>
      <c r="F361" s="55"/>
    </row>
    <row r="362" spans="1:6" s="29" customFormat="1" x14ac:dyDescent="0.3">
      <c r="A362" s="63"/>
      <c r="B362" s="63"/>
      <c r="C362" s="63"/>
      <c r="D362" s="57"/>
      <c r="F362" s="55"/>
    </row>
    <row r="363" spans="1:6" s="29" customFormat="1" x14ac:dyDescent="0.3">
      <c r="A363" s="63"/>
      <c r="B363" s="63"/>
      <c r="C363" s="63"/>
      <c r="D363" s="57"/>
      <c r="F363" s="55"/>
    </row>
    <row r="364" spans="1:6" s="29" customFormat="1" x14ac:dyDescent="0.3">
      <c r="A364" s="63"/>
      <c r="B364" s="63"/>
      <c r="C364" s="63"/>
      <c r="D364" s="57"/>
      <c r="F364" s="55"/>
    </row>
    <row r="365" spans="1:6" s="29" customFormat="1" x14ac:dyDescent="0.3">
      <c r="A365" s="63"/>
      <c r="B365" s="63"/>
      <c r="C365" s="63"/>
      <c r="D365" s="57"/>
      <c r="F365" s="55"/>
    </row>
    <row r="366" spans="1:6" s="29" customFormat="1" x14ac:dyDescent="0.3">
      <c r="A366" s="63"/>
      <c r="B366" s="63"/>
      <c r="C366" s="63"/>
      <c r="D366" s="57"/>
      <c r="F366" s="55"/>
    </row>
    <row r="367" spans="1:6" s="29" customFormat="1" x14ac:dyDescent="0.3">
      <c r="A367" s="63"/>
      <c r="B367" s="63"/>
      <c r="C367" s="63"/>
      <c r="D367" s="57"/>
      <c r="F367" s="55"/>
    </row>
    <row r="368" spans="1:6" s="29" customFormat="1" x14ac:dyDescent="0.3">
      <c r="A368" s="63"/>
      <c r="B368" s="63"/>
      <c r="C368" s="63"/>
      <c r="D368" s="57"/>
      <c r="F368" s="55"/>
    </row>
    <row r="369" spans="1:6" s="29" customFormat="1" x14ac:dyDescent="0.3">
      <c r="A369" s="63"/>
      <c r="B369" s="63"/>
      <c r="C369" s="63"/>
      <c r="D369" s="57"/>
      <c r="F369" s="55"/>
    </row>
    <row r="370" spans="1:6" s="29" customFormat="1" x14ac:dyDescent="0.3">
      <c r="A370" s="63"/>
      <c r="B370" s="63"/>
      <c r="C370" s="63"/>
      <c r="D370" s="57"/>
      <c r="F370" s="55"/>
    </row>
    <row r="371" spans="1:6" s="29" customFormat="1" x14ac:dyDescent="0.3">
      <c r="A371" s="63"/>
      <c r="B371" s="63"/>
      <c r="C371" s="63"/>
      <c r="D371" s="57"/>
      <c r="F371" s="55"/>
    </row>
    <row r="372" spans="1:6" s="29" customFormat="1" x14ac:dyDescent="0.3">
      <c r="A372" s="63"/>
      <c r="B372" s="63"/>
      <c r="C372" s="63"/>
      <c r="D372" s="57"/>
      <c r="F372" s="55"/>
    </row>
    <row r="373" spans="1:6" s="29" customFormat="1" x14ac:dyDescent="0.3">
      <c r="A373" s="63"/>
      <c r="B373" s="63"/>
      <c r="C373" s="63"/>
      <c r="D373" s="57"/>
      <c r="F373" s="55"/>
    </row>
    <row r="374" spans="1:6" s="29" customFormat="1" x14ac:dyDescent="0.3">
      <c r="A374" s="63"/>
      <c r="B374" s="63"/>
      <c r="C374" s="63"/>
      <c r="D374" s="57"/>
      <c r="F374" s="55"/>
    </row>
    <row r="375" spans="1:6" s="29" customFormat="1" x14ac:dyDescent="0.3">
      <c r="A375" s="63"/>
      <c r="B375" s="63"/>
      <c r="C375" s="63"/>
      <c r="D375" s="57"/>
      <c r="F375" s="55"/>
    </row>
    <row r="376" spans="1:6" s="29" customFormat="1" x14ac:dyDescent="0.3">
      <c r="A376" s="63"/>
      <c r="B376" s="63"/>
      <c r="C376" s="63"/>
      <c r="D376" s="57"/>
      <c r="F376" s="55"/>
    </row>
    <row r="377" spans="1:6" s="29" customFormat="1" x14ac:dyDescent="0.3">
      <c r="A377" s="63"/>
      <c r="B377" s="63"/>
      <c r="C377" s="63"/>
      <c r="D377" s="57"/>
      <c r="F377" s="55"/>
    </row>
    <row r="378" spans="1:6" s="29" customFormat="1" x14ac:dyDescent="0.3">
      <c r="A378" s="63"/>
      <c r="B378" s="63"/>
      <c r="C378" s="63"/>
      <c r="D378" s="57"/>
      <c r="F378" s="55"/>
    </row>
    <row r="379" spans="1:6" s="29" customFormat="1" x14ac:dyDescent="0.3">
      <c r="A379" s="63"/>
      <c r="B379" s="63"/>
      <c r="C379" s="63"/>
      <c r="D379" s="57"/>
      <c r="F379" s="55"/>
    </row>
    <row r="380" spans="1:6" s="29" customFormat="1" x14ac:dyDescent="0.3">
      <c r="A380" s="63"/>
      <c r="B380" s="63"/>
      <c r="C380" s="63"/>
      <c r="D380" s="57"/>
      <c r="F380" s="55"/>
    </row>
    <row r="381" spans="1:6" s="29" customFormat="1" x14ac:dyDescent="0.3">
      <c r="A381" s="63"/>
      <c r="B381" s="63"/>
      <c r="C381" s="63"/>
      <c r="D381" s="57"/>
      <c r="F381" s="55"/>
    </row>
    <row r="382" spans="1:6" s="29" customFormat="1" x14ac:dyDescent="0.3">
      <c r="A382" s="63"/>
      <c r="B382" s="63"/>
      <c r="C382" s="63"/>
      <c r="D382" s="57"/>
      <c r="F382" s="55"/>
    </row>
    <row r="383" spans="1:6" s="29" customFormat="1" x14ac:dyDescent="0.3">
      <c r="A383" s="63"/>
      <c r="B383" s="63"/>
      <c r="C383" s="63"/>
      <c r="D383" s="57"/>
      <c r="F383" s="55"/>
    </row>
    <row r="384" spans="1:6" s="29" customFormat="1" x14ac:dyDescent="0.3">
      <c r="A384" s="63"/>
      <c r="B384" s="63"/>
      <c r="C384" s="63"/>
      <c r="D384" s="57"/>
      <c r="F384" s="55"/>
    </row>
    <row r="385" spans="1:6" s="29" customFormat="1" x14ac:dyDescent="0.3">
      <c r="A385" s="63"/>
      <c r="B385" s="63"/>
      <c r="C385" s="63"/>
      <c r="D385" s="57"/>
      <c r="F385" s="55"/>
    </row>
    <row r="386" spans="1:6" s="29" customFormat="1" x14ac:dyDescent="0.3">
      <c r="A386" s="63"/>
      <c r="B386" s="63"/>
      <c r="C386" s="63"/>
      <c r="D386" s="57"/>
      <c r="F386" s="55"/>
    </row>
    <row r="387" spans="1:6" s="29" customFormat="1" x14ac:dyDescent="0.3">
      <c r="A387" s="63"/>
      <c r="B387" s="63"/>
      <c r="C387" s="63"/>
      <c r="D387" s="57"/>
      <c r="F387" s="55"/>
    </row>
    <row r="388" spans="1:6" s="29" customFormat="1" x14ac:dyDescent="0.3">
      <c r="A388" s="63"/>
      <c r="B388" s="63"/>
      <c r="C388" s="63"/>
      <c r="D388" s="57"/>
      <c r="F388" s="55"/>
    </row>
    <row r="389" spans="1:6" s="29" customFormat="1" x14ac:dyDescent="0.3">
      <c r="A389" s="63"/>
      <c r="B389" s="63"/>
      <c r="C389" s="63"/>
      <c r="D389" s="57"/>
      <c r="F389" s="55"/>
    </row>
    <row r="390" spans="1:6" s="29" customFormat="1" x14ac:dyDescent="0.3">
      <c r="A390" s="63"/>
      <c r="B390" s="63"/>
      <c r="C390" s="63"/>
      <c r="D390" s="57"/>
      <c r="F390" s="55"/>
    </row>
    <row r="391" spans="1:6" s="29" customFormat="1" x14ac:dyDescent="0.3">
      <c r="A391" s="63"/>
      <c r="B391" s="63"/>
      <c r="C391" s="63"/>
      <c r="D391" s="57"/>
      <c r="F391" s="55"/>
    </row>
    <row r="392" spans="1:6" s="29" customFormat="1" x14ac:dyDescent="0.3">
      <c r="A392" s="63"/>
      <c r="B392" s="63"/>
      <c r="C392" s="63"/>
      <c r="D392" s="57"/>
      <c r="F392" s="55"/>
    </row>
    <row r="393" spans="1:6" s="29" customFormat="1" x14ac:dyDescent="0.3">
      <c r="A393" s="63"/>
      <c r="B393" s="63"/>
      <c r="C393" s="63"/>
      <c r="D393" s="57"/>
      <c r="F393" s="55"/>
    </row>
    <row r="394" spans="1:6" s="29" customFormat="1" x14ac:dyDescent="0.3">
      <c r="A394" s="63"/>
      <c r="B394" s="63"/>
      <c r="C394" s="63"/>
      <c r="D394" s="57"/>
      <c r="F394" s="55"/>
    </row>
    <row r="395" spans="1:6" s="29" customFormat="1" x14ac:dyDescent="0.3">
      <c r="A395" s="63"/>
      <c r="B395" s="63"/>
      <c r="C395" s="63"/>
      <c r="D395" s="57"/>
      <c r="F395" s="55"/>
    </row>
    <row r="396" spans="1:6" s="29" customFormat="1" x14ac:dyDescent="0.3">
      <c r="A396" s="63"/>
      <c r="B396" s="63"/>
      <c r="C396" s="63"/>
      <c r="D396" s="57"/>
      <c r="F396" s="55"/>
    </row>
    <row r="397" spans="1:6" s="29" customFormat="1" x14ac:dyDescent="0.3">
      <c r="A397" s="63"/>
      <c r="B397" s="63"/>
      <c r="C397" s="63"/>
      <c r="D397" s="57"/>
      <c r="F397" s="55"/>
    </row>
    <row r="398" spans="1:6" s="29" customFormat="1" x14ac:dyDescent="0.3">
      <c r="A398" s="63"/>
      <c r="B398" s="63"/>
      <c r="C398" s="63"/>
      <c r="D398" s="57"/>
      <c r="F398" s="55"/>
    </row>
    <row r="399" spans="1:6" s="29" customFormat="1" x14ac:dyDescent="0.3">
      <c r="A399" s="63"/>
      <c r="B399" s="63"/>
      <c r="C399" s="63"/>
      <c r="D399" s="57"/>
      <c r="F399" s="55"/>
    </row>
    <row r="400" spans="1:6" s="29" customFormat="1" x14ac:dyDescent="0.3">
      <c r="A400" s="63"/>
      <c r="B400" s="63"/>
      <c r="C400" s="63"/>
      <c r="D400" s="57"/>
      <c r="F400" s="55"/>
    </row>
    <row r="401" spans="1:6" s="29" customFormat="1" x14ac:dyDescent="0.3">
      <c r="A401" s="63"/>
      <c r="B401" s="63"/>
      <c r="C401" s="63"/>
      <c r="D401" s="57"/>
      <c r="F401" s="55"/>
    </row>
    <row r="402" spans="1:6" s="29" customFormat="1" x14ac:dyDescent="0.3">
      <c r="A402" s="63"/>
      <c r="B402" s="63"/>
      <c r="C402" s="63"/>
      <c r="D402" s="57"/>
      <c r="F402" s="55"/>
    </row>
    <row r="403" spans="1:6" s="29" customFormat="1" x14ac:dyDescent="0.3">
      <c r="A403" s="63"/>
      <c r="B403" s="63"/>
      <c r="C403" s="63"/>
      <c r="D403" s="57"/>
      <c r="F403" s="55"/>
    </row>
    <row r="404" spans="1:6" s="29" customFormat="1" x14ac:dyDescent="0.3">
      <c r="A404" s="63"/>
      <c r="B404" s="63"/>
      <c r="C404" s="63"/>
      <c r="D404" s="57"/>
      <c r="F404" s="55"/>
    </row>
    <row r="405" spans="1:6" s="29" customFormat="1" x14ac:dyDescent="0.3">
      <c r="A405" s="63"/>
      <c r="B405" s="63"/>
      <c r="C405" s="63"/>
      <c r="D405" s="57"/>
      <c r="F405" s="55"/>
    </row>
    <row r="406" spans="1:6" s="29" customFormat="1" x14ac:dyDescent="0.3">
      <c r="A406" s="63"/>
      <c r="B406" s="63"/>
      <c r="C406" s="63"/>
      <c r="D406" s="57"/>
      <c r="F406" s="55"/>
    </row>
    <row r="407" spans="1:6" s="29" customFormat="1" x14ac:dyDescent="0.3">
      <c r="A407" s="63"/>
      <c r="B407" s="63"/>
      <c r="C407" s="63"/>
      <c r="D407" s="57"/>
      <c r="F407" s="55"/>
    </row>
    <row r="408" spans="1:6" s="29" customFormat="1" x14ac:dyDescent="0.3">
      <c r="A408" s="63"/>
      <c r="B408" s="63"/>
      <c r="C408" s="63"/>
      <c r="D408" s="57"/>
      <c r="F408" s="55"/>
    </row>
    <row r="409" spans="1:6" s="29" customFormat="1" x14ac:dyDescent="0.3">
      <c r="A409" s="63"/>
      <c r="B409" s="63"/>
      <c r="C409" s="63"/>
      <c r="D409" s="57"/>
      <c r="F409" s="55"/>
    </row>
    <row r="410" spans="1:6" x14ac:dyDescent="0.3">
      <c r="A410" s="60"/>
      <c r="B410" s="60"/>
      <c r="C410" s="60"/>
      <c r="D410" s="57"/>
    </row>
    <row r="411" spans="1:6" x14ac:dyDescent="0.3">
      <c r="A411"/>
      <c r="B411"/>
      <c r="C411"/>
      <c r="D411" s="57"/>
    </row>
    <row r="412" spans="1:6" x14ac:dyDescent="0.3">
      <c r="A412"/>
      <c r="B412"/>
      <c r="C412"/>
      <c r="D412" s="57"/>
    </row>
    <row r="413" spans="1:6" x14ac:dyDescent="0.3">
      <c r="A413"/>
      <c r="B413"/>
      <c r="C413"/>
      <c r="D413" s="57"/>
    </row>
    <row r="414" spans="1:6" x14ac:dyDescent="0.3">
      <c r="A414"/>
      <c r="B414"/>
      <c r="C414"/>
      <c r="D414" s="57"/>
    </row>
    <row r="415" spans="1:6" x14ac:dyDescent="0.3">
      <c r="A415"/>
      <c r="B415"/>
      <c r="C415"/>
      <c r="D415" s="57"/>
    </row>
  </sheetData>
  <sheetProtection algorithmName="SHA-512" hashValue="zq9E1wh8GWWpAMPn3OI0+no0YGq6tGT/jTxjEC9hpbQa7zR7BLZ836duTqvrSpYOlO5BKJKfAiPNbOK8due20g==" saltValue="4wuTGkJx2AtWGNpdQjPdmQ==" spinCount="100000" sheet="1" selectLockedCells="1"/>
  <dataConsolidate/>
  <mergeCells count="5">
    <mergeCell ref="B1:C1"/>
    <mergeCell ref="A2:B2"/>
    <mergeCell ref="A4:B4"/>
    <mergeCell ref="A6:C6"/>
    <mergeCell ref="A8:C8"/>
  </mergeCells>
  <printOptions horizontalCentered="1"/>
  <pageMargins left="0.23622047244094491" right="0.23622047244094491" top="0.74803149606299213" bottom="0.74803149606299213" header="0.31496062992125984" footer="0.31496062992125984"/>
  <pageSetup paperSize="9" scale="75" orientation="portrait" r:id="rId1"/>
  <headerFooter>
    <oddFooter>&amp;L&amp;"Century Gothic,Standaard"&amp;8 06 - Heemskerk Prijsinvulformulieren
&amp;D&amp;C&amp;"Century Gothic,Standaard"&amp;8Pagina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247"/>
  <sheetViews>
    <sheetView showGridLines="0" zoomScale="70" zoomScaleNormal="70" workbookViewId="0">
      <pane xSplit="1" ySplit="2" topLeftCell="B3" activePane="bottomRight" state="frozen"/>
      <selection activeCell="C22" sqref="C22"/>
      <selection pane="topRight" activeCell="C22" sqref="C22"/>
      <selection pane="bottomLeft" activeCell="C22" sqref="C22"/>
      <selection pane="bottomRight" activeCell="B22" sqref="B22"/>
    </sheetView>
  </sheetViews>
  <sheetFormatPr defaultColWidth="8.88671875" defaultRowHeight="13.2" x14ac:dyDescent="0.25"/>
  <cols>
    <col min="1" max="1" width="67.6640625" style="136" bestFit="1" customWidth="1"/>
    <col min="2" max="4" width="56" style="136" customWidth="1"/>
    <col min="5" max="16384" width="8.88671875" style="136"/>
  </cols>
  <sheetData>
    <row r="1" spans="1:4" ht="27" customHeight="1" x14ac:dyDescent="0.25">
      <c r="A1" s="133" t="s">
        <v>3</v>
      </c>
      <c r="B1" s="134" t="s">
        <v>124</v>
      </c>
      <c r="C1" s="135"/>
      <c r="D1" s="135"/>
    </row>
    <row r="2" spans="1:4" x14ac:dyDescent="0.25">
      <c r="A2" s="137" t="s">
        <v>61</v>
      </c>
      <c r="B2" s="138"/>
      <c r="C2" s="138"/>
      <c r="D2" s="138"/>
    </row>
    <row r="3" spans="1:4" x14ac:dyDescent="0.25">
      <c r="A3" s="139" t="s">
        <v>4</v>
      </c>
      <c r="B3" s="139"/>
      <c r="C3" s="139"/>
      <c r="D3" s="139"/>
    </row>
    <row r="4" spans="1:4" x14ac:dyDescent="0.25">
      <c r="A4" s="140" t="s">
        <v>5</v>
      </c>
      <c r="B4" s="141" t="s">
        <v>64</v>
      </c>
      <c r="C4" s="141" t="s">
        <v>81</v>
      </c>
      <c r="D4" s="141" t="s">
        <v>71</v>
      </c>
    </row>
    <row r="5" spans="1:4" x14ac:dyDescent="0.25">
      <c r="A5" s="140" t="s">
        <v>6</v>
      </c>
      <c r="B5" s="142" t="s">
        <v>94</v>
      </c>
      <c r="C5" s="141" t="s">
        <v>93</v>
      </c>
      <c r="D5" s="141" t="s">
        <v>72</v>
      </c>
    </row>
    <row r="6" spans="1:4" x14ac:dyDescent="0.25">
      <c r="A6" s="140" t="s">
        <v>7</v>
      </c>
      <c r="B6" s="142" t="s">
        <v>90</v>
      </c>
      <c r="C6" s="142" t="s">
        <v>91</v>
      </c>
      <c r="D6" s="142" t="s">
        <v>92</v>
      </c>
    </row>
    <row r="7" spans="1:4" x14ac:dyDescent="0.25">
      <c r="A7" s="140" t="s">
        <v>8</v>
      </c>
      <c r="B7" s="142" t="s">
        <v>42</v>
      </c>
      <c r="C7" s="142" t="s">
        <v>42</v>
      </c>
      <c r="D7" s="142" t="s">
        <v>42</v>
      </c>
    </row>
    <row r="8" spans="1:4" x14ac:dyDescent="0.25">
      <c r="A8" s="140" t="s">
        <v>9</v>
      </c>
      <c r="B8" s="142" t="s">
        <v>10</v>
      </c>
      <c r="C8" s="142" t="s">
        <v>10</v>
      </c>
      <c r="D8" s="142" t="s">
        <v>10</v>
      </c>
    </row>
    <row r="9" spans="1:4" x14ac:dyDescent="0.25">
      <c r="A9" s="140" t="s">
        <v>11</v>
      </c>
      <c r="B9" s="143">
        <v>1674</v>
      </c>
      <c r="C9" s="143">
        <f>2220-612</f>
        <v>1608</v>
      </c>
      <c r="D9" s="143">
        <v>1688</v>
      </c>
    </row>
    <row r="10" spans="1:4" x14ac:dyDescent="0.25">
      <c r="A10" s="144"/>
      <c r="B10" s="145"/>
      <c r="C10" s="145"/>
      <c r="D10" s="145"/>
    </row>
    <row r="11" spans="1:4" x14ac:dyDescent="0.25">
      <c r="A11" s="139" t="s">
        <v>12</v>
      </c>
      <c r="B11" s="146"/>
      <c r="C11" s="146"/>
      <c r="D11" s="146"/>
    </row>
    <row r="12" spans="1:4" x14ac:dyDescent="0.25">
      <c r="A12" s="140" t="s">
        <v>13</v>
      </c>
      <c r="B12" s="147">
        <f>(B13*1.21)+B14</f>
        <v>35924.9</v>
      </c>
      <c r="C12" s="147">
        <f>(C13*1.21)+C14</f>
        <v>41127.9</v>
      </c>
      <c r="D12" s="147">
        <f>(D13*1.21)+D14</f>
        <v>38980.15</v>
      </c>
    </row>
    <row r="13" spans="1:4" x14ac:dyDescent="0.25">
      <c r="A13" s="140" t="s">
        <v>14</v>
      </c>
      <c r="B13" s="147">
        <v>29690</v>
      </c>
      <c r="C13" s="147">
        <v>33990</v>
      </c>
      <c r="D13" s="147">
        <v>32215</v>
      </c>
    </row>
    <row r="14" spans="1:4" x14ac:dyDescent="0.25">
      <c r="A14" s="140" t="s">
        <v>67</v>
      </c>
      <c r="B14" s="147">
        <v>0</v>
      </c>
      <c r="C14" s="147">
        <v>0</v>
      </c>
      <c r="D14" s="147">
        <v>0</v>
      </c>
    </row>
    <row r="15" spans="1:4" s="151" customFormat="1" ht="145.19999999999999" x14ac:dyDescent="0.25">
      <c r="A15" s="148" t="s">
        <v>16</v>
      </c>
      <c r="B15" s="149" t="s">
        <v>100</v>
      </c>
      <c r="C15" s="149" t="s">
        <v>115</v>
      </c>
      <c r="D15" s="150" t="s">
        <v>101</v>
      </c>
    </row>
    <row r="16" spans="1:4" x14ac:dyDescent="0.25">
      <c r="A16" s="152" t="s">
        <v>17</v>
      </c>
      <c r="B16" s="153">
        <f>100+220+350+650+250+100</f>
        <v>1670</v>
      </c>
      <c r="C16" s="153">
        <f>250</f>
        <v>250</v>
      </c>
      <c r="D16" s="153">
        <f>300+200+300+50+300</f>
        <v>1150</v>
      </c>
    </row>
    <row r="17" spans="1:4" x14ac:dyDescent="0.25">
      <c r="A17" s="152" t="s">
        <v>66</v>
      </c>
      <c r="B17" s="153">
        <v>0</v>
      </c>
      <c r="C17" s="153">
        <v>0</v>
      </c>
      <c r="D17" s="153">
        <v>0</v>
      </c>
    </row>
    <row r="18" spans="1:4" s="151" customFormat="1" ht="72" customHeight="1" x14ac:dyDescent="0.25">
      <c r="A18" s="148" t="s">
        <v>19</v>
      </c>
      <c r="B18" s="154" t="s">
        <v>102</v>
      </c>
      <c r="C18" s="154" t="s">
        <v>103</v>
      </c>
      <c r="D18" s="154" t="s">
        <v>104</v>
      </c>
    </row>
    <row r="19" spans="1:4" x14ac:dyDescent="0.25">
      <c r="A19" s="155" t="s">
        <v>20</v>
      </c>
      <c r="B19" s="153">
        <f>1000+450</f>
        <v>1450</v>
      </c>
      <c r="C19" s="153">
        <f>1000+450+650</f>
        <v>2100</v>
      </c>
      <c r="D19" s="153">
        <f>1000+650</f>
        <v>1650</v>
      </c>
    </row>
    <row r="20" spans="1:4" ht="26.4" x14ac:dyDescent="0.25">
      <c r="A20" s="152" t="s">
        <v>60</v>
      </c>
      <c r="B20" s="153">
        <v>685.75</v>
      </c>
      <c r="C20" s="153">
        <f>796/1.21</f>
        <v>657.85123966942149</v>
      </c>
      <c r="D20" s="153">
        <v>837.21</v>
      </c>
    </row>
    <row r="21" spans="1:4" x14ac:dyDescent="0.25">
      <c r="A21" s="155" t="s">
        <v>21</v>
      </c>
      <c r="B21" s="156">
        <f>B13+B14+B16+B17+B19+B20</f>
        <v>33495.75</v>
      </c>
      <c r="C21" s="156">
        <f>C13+C14+C16+C17+C19+C20</f>
        <v>36997.85123966942</v>
      </c>
      <c r="D21" s="156">
        <f>D13+D14+D16+D17+D19+D20</f>
        <v>35852.21</v>
      </c>
    </row>
    <row r="22" spans="1:4" x14ac:dyDescent="0.25">
      <c r="A22" s="155" t="s">
        <v>22</v>
      </c>
      <c r="B22" s="43">
        <v>0</v>
      </c>
      <c r="C22" s="43">
        <v>0</v>
      </c>
      <c r="D22" s="43">
        <v>0</v>
      </c>
    </row>
    <row r="23" spans="1:4" x14ac:dyDescent="0.25">
      <c r="A23" s="155" t="s">
        <v>23</v>
      </c>
      <c r="B23" s="156">
        <f>B21-B22</f>
        <v>33495.75</v>
      </c>
      <c r="C23" s="156">
        <f>C21-C22</f>
        <v>36997.85123966942</v>
      </c>
      <c r="D23" s="156">
        <f>D21-D22</f>
        <v>35852.21</v>
      </c>
    </row>
    <row r="24" spans="1:4" x14ac:dyDescent="0.25">
      <c r="A24" s="157"/>
      <c r="B24" s="158"/>
      <c r="C24" s="158"/>
      <c r="D24" s="158"/>
    </row>
    <row r="25" spans="1:4" s="159" customFormat="1" x14ac:dyDescent="0.25">
      <c r="A25" s="139" t="s">
        <v>24</v>
      </c>
      <c r="B25" s="139"/>
      <c r="C25" s="139"/>
      <c r="D25" s="139"/>
    </row>
    <row r="26" spans="1:4" x14ac:dyDescent="0.25">
      <c r="A26" s="155" t="s">
        <v>25</v>
      </c>
      <c r="B26" s="160">
        <v>72</v>
      </c>
      <c r="C26" s="160">
        <v>72</v>
      </c>
      <c r="D26" s="160">
        <v>72</v>
      </c>
    </row>
    <row r="27" spans="1:4" x14ac:dyDescent="0.25">
      <c r="A27" s="155" t="s">
        <v>26</v>
      </c>
      <c r="B27" s="160">
        <v>5000</v>
      </c>
      <c r="C27" s="160">
        <v>5000</v>
      </c>
      <c r="D27" s="160">
        <v>5000</v>
      </c>
    </row>
    <row r="28" spans="1:4" x14ac:dyDescent="0.25">
      <c r="A28" s="152" t="s">
        <v>62</v>
      </c>
      <c r="B28" s="36">
        <v>2.5000000000000001E-2</v>
      </c>
      <c r="C28" s="36">
        <v>2.5000000000000001E-2</v>
      </c>
      <c r="D28" s="36">
        <v>2.5000000000000001E-2</v>
      </c>
    </row>
    <row r="29" spans="1:4" x14ac:dyDescent="0.25">
      <c r="A29" s="152" t="s">
        <v>63</v>
      </c>
      <c r="B29" s="37">
        <v>0</v>
      </c>
      <c r="C29" s="37">
        <v>0</v>
      </c>
      <c r="D29" s="37">
        <v>0</v>
      </c>
    </row>
    <row r="30" spans="1:4" x14ac:dyDescent="0.25">
      <c r="A30" s="155" t="s">
        <v>27</v>
      </c>
      <c r="B30" s="161">
        <v>0.1</v>
      </c>
      <c r="C30" s="161">
        <v>0.1</v>
      </c>
      <c r="D30" s="161">
        <v>0.1</v>
      </c>
    </row>
    <row r="31" spans="1:4" x14ac:dyDescent="0.25">
      <c r="A31" s="155" t="s">
        <v>28</v>
      </c>
      <c r="B31" s="38">
        <v>0</v>
      </c>
      <c r="C31" s="38">
        <v>0</v>
      </c>
      <c r="D31" s="38">
        <v>0</v>
      </c>
    </row>
    <row r="32" spans="1:4" x14ac:dyDescent="0.25">
      <c r="A32" s="155" t="s">
        <v>29</v>
      </c>
      <c r="B32" s="40">
        <v>0</v>
      </c>
      <c r="C32" s="40">
        <v>0</v>
      </c>
      <c r="D32" s="40">
        <v>0</v>
      </c>
    </row>
    <row r="33" spans="1:4" x14ac:dyDescent="0.25">
      <c r="A33" s="155" t="s">
        <v>30</v>
      </c>
      <c r="B33" s="40">
        <v>0</v>
      </c>
      <c r="C33" s="40">
        <v>0</v>
      </c>
      <c r="D33" s="40">
        <v>0</v>
      </c>
    </row>
    <row r="34" spans="1:4" x14ac:dyDescent="0.25">
      <c r="A34" s="155" t="s">
        <v>31</v>
      </c>
      <c r="B34" s="40">
        <v>0</v>
      </c>
      <c r="C34" s="40">
        <v>0</v>
      </c>
      <c r="D34" s="40">
        <v>0</v>
      </c>
    </row>
    <row r="35" spans="1:4" x14ac:dyDescent="0.25">
      <c r="A35" s="157"/>
      <c r="B35" s="158"/>
      <c r="C35" s="158"/>
      <c r="D35" s="158"/>
    </row>
    <row r="36" spans="1:4" s="159" customFormat="1" x14ac:dyDescent="0.25">
      <c r="A36" s="139" t="s">
        <v>1</v>
      </c>
      <c r="B36" s="162"/>
      <c r="C36" s="162"/>
      <c r="D36" s="162"/>
    </row>
    <row r="37" spans="1:4" x14ac:dyDescent="0.25">
      <c r="A37" s="155" t="s">
        <v>33</v>
      </c>
      <c r="B37" s="39">
        <v>0</v>
      </c>
      <c r="C37" s="39">
        <v>0</v>
      </c>
      <c r="D37" s="39">
        <v>0</v>
      </c>
    </row>
    <row r="38" spans="1:4" x14ac:dyDescent="0.25">
      <c r="A38" s="155" t="s">
        <v>34</v>
      </c>
      <c r="B38" s="39">
        <v>0</v>
      </c>
      <c r="C38" s="39">
        <v>0</v>
      </c>
      <c r="D38" s="39">
        <v>0</v>
      </c>
    </row>
    <row r="39" spans="1:4" x14ac:dyDescent="0.25">
      <c r="A39" s="155" t="s">
        <v>35</v>
      </c>
      <c r="B39" s="39">
        <v>0</v>
      </c>
      <c r="C39" s="39">
        <v>0</v>
      </c>
      <c r="D39" s="39">
        <v>0</v>
      </c>
    </row>
    <row r="40" spans="1:4" x14ac:dyDescent="0.25">
      <c r="A40" s="155" t="s">
        <v>36</v>
      </c>
      <c r="B40" s="39">
        <v>0</v>
      </c>
      <c r="C40" s="39">
        <v>0</v>
      </c>
      <c r="D40" s="39">
        <v>0</v>
      </c>
    </row>
    <row r="41" spans="1:4" x14ac:dyDescent="0.25">
      <c r="A41" s="155" t="s">
        <v>37</v>
      </c>
      <c r="B41" s="39">
        <v>0</v>
      </c>
      <c r="C41" s="39">
        <v>0</v>
      </c>
      <c r="D41" s="39">
        <v>0</v>
      </c>
    </row>
    <row r="42" spans="1:4" x14ac:dyDescent="0.25">
      <c r="A42" s="155" t="s">
        <v>38</v>
      </c>
      <c r="B42" s="153" t="s">
        <v>65</v>
      </c>
      <c r="C42" s="153" t="s">
        <v>65</v>
      </c>
      <c r="D42" s="153" t="s">
        <v>65</v>
      </c>
    </row>
    <row r="43" spans="1:4" x14ac:dyDescent="0.25">
      <c r="A43" s="155" t="s">
        <v>39</v>
      </c>
      <c r="B43" s="39">
        <v>0</v>
      </c>
      <c r="C43" s="39">
        <v>0</v>
      </c>
      <c r="D43" s="39">
        <v>0</v>
      </c>
    </row>
    <row r="44" spans="1:4" x14ac:dyDescent="0.25">
      <c r="A44" s="155" t="s">
        <v>40</v>
      </c>
      <c r="B44" s="39">
        <v>0</v>
      </c>
      <c r="C44" s="39">
        <v>0</v>
      </c>
      <c r="D44" s="39">
        <v>0</v>
      </c>
    </row>
    <row r="45" spans="1:4" x14ac:dyDescent="0.25">
      <c r="A45" s="152" t="s">
        <v>116</v>
      </c>
      <c r="B45" s="39">
        <v>0</v>
      </c>
      <c r="C45" s="39">
        <v>0</v>
      </c>
      <c r="D45" s="39">
        <v>0</v>
      </c>
    </row>
    <row r="46" spans="1:4" x14ac:dyDescent="0.25">
      <c r="A46" s="163" t="s">
        <v>117</v>
      </c>
      <c r="B46" s="164"/>
      <c r="C46" s="165"/>
      <c r="D46" s="165"/>
    </row>
    <row r="47" spans="1:4" x14ac:dyDescent="0.25">
      <c r="A47" s="32"/>
      <c r="B47" s="166"/>
      <c r="C47" s="167"/>
      <c r="D47" s="167"/>
    </row>
    <row r="48" spans="1:4" x14ac:dyDescent="0.25">
      <c r="A48" s="140" t="s">
        <v>41</v>
      </c>
      <c r="B48" s="168">
        <f>(B27*B30*B34)/12</f>
        <v>0</v>
      </c>
      <c r="C48" s="168">
        <f>(C27*C30*C34)/12</f>
        <v>0</v>
      </c>
      <c r="D48" s="168">
        <f>(D27*D30*D34)/12</f>
        <v>0</v>
      </c>
    </row>
    <row r="49" spans="1:4" x14ac:dyDescent="0.25">
      <c r="A49" s="144"/>
      <c r="B49" s="145"/>
      <c r="C49" s="145"/>
      <c r="D49" s="145"/>
    </row>
    <row r="50" spans="1:4" x14ac:dyDescent="0.25">
      <c r="A50" s="169" t="s">
        <v>79</v>
      </c>
      <c r="B50" s="170">
        <f>SUM(B37:B48)</f>
        <v>0</v>
      </c>
      <c r="C50" s="170">
        <f>SUM(C37:C48)</f>
        <v>0</v>
      </c>
      <c r="D50" s="170">
        <f>SUM(D37:D48)</f>
        <v>0</v>
      </c>
    </row>
    <row r="51" spans="1:4" x14ac:dyDescent="0.25">
      <c r="A51" s="171"/>
      <c r="B51" s="171"/>
      <c r="C51" s="171"/>
      <c r="D51" s="171"/>
    </row>
    <row r="52" spans="1:4" s="174" customFormat="1" ht="70.5" customHeight="1" x14ac:dyDescent="0.2">
      <c r="A52" s="172" t="s">
        <v>69</v>
      </c>
      <c r="B52" s="173"/>
      <c r="C52" s="173"/>
      <c r="D52" s="173"/>
    </row>
    <row r="53" spans="1:4" x14ac:dyDescent="0.25">
      <c r="A53" s="171"/>
    </row>
    <row r="54" spans="1:4" x14ac:dyDescent="0.25">
      <c r="A54" s="171"/>
    </row>
    <row r="55" spans="1:4" x14ac:dyDescent="0.25">
      <c r="A55" s="171"/>
    </row>
    <row r="56" spans="1:4" x14ac:dyDescent="0.25">
      <c r="A56" s="171"/>
    </row>
    <row r="57" spans="1:4" x14ac:dyDescent="0.25">
      <c r="A57" s="171"/>
    </row>
    <row r="58" spans="1:4" x14ac:dyDescent="0.25">
      <c r="A58" s="171"/>
    </row>
    <row r="59" spans="1:4" x14ac:dyDescent="0.25">
      <c r="A59" s="171"/>
    </row>
    <row r="60" spans="1:4" x14ac:dyDescent="0.25">
      <c r="A60" s="171"/>
    </row>
    <row r="61" spans="1:4" x14ac:dyDescent="0.25">
      <c r="A61" s="171"/>
    </row>
    <row r="62" spans="1:4" x14ac:dyDescent="0.25">
      <c r="A62" s="171"/>
    </row>
    <row r="63" spans="1:4" x14ac:dyDescent="0.25">
      <c r="A63" s="171"/>
    </row>
    <row r="64" spans="1:4" x14ac:dyDescent="0.25">
      <c r="A64" s="171"/>
    </row>
    <row r="65" spans="1:1" x14ac:dyDescent="0.25">
      <c r="A65" s="171"/>
    </row>
    <row r="66" spans="1:1" x14ac:dyDescent="0.25">
      <c r="A66" s="171"/>
    </row>
    <row r="67" spans="1:1" x14ac:dyDescent="0.25">
      <c r="A67" s="171"/>
    </row>
    <row r="68" spans="1:1" x14ac:dyDescent="0.25">
      <c r="A68" s="171"/>
    </row>
    <row r="69" spans="1:1" x14ac:dyDescent="0.25">
      <c r="A69" s="171"/>
    </row>
    <row r="70" spans="1:1" x14ac:dyDescent="0.25">
      <c r="A70" s="171"/>
    </row>
    <row r="71" spans="1:1" x14ac:dyDescent="0.25">
      <c r="A71" s="171"/>
    </row>
    <row r="72" spans="1:1" x14ac:dyDescent="0.25">
      <c r="A72" s="171"/>
    </row>
    <row r="73" spans="1:1" ht="13.8" x14ac:dyDescent="0.3">
      <c r="A73" s="175"/>
    </row>
    <row r="74" spans="1:1" ht="13.8" x14ac:dyDescent="0.3">
      <c r="A74" s="175"/>
    </row>
    <row r="75" spans="1:1" ht="13.8" x14ac:dyDescent="0.3">
      <c r="A75" s="175"/>
    </row>
    <row r="76" spans="1:1" ht="13.8" x14ac:dyDescent="0.3">
      <c r="A76" s="175"/>
    </row>
    <row r="77" spans="1:1" ht="13.8" x14ac:dyDescent="0.3">
      <c r="A77" s="175"/>
    </row>
    <row r="78" spans="1:1" ht="13.8" x14ac:dyDescent="0.3">
      <c r="A78" s="175"/>
    </row>
    <row r="79" spans="1:1" ht="13.8" x14ac:dyDescent="0.3">
      <c r="A79" s="175"/>
    </row>
    <row r="80" spans="1:1" ht="13.8" x14ac:dyDescent="0.3">
      <c r="A80" s="175"/>
    </row>
    <row r="81" spans="1:1" ht="13.8" x14ac:dyDescent="0.3">
      <c r="A81" s="175"/>
    </row>
    <row r="82" spans="1:1" ht="13.8" x14ac:dyDescent="0.3">
      <c r="A82" s="175"/>
    </row>
    <row r="83" spans="1:1" ht="13.8" x14ac:dyDescent="0.3">
      <c r="A83" s="175"/>
    </row>
    <row r="84" spans="1:1" ht="13.8" x14ac:dyDescent="0.3">
      <c r="A84" s="175"/>
    </row>
    <row r="85" spans="1:1" ht="13.8" x14ac:dyDescent="0.3">
      <c r="A85" s="175"/>
    </row>
    <row r="86" spans="1:1" ht="13.8" x14ac:dyDescent="0.3">
      <c r="A86" s="175"/>
    </row>
    <row r="87" spans="1:1" ht="13.8" x14ac:dyDescent="0.3">
      <c r="A87" s="175"/>
    </row>
    <row r="88" spans="1:1" ht="13.8" x14ac:dyDescent="0.3">
      <c r="A88" s="175"/>
    </row>
    <row r="89" spans="1:1" ht="13.8" x14ac:dyDescent="0.3">
      <c r="A89" s="175"/>
    </row>
    <row r="90" spans="1:1" ht="13.8" x14ac:dyDescent="0.3">
      <c r="A90" s="175"/>
    </row>
    <row r="91" spans="1:1" ht="13.8" x14ac:dyDescent="0.3">
      <c r="A91" s="175"/>
    </row>
    <row r="92" spans="1:1" ht="13.8" x14ac:dyDescent="0.3">
      <c r="A92" s="175"/>
    </row>
    <row r="93" spans="1:1" ht="13.8" x14ac:dyDescent="0.3">
      <c r="A93" s="175"/>
    </row>
    <row r="94" spans="1:1" ht="13.8" x14ac:dyDescent="0.3">
      <c r="A94" s="175"/>
    </row>
    <row r="95" spans="1:1" ht="13.8" x14ac:dyDescent="0.3">
      <c r="A95" s="175"/>
    </row>
    <row r="96" spans="1:1" ht="13.8" x14ac:dyDescent="0.3">
      <c r="A96" s="175"/>
    </row>
    <row r="97" spans="1:1" ht="13.8" x14ac:dyDescent="0.3">
      <c r="A97" s="175"/>
    </row>
    <row r="98" spans="1:1" ht="13.8" x14ac:dyDescent="0.3">
      <c r="A98" s="175"/>
    </row>
    <row r="99" spans="1:1" ht="13.8" x14ac:dyDescent="0.3">
      <c r="A99" s="175"/>
    </row>
    <row r="100" spans="1:1" ht="13.8" x14ac:dyDescent="0.3">
      <c r="A100" s="175"/>
    </row>
    <row r="101" spans="1:1" ht="13.8" x14ac:dyDescent="0.3">
      <c r="A101" s="175"/>
    </row>
    <row r="102" spans="1:1" ht="13.8" x14ac:dyDescent="0.3">
      <c r="A102" s="175"/>
    </row>
    <row r="103" spans="1:1" ht="13.8" x14ac:dyDescent="0.3">
      <c r="A103" s="175"/>
    </row>
    <row r="104" spans="1:1" ht="13.8" x14ac:dyDescent="0.3">
      <c r="A104" s="175"/>
    </row>
    <row r="105" spans="1:1" ht="13.8" x14ac:dyDescent="0.3">
      <c r="A105" s="175"/>
    </row>
    <row r="106" spans="1:1" ht="13.8" x14ac:dyDescent="0.3">
      <c r="A106" s="175"/>
    </row>
    <row r="107" spans="1:1" ht="13.8" x14ac:dyDescent="0.3">
      <c r="A107" s="175"/>
    </row>
    <row r="108" spans="1:1" ht="13.8" x14ac:dyDescent="0.3">
      <c r="A108" s="175"/>
    </row>
    <row r="109" spans="1:1" ht="13.8" x14ac:dyDescent="0.3">
      <c r="A109" s="175"/>
    </row>
    <row r="110" spans="1:1" ht="13.8" x14ac:dyDescent="0.3">
      <c r="A110" s="175"/>
    </row>
    <row r="111" spans="1:1" ht="13.8" x14ac:dyDescent="0.3">
      <c r="A111" s="175"/>
    </row>
    <row r="112" spans="1:1" ht="13.8" x14ac:dyDescent="0.3">
      <c r="A112" s="175"/>
    </row>
    <row r="113" spans="1:1" ht="13.8" x14ac:dyDescent="0.3">
      <c r="A113" s="175"/>
    </row>
    <row r="114" spans="1:1" ht="13.8" x14ac:dyDescent="0.3">
      <c r="A114" s="175"/>
    </row>
    <row r="115" spans="1:1" ht="13.8" x14ac:dyDescent="0.3">
      <c r="A115" s="175"/>
    </row>
    <row r="116" spans="1:1" ht="13.8" x14ac:dyDescent="0.3">
      <c r="A116" s="175"/>
    </row>
    <row r="117" spans="1:1" ht="13.8" x14ac:dyDescent="0.3">
      <c r="A117" s="175"/>
    </row>
    <row r="118" spans="1:1" ht="13.8" x14ac:dyDescent="0.3">
      <c r="A118" s="175"/>
    </row>
    <row r="119" spans="1:1" ht="13.8" x14ac:dyDescent="0.3">
      <c r="A119" s="175"/>
    </row>
    <row r="120" spans="1:1" ht="13.8" x14ac:dyDescent="0.3">
      <c r="A120" s="175"/>
    </row>
    <row r="121" spans="1:1" ht="13.8" x14ac:dyDescent="0.3">
      <c r="A121" s="175"/>
    </row>
    <row r="122" spans="1:1" ht="13.8" x14ac:dyDescent="0.3">
      <c r="A122" s="175"/>
    </row>
    <row r="123" spans="1:1" ht="13.8" x14ac:dyDescent="0.3">
      <c r="A123" s="175"/>
    </row>
    <row r="124" spans="1:1" ht="13.8" x14ac:dyDescent="0.3">
      <c r="A124" s="175"/>
    </row>
    <row r="125" spans="1:1" ht="13.8" x14ac:dyDescent="0.3">
      <c r="A125" s="175"/>
    </row>
    <row r="126" spans="1:1" ht="13.8" x14ac:dyDescent="0.3">
      <c r="A126" s="175"/>
    </row>
    <row r="127" spans="1:1" ht="13.8" x14ac:dyDescent="0.3">
      <c r="A127" s="175"/>
    </row>
    <row r="128" spans="1:1" ht="13.8" x14ac:dyDescent="0.3">
      <c r="A128" s="175"/>
    </row>
    <row r="129" spans="1:1" ht="13.8" x14ac:dyDescent="0.3">
      <c r="A129" s="175"/>
    </row>
    <row r="130" spans="1:1" ht="13.8" x14ac:dyDescent="0.3">
      <c r="A130" s="175"/>
    </row>
    <row r="131" spans="1:1" ht="13.8" x14ac:dyDescent="0.3">
      <c r="A131" s="175"/>
    </row>
    <row r="132" spans="1:1" ht="13.8" x14ac:dyDescent="0.3">
      <c r="A132" s="175"/>
    </row>
    <row r="133" spans="1:1" ht="13.8" x14ac:dyDescent="0.3">
      <c r="A133" s="175"/>
    </row>
    <row r="134" spans="1:1" ht="13.8" x14ac:dyDescent="0.3">
      <c r="A134" s="175"/>
    </row>
    <row r="135" spans="1:1" ht="13.8" x14ac:dyDescent="0.3">
      <c r="A135" s="175"/>
    </row>
    <row r="136" spans="1:1" ht="13.8" x14ac:dyDescent="0.3">
      <c r="A136" s="175"/>
    </row>
    <row r="137" spans="1:1" ht="13.8" x14ac:dyDescent="0.3">
      <c r="A137" s="175"/>
    </row>
    <row r="138" spans="1:1" ht="13.8" x14ac:dyDescent="0.3">
      <c r="A138" s="175"/>
    </row>
    <row r="139" spans="1:1" ht="13.8" x14ac:dyDescent="0.3">
      <c r="A139" s="175"/>
    </row>
    <row r="140" spans="1:1" ht="13.8" x14ac:dyDescent="0.3">
      <c r="A140" s="175"/>
    </row>
    <row r="141" spans="1:1" ht="13.8" x14ac:dyDescent="0.3">
      <c r="A141" s="175"/>
    </row>
    <row r="142" spans="1:1" ht="13.8" x14ac:dyDescent="0.3">
      <c r="A142" s="175"/>
    </row>
    <row r="143" spans="1:1" ht="13.8" x14ac:dyDescent="0.3">
      <c r="A143" s="175"/>
    </row>
    <row r="144" spans="1:1" ht="13.8" x14ac:dyDescent="0.3">
      <c r="A144" s="175"/>
    </row>
    <row r="145" spans="1:1" ht="13.8" x14ac:dyDescent="0.3">
      <c r="A145" s="175"/>
    </row>
    <row r="146" spans="1:1" ht="13.8" x14ac:dyDescent="0.3">
      <c r="A146" s="175"/>
    </row>
    <row r="147" spans="1:1" ht="13.8" x14ac:dyDescent="0.3">
      <c r="A147" s="175"/>
    </row>
    <row r="148" spans="1:1" ht="13.8" x14ac:dyDescent="0.3">
      <c r="A148" s="175"/>
    </row>
    <row r="149" spans="1:1" ht="13.8" x14ac:dyDescent="0.3">
      <c r="A149" s="175"/>
    </row>
    <row r="150" spans="1:1" ht="13.8" x14ac:dyDescent="0.3">
      <c r="A150" s="175"/>
    </row>
    <row r="151" spans="1:1" ht="13.8" x14ac:dyDescent="0.3">
      <c r="A151" s="175"/>
    </row>
    <row r="152" spans="1:1" ht="13.8" x14ac:dyDescent="0.3">
      <c r="A152" s="175"/>
    </row>
    <row r="153" spans="1:1" ht="13.8" x14ac:dyDescent="0.3">
      <c r="A153" s="175"/>
    </row>
    <row r="154" spans="1:1" ht="13.8" x14ac:dyDescent="0.3">
      <c r="A154" s="175"/>
    </row>
    <row r="155" spans="1:1" ht="13.8" x14ac:dyDescent="0.3">
      <c r="A155" s="175"/>
    </row>
    <row r="156" spans="1:1" ht="13.8" x14ac:dyDescent="0.3">
      <c r="A156" s="175"/>
    </row>
    <row r="157" spans="1:1" ht="13.8" x14ac:dyDescent="0.3">
      <c r="A157" s="175"/>
    </row>
    <row r="158" spans="1:1" ht="13.8" x14ac:dyDescent="0.3">
      <c r="A158" s="175"/>
    </row>
    <row r="159" spans="1:1" ht="13.8" x14ac:dyDescent="0.3">
      <c r="A159" s="175"/>
    </row>
    <row r="160" spans="1:1" ht="13.8" x14ac:dyDescent="0.3">
      <c r="A160" s="175"/>
    </row>
    <row r="161" spans="1:1" ht="13.8" x14ac:dyDescent="0.3">
      <c r="A161" s="175"/>
    </row>
    <row r="162" spans="1:1" ht="13.8" x14ac:dyDescent="0.3">
      <c r="A162" s="175"/>
    </row>
    <row r="163" spans="1:1" ht="13.8" x14ac:dyDescent="0.3">
      <c r="A163" s="175"/>
    </row>
    <row r="164" spans="1:1" ht="13.8" x14ac:dyDescent="0.3">
      <c r="A164" s="175"/>
    </row>
    <row r="165" spans="1:1" ht="13.8" x14ac:dyDescent="0.3">
      <c r="A165" s="175"/>
    </row>
    <row r="166" spans="1:1" ht="13.8" x14ac:dyDescent="0.3">
      <c r="A166" s="175"/>
    </row>
    <row r="167" spans="1:1" ht="13.8" x14ac:dyDescent="0.3">
      <c r="A167" s="175"/>
    </row>
    <row r="168" spans="1:1" ht="13.8" x14ac:dyDescent="0.3">
      <c r="A168" s="175"/>
    </row>
    <row r="169" spans="1:1" ht="13.8" x14ac:dyDescent="0.3">
      <c r="A169" s="175"/>
    </row>
    <row r="170" spans="1:1" ht="13.8" x14ac:dyDescent="0.3">
      <c r="A170" s="175"/>
    </row>
    <row r="171" spans="1:1" ht="13.8" x14ac:dyDescent="0.3">
      <c r="A171" s="175"/>
    </row>
    <row r="172" spans="1:1" ht="13.8" x14ac:dyDescent="0.3">
      <c r="A172" s="175"/>
    </row>
    <row r="173" spans="1:1" ht="13.8" x14ac:dyDescent="0.3">
      <c r="A173" s="175"/>
    </row>
    <row r="174" spans="1:1" ht="13.8" x14ac:dyDescent="0.3">
      <c r="A174" s="175"/>
    </row>
    <row r="175" spans="1:1" ht="13.8" x14ac:dyDescent="0.3">
      <c r="A175" s="175"/>
    </row>
    <row r="176" spans="1:1" ht="13.8" x14ac:dyDescent="0.3">
      <c r="A176" s="175"/>
    </row>
    <row r="177" spans="1:1" ht="13.8" x14ac:dyDescent="0.3">
      <c r="A177" s="175"/>
    </row>
    <row r="178" spans="1:1" ht="13.8" x14ac:dyDescent="0.3">
      <c r="A178" s="175"/>
    </row>
    <row r="179" spans="1:1" ht="13.8" x14ac:dyDescent="0.3">
      <c r="A179" s="175"/>
    </row>
    <row r="180" spans="1:1" ht="13.8" x14ac:dyDescent="0.3">
      <c r="A180" s="175"/>
    </row>
    <row r="181" spans="1:1" ht="13.8" x14ac:dyDescent="0.3">
      <c r="A181" s="175"/>
    </row>
    <row r="182" spans="1:1" ht="13.8" x14ac:dyDescent="0.3">
      <c r="A182" s="175"/>
    </row>
    <row r="183" spans="1:1" ht="13.8" x14ac:dyDescent="0.3">
      <c r="A183" s="175"/>
    </row>
    <row r="184" spans="1:1" ht="13.8" x14ac:dyDescent="0.3">
      <c r="A184" s="175"/>
    </row>
    <row r="185" spans="1:1" ht="13.8" x14ac:dyDescent="0.3">
      <c r="A185" s="175"/>
    </row>
    <row r="186" spans="1:1" ht="13.8" x14ac:dyDescent="0.3">
      <c r="A186" s="175"/>
    </row>
    <row r="187" spans="1:1" ht="13.8" x14ac:dyDescent="0.3">
      <c r="A187" s="175"/>
    </row>
    <row r="188" spans="1:1" ht="13.8" x14ac:dyDescent="0.3">
      <c r="A188" s="175"/>
    </row>
    <row r="189" spans="1:1" ht="13.8" x14ac:dyDescent="0.3">
      <c r="A189" s="175"/>
    </row>
    <row r="190" spans="1:1" ht="13.8" x14ac:dyDescent="0.3">
      <c r="A190" s="175"/>
    </row>
    <row r="191" spans="1:1" ht="13.8" x14ac:dyDescent="0.3">
      <c r="A191" s="175"/>
    </row>
    <row r="192" spans="1:1" ht="13.8" x14ac:dyDescent="0.3">
      <c r="A192" s="175"/>
    </row>
    <row r="193" spans="1:1" ht="13.8" x14ac:dyDescent="0.3">
      <c r="A193" s="175"/>
    </row>
    <row r="194" spans="1:1" ht="13.8" x14ac:dyDescent="0.3">
      <c r="A194" s="175"/>
    </row>
    <row r="195" spans="1:1" ht="13.8" x14ac:dyDescent="0.3">
      <c r="A195" s="175"/>
    </row>
    <row r="196" spans="1:1" ht="13.8" x14ac:dyDescent="0.3">
      <c r="A196" s="175"/>
    </row>
    <row r="197" spans="1:1" ht="13.8" x14ac:dyDescent="0.3">
      <c r="A197" s="175"/>
    </row>
    <row r="198" spans="1:1" ht="13.8" x14ac:dyDescent="0.3">
      <c r="A198" s="175"/>
    </row>
    <row r="199" spans="1:1" ht="13.8" x14ac:dyDescent="0.3">
      <c r="A199" s="175"/>
    </row>
    <row r="200" spans="1:1" ht="13.8" x14ac:dyDescent="0.3">
      <c r="A200" s="175"/>
    </row>
    <row r="201" spans="1:1" ht="13.8" x14ac:dyDescent="0.3">
      <c r="A201" s="175"/>
    </row>
    <row r="202" spans="1:1" ht="13.8" x14ac:dyDescent="0.3">
      <c r="A202" s="175"/>
    </row>
    <row r="203" spans="1:1" ht="13.8" x14ac:dyDescent="0.3">
      <c r="A203" s="175"/>
    </row>
    <row r="204" spans="1:1" ht="13.8" x14ac:dyDescent="0.3">
      <c r="A204" s="175"/>
    </row>
    <row r="205" spans="1:1" ht="13.8" x14ac:dyDescent="0.3">
      <c r="A205" s="175"/>
    </row>
    <row r="206" spans="1:1" ht="13.8" x14ac:dyDescent="0.3">
      <c r="A206" s="175"/>
    </row>
    <row r="207" spans="1:1" ht="13.8" x14ac:dyDescent="0.3">
      <c r="A207" s="175"/>
    </row>
    <row r="208" spans="1:1" ht="13.8" x14ac:dyDescent="0.3">
      <c r="A208" s="175"/>
    </row>
    <row r="209" spans="1:1" ht="13.8" x14ac:dyDescent="0.3">
      <c r="A209" s="175"/>
    </row>
    <row r="210" spans="1:1" ht="13.8" x14ac:dyDescent="0.3">
      <c r="A210" s="175"/>
    </row>
    <row r="211" spans="1:1" ht="13.8" x14ac:dyDescent="0.3">
      <c r="A211" s="175"/>
    </row>
    <row r="212" spans="1:1" ht="13.8" x14ac:dyDescent="0.3">
      <c r="A212" s="175"/>
    </row>
    <row r="213" spans="1:1" ht="13.8" x14ac:dyDescent="0.3">
      <c r="A213" s="175"/>
    </row>
    <row r="214" spans="1:1" ht="13.8" x14ac:dyDescent="0.3">
      <c r="A214" s="175"/>
    </row>
    <row r="215" spans="1:1" ht="13.8" x14ac:dyDescent="0.3">
      <c r="A215" s="175"/>
    </row>
    <row r="216" spans="1:1" ht="13.8" x14ac:dyDescent="0.3">
      <c r="A216" s="175"/>
    </row>
    <row r="217" spans="1:1" ht="13.8" x14ac:dyDescent="0.3">
      <c r="A217" s="175"/>
    </row>
    <row r="218" spans="1:1" ht="13.8" x14ac:dyDescent="0.3">
      <c r="A218" s="175"/>
    </row>
    <row r="219" spans="1:1" ht="13.8" x14ac:dyDescent="0.3">
      <c r="A219" s="175"/>
    </row>
    <row r="220" spans="1:1" ht="13.8" x14ac:dyDescent="0.3">
      <c r="A220" s="175"/>
    </row>
    <row r="221" spans="1:1" ht="13.8" x14ac:dyDescent="0.3">
      <c r="A221" s="175"/>
    </row>
    <row r="222" spans="1:1" ht="13.8" x14ac:dyDescent="0.3">
      <c r="A222" s="175"/>
    </row>
    <row r="223" spans="1:1" ht="13.8" x14ac:dyDescent="0.3">
      <c r="A223" s="175"/>
    </row>
    <row r="224" spans="1:1" ht="13.8" x14ac:dyDescent="0.3">
      <c r="A224" s="175"/>
    </row>
    <row r="225" spans="1:1" ht="13.8" x14ac:dyDescent="0.3">
      <c r="A225" s="175"/>
    </row>
    <row r="226" spans="1:1" ht="13.8" x14ac:dyDescent="0.3">
      <c r="A226" s="175"/>
    </row>
    <row r="227" spans="1:1" ht="13.8" x14ac:dyDescent="0.3">
      <c r="A227" s="175"/>
    </row>
    <row r="228" spans="1:1" ht="13.8" x14ac:dyDescent="0.3">
      <c r="A228" s="175"/>
    </row>
    <row r="229" spans="1:1" ht="13.8" x14ac:dyDescent="0.3">
      <c r="A229" s="175"/>
    </row>
    <row r="230" spans="1:1" ht="13.8" x14ac:dyDescent="0.3">
      <c r="A230" s="175"/>
    </row>
    <row r="231" spans="1:1" ht="13.8" x14ac:dyDescent="0.3">
      <c r="A231" s="175"/>
    </row>
    <row r="232" spans="1:1" ht="13.8" x14ac:dyDescent="0.3">
      <c r="A232" s="175"/>
    </row>
    <row r="233" spans="1:1" ht="13.8" x14ac:dyDescent="0.3">
      <c r="A233" s="175"/>
    </row>
    <row r="234" spans="1:1" ht="13.8" x14ac:dyDescent="0.3">
      <c r="A234" s="175"/>
    </row>
    <row r="235" spans="1:1" ht="13.8" x14ac:dyDescent="0.3">
      <c r="A235" s="175"/>
    </row>
    <row r="236" spans="1:1" ht="13.8" x14ac:dyDescent="0.3">
      <c r="A236" s="175"/>
    </row>
    <row r="237" spans="1:1" ht="13.8" x14ac:dyDescent="0.3">
      <c r="A237" s="175"/>
    </row>
    <row r="238" spans="1:1" ht="13.8" x14ac:dyDescent="0.3">
      <c r="A238" s="175"/>
    </row>
    <row r="239" spans="1:1" ht="13.8" x14ac:dyDescent="0.3">
      <c r="A239" s="175"/>
    </row>
    <row r="240" spans="1:1" ht="13.8" x14ac:dyDescent="0.3">
      <c r="A240" s="175"/>
    </row>
    <row r="241" spans="1:1" ht="13.8" x14ac:dyDescent="0.3">
      <c r="A241" s="175"/>
    </row>
    <row r="242" spans="1:1" ht="13.8" x14ac:dyDescent="0.3">
      <c r="A242" s="175"/>
    </row>
    <row r="243" spans="1:1" ht="13.8" x14ac:dyDescent="0.3">
      <c r="A243" s="175"/>
    </row>
    <row r="244" spans="1:1" ht="13.8" x14ac:dyDescent="0.3">
      <c r="A244" s="175"/>
    </row>
    <row r="245" spans="1:1" ht="13.8" x14ac:dyDescent="0.3">
      <c r="A245" s="175"/>
    </row>
    <row r="246" spans="1:1" ht="13.8" x14ac:dyDescent="0.3">
      <c r="A246" s="175"/>
    </row>
    <row r="247" spans="1:1" ht="13.8" x14ac:dyDescent="0.3">
      <c r="A247" s="175"/>
    </row>
  </sheetData>
  <sheetProtection algorithmName="SHA-512" hashValue="NstfEYI+DNg+UFGp03XQgxAnGp8vFAeNagT52klYN/2NJCZRw1ZHEfzueAAfvKXz0ebKiQ/VpZUT0YIgA+vXzw==" saltValue="zPfxw6pzd2BQnXvy0JJcIQ==" spinCount="100000" sheet="1" selectLockedCells="1"/>
  <mergeCells count="8">
    <mergeCell ref="A49:D49"/>
    <mergeCell ref="A52:D52"/>
    <mergeCell ref="B1:D1"/>
    <mergeCell ref="B46:D47"/>
    <mergeCell ref="A10:D10"/>
    <mergeCell ref="A2:D2"/>
    <mergeCell ref="A24:D24"/>
    <mergeCell ref="A35:D35"/>
  </mergeCells>
  <printOptions horizontalCentered="1"/>
  <pageMargins left="0.23622047244094491" right="0.23622047244094491" top="0" bottom="0.15748031496062992" header="0.31496062992125984" footer="0.11811023622047245"/>
  <pageSetup paperSize="9" scale="58" orientation="landscape" r:id="rId1"/>
  <headerFooter>
    <oddFooter>&amp;L&amp;"Century Gothic,Standaard"&amp;8 06 - Heemskerk Prijsinvulformulieren
&amp;D&amp;C&amp;"Century Gothic,Standaard"&amp;8Pagina &amp;P van &amp;N</oddFoot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C247"/>
  <sheetViews>
    <sheetView showGridLines="0" zoomScale="55" zoomScaleNormal="55" workbookViewId="0">
      <pane xSplit="1" ySplit="2" topLeftCell="B3" activePane="bottomRight" state="frozen"/>
      <selection activeCell="C22" sqref="C22"/>
      <selection pane="topRight" activeCell="C22" sqref="C22"/>
      <selection pane="bottomLeft" activeCell="C22" sqref="C22"/>
      <selection pane="bottomRight" activeCell="B22" sqref="B22"/>
    </sheetView>
  </sheetViews>
  <sheetFormatPr defaultColWidth="8.88671875" defaultRowHeight="13.2" x14ac:dyDescent="0.25"/>
  <cols>
    <col min="1" max="1" width="67.6640625" bestFit="1" customWidth="1"/>
    <col min="2" max="3" width="91.109375" customWidth="1"/>
  </cols>
  <sheetData>
    <row r="1" spans="1:3" ht="27" customHeight="1" x14ac:dyDescent="0.25">
      <c r="A1" s="65" t="s">
        <v>3</v>
      </c>
      <c r="B1" s="115" t="s">
        <v>126</v>
      </c>
      <c r="C1" s="116"/>
    </row>
    <row r="2" spans="1:3" x14ac:dyDescent="0.25">
      <c r="A2" s="121" t="s">
        <v>61</v>
      </c>
      <c r="B2" s="122"/>
      <c r="C2" s="122"/>
    </row>
    <row r="3" spans="1:3" x14ac:dyDescent="0.25">
      <c r="A3" s="13" t="s">
        <v>4</v>
      </c>
      <c r="B3" s="13"/>
      <c r="C3" s="13"/>
    </row>
    <row r="4" spans="1:3" x14ac:dyDescent="0.25">
      <c r="A4" s="12" t="s">
        <v>5</v>
      </c>
      <c r="B4" s="66" t="s">
        <v>59</v>
      </c>
      <c r="C4" s="66" t="s">
        <v>64</v>
      </c>
    </row>
    <row r="5" spans="1:3" x14ac:dyDescent="0.25">
      <c r="A5" s="12" t="s">
        <v>6</v>
      </c>
      <c r="B5" s="66" t="s">
        <v>95</v>
      </c>
      <c r="C5" s="66" t="s">
        <v>97</v>
      </c>
    </row>
    <row r="6" spans="1:3" x14ac:dyDescent="0.25">
      <c r="A6" s="12" t="s">
        <v>7</v>
      </c>
      <c r="B6" s="66" t="s">
        <v>73</v>
      </c>
      <c r="C6" s="66" t="s">
        <v>73</v>
      </c>
    </row>
    <row r="7" spans="1:3" x14ac:dyDescent="0.25">
      <c r="A7" s="12" t="s">
        <v>8</v>
      </c>
      <c r="B7" s="66" t="s">
        <v>74</v>
      </c>
      <c r="C7" s="66" t="s">
        <v>74</v>
      </c>
    </row>
    <row r="8" spans="1:3" x14ac:dyDescent="0.25">
      <c r="A8" s="12" t="s">
        <v>9</v>
      </c>
      <c r="B8" s="66" t="s">
        <v>10</v>
      </c>
      <c r="C8" s="66" t="s">
        <v>10</v>
      </c>
    </row>
    <row r="9" spans="1:3" x14ac:dyDescent="0.25">
      <c r="A9" s="12" t="s">
        <v>11</v>
      </c>
      <c r="B9" s="67">
        <v>2400</v>
      </c>
      <c r="C9" s="67">
        <v>2400</v>
      </c>
    </row>
    <row r="10" spans="1:3" x14ac:dyDescent="0.25">
      <c r="A10" s="111"/>
      <c r="B10" s="125"/>
      <c r="C10" s="125"/>
    </row>
    <row r="11" spans="1:3" x14ac:dyDescent="0.25">
      <c r="A11" s="13" t="s">
        <v>12</v>
      </c>
      <c r="B11" s="14"/>
      <c r="C11" s="14"/>
    </row>
    <row r="12" spans="1:3" x14ac:dyDescent="0.25">
      <c r="A12" s="12" t="s">
        <v>13</v>
      </c>
      <c r="B12" s="70">
        <f>(B13*1.21)+B14</f>
        <v>51425</v>
      </c>
      <c r="C12" s="70">
        <f>(C13*1.21)+C14</f>
        <v>51425</v>
      </c>
    </row>
    <row r="13" spans="1:3" x14ac:dyDescent="0.25">
      <c r="A13" s="12" t="s">
        <v>14</v>
      </c>
      <c r="B13" s="70">
        <v>42500</v>
      </c>
      <c r="C13" s="70">
        <v>42500</v>
      </c>
    </row>
    <row r="14" spans="1:3" x14ac:dyDescent="0.25">
      <c r="A14" s="12" t="s">
        <v>67</v>
      </c>
      <c r="B14" s="70">
        <v>0</v>
      </c>
      <c r="C14" s="70">
        <v>0</v>
      </c>
    </row>
    <row r="15" spans="1:3" s="87" customFormat="1" ht="47.25" customHeight="1" x14ac:dyDescent="0.25">
      <c r="A15" s="85" t="s">
        <v>16</v>
      </c>
      <c r="B15" s="86" t="s">
        <v>96</v>
      </c>
      <c r="C15" s="86" t="s">
        <v>98</v>
      </c>
    </row>
    <row r="16" spans="1:3" x14ac:dyDescent="0.25">
      <c r="A16" s="78" t="s">
        <v>17</v>
      </c>
      <c r="B16" s="70">
        <f>400</f>
        <v>400</v>
      </c>
      <c r="C16" s="70">
        <v>400</v>
      </c>
    </row>
    <row r="17" spans="1:3" x14ac:dyDescent="0.25">
      <c r="A17" s="78" t="s">
        <v>66</v>
      </c>
      <c r="B17" s="70">
        <v>0</v>
      </c>
      <c r="C17" s="70">
        <v>0</v>
      </c>
    </row>
    <row r="18" spans="1:3" s="72" customFormat="1" ht="164.25" customHeight="1" x14ac:dyDescent="0.25">
      <c r="A18" s="88" t="s">
        <v>19</v>
      </c>
      <c r="B18" s="89" t="s">
        <v>133</v>
      </c>
      <c r="C18" s="89" t="s">
        <v>133</v>
      </c>
    </row>
    <row r="19" spans="1:3" x14ac:dyDescent="0.25">
      <c r="A19" s="12" t="s">
        <v>20</v>
      </c>
      <c r="B19" s="97">
        <f>12000+400</f>
        <v>12400</v>
      </c>
      <c r="C19" s="97">
        <f>12000+400</f>
        <v>12400</v>
      </c>
    </row>
    <row r="20" spans="1:3" ht="26.4" x14ac:dyDescent="0.25">
      <c r="A20" s="78" t="s">
        <v>60</v>
      </c>
      <c r="B20" s="70">
        <f>720+61.98+43.4+11.4</f>
        <v>836.78</v>
      </c>
      <c r="C20" s="70">
        <v>718.94</v>
      </c>
    </row>
    <row r="21" spans="1:3" x14ac:dyDescent="0.25">
      <c r="A21" s="12" t="s">
        <v>21</v>
      </c>
      <c r="B21" s="90">
        <f>B13+B14+B16+B17+B19+B20</f>
        <v>56136.78</v>
      </c>
      <c r="C21" s="90">
        <f>C13+C14+C16+C17+C19+C20</f>
        <v>56018.94</v>
      </c>
    </row>
    <row r="22" spans="1:3" x14ac:dyDescent="0.25">
      <c r="A22" s="12" t="s">
        <v>22</v>
      </c>
      <c r="B22" s="42">
        <v>0</v>
      </c>
      <c r="C22" s="42">
        <v>0</v>
      </c>
    </row>
    <row r="23" spans="1:3" x14ac:dyDescent="0.25">
      <c r="A23" s="12" t="s">
        <v>23</v>
      </c>
      <c r="B23" s="90">
        <f>B21-B22</f>
        <v>56136.78</v>
      </c>
      <c r="C23" s="90">
        <f>C21-C22</f>
        <v>56018.94</v>
      </c>
    </row>
    <row r="24" spans="1:3" x14ac:dyDescent="0.25">
      <c r="A24" s="68"/>
      <c r="B24" s="69"/>
      <c r="C24" s="69"/>
    </row>
    <row r="25" spans="1:3" x14ac:dyDescent="0.25">
      <c r="A25" s="13" t="s">
        <v>24</v>
      </c>
      <c r="B25" s="13"/>
      <c r="C25" s="13"/>
    </row>
    <row r="26" spans="1:3" x14ac:dyDescent="0.25">
      <c r="A26" s="12" t="s">
        <v>25</v>
      </c>
      <c r="B26" s="75">
        <v>72</v>
      </c>
      <c r="C26" s="75">
        <v>72</v>
      </c>
    </row>
    <row r="27" spans="1:3" x14ac:dyDescent="0.25">
      <c r="A27" s="12" t="s">
        <v>26</v>
      </c>
      <c r="B27" s="75">
        <v>7000</v>
      </c>
      <c r="C27" s="75">
        <v>7000</v>
      </c>
    </row>
    <row r="28" spans="1:3" x14ac:dyDescent="0.25">
      <c r="A28" s="78" t="s">
        <v>62</v>
      </c>
      <c r="B28" s="36">
        <v>2.5000000000000001E-2</v>
      </c>
      <c r="C28" s="36">
        <v>2.5000000000000001E-2</v>
      </c>
    </row>
    <row r="29" spans="1:3" x14ac:dyDescent="0.25">
      <c r="A29" s="78" t="s">
        <v>63</v>
      </c>
      <c r="B29" s="37">
        <v>0</v>
      </c>
      <c r="C29" s="37">
        <v>0</v>
      </c>
    </row>
    <row r="30" spans="1:3" x14ac:dyDescent="0.25">
      <c r="A30" s="12" t="s">
        <v>27</v>
      </c>
      <c r="B30" s="76">
        <v>0.1</v>
      </c>
      <c r="C30" s="76">
        <v>0.1</v>
      </c>
    </row>
    <row r="31" spans="1:3" x14ac:dyDescent="0.25">
      <c r="A31" s="12" t="s">
        <v>28</v>
      </c>
      <c r="B31" s="38">
        <v>0</v>
      </c>
      <c r="C31" s="38">
        <v>0</v>
      </c>
    </row>
    <row r="32" spans="1:3" x14ac:dyDescent="0.25">
      <c r="A32" s="12" t="s">
        <v>29</v>
      </c>
      <c r="B32" s="40">
        <v>0</v>
      </c>
      <c r="C32" s="40">
        <v>0</v>
      </c>
    </row>
    <row r="33" spans="1:3" x14ac:dyDescent="0.25">
      <c r="A33" s="12" t="s">
        <v>30</v>
      </c>
      <c r="B33" s="40">
        <v>0</v>
      </c>
      <c r="C33" s="40">
        <v>0</v>
      </c>
    </row>
    <row r="34" spans="1:3" x14ac:dyDescent="0.25">
      <c r="A34" s="12" t="s">
        <v>31</v>
      </c>
      <c r="B34" s="40">
        <v>0</v>
      </c>
      <c r="C34" s="40">
        <v>0</v>
      </c>
    </row>
    <row r="35" spans="1:3" x14ac:dyDescent="0.25">
      <c r="A35" s="68"/>
      <c r="B35" s="69"/>
      <c r="C35" s="69"/>
    </row>
    <row r="36" spans="1:3" x14ac:dyDescent="0.25">
      <c r="A36" s="13" t="s">
        <v>32</v>
      </c>
      <c r="B36" s="77"/>
      <c r="C36" s="77"/>
    </row>
    <row r="37" spans="1:3" x14ac:dyDescent="0.25">
      <c r="A37" s="12" t="s">
        <v>33</v>
      </c>
      <c r="B37" s="32">
        <v>0</v>
      </c>
      <c r="C37" s="32">
        <v>0</v>
      </c>
    </row>
    <row r="38" spans="1:3" x14ac:dyDescent="0.25">
      <c r="A38" s="12" t="s">
        <v>34</v>
      </c>
      <c r="B38" s="32">
        <v>0</v>
      </c>
      <c r="C38" s="32">
        <v>0</v>
      </c>
    </row>
    <row r="39" spans="1:3" x14ac:dyDescent="0.25">
      <c r="A39" s="12" t="s">
        <v>35</v>
      </c>
      <c r="B39" s="32">
        <v>0</v>
      </c>
      <c r="C39" s="32">
        <v>0</v>
      </c>
    </row>
    <row r="40" spans="1:3" x14ac:dyDescent="0.25">
      <c r="A40" s="12" t="s">
        <v>36</v>
      </c>
      <c r="B40" s="32">
        <v>0</v>
      </c>
      <c r="C40" s="32">
        <v>0</v>
      </c>
    </row>
    <row r="41" spans="1:3" x14ac:dyDescent="0.25">
      <c r="A41" s="12" t="s">
        <v>37</v>
      </c>
      <c r="B41" s="32">
        <v>0</v>
      </c>
      <c r="C41" s="32">
        <v>0</v>
      </c>
    </row>
    <row r="42" spans="1:3" x14ac:dyDescent="0.25">
      <c r="A42" s="12" t="s">
        <v>38</v>
      </c>
      <c r="B42" s="70" t="s">
        <v>65</v>
      </c>
      <c r="C42" s="70" t="s">
        <v>65</v>
      </c>
    </row>
    <row r="43" spans="1:3" x14ac:dyDescent="0.25">
      <c r="A43" s="12" t="s">
        <v>39</v>
      </c>
      <c r="B43" s="32">
        <v>0</v>
      </c>
      <c r="C43" s="32">
        <v>0</v>
      </c>
    </row>
    <row r="44" spans="1:3" x14ac:dyDescent="0.25">
      <c r="A44" s="12" t="s">
        <v>40</v>
      </c>
      <c r="B44" s="32">
        <v>0</v>
      </c>
      <c r="C44" s="32">
        <v>0</v>
      </c>
    </row>
    <row r="45" spans="1:3" x14ac:dyDescent="0.25">
      <c r="A45" s="73" t="s">
        <v>116</v>
      </c>
      <c r="B45" s="32">
        <v>0</v>
      </c>
      <c r="C45" s="32">
        <v>0</v>
      </c>
    </row>
    <row r="46" spans="1:3" x14ac:dyDescent="0.25">
      <c r="A46" s="78" t="s">
        <v>117</v>
      </c>
      <c r="B46" s="79"/>
      <c r="C46" s="79"/>
    </row>
    <row r="47" spans="1:3" ht="45" customHeight="1" x14ac:dyDescent="0.25">
      <c r="A47" s="32"/>
      <c r="B47" s="80"/>
      <c r="C47" s="80"/>
    </row>
    <row r="48" spans="1:3" x14ac:dyDescent="0.25">
      <c r="A48" s="12" t="s">
        <v>41</v>
      </c>
      <c r="B48" s="81">
        <f>(B27*B30*B34)/12</f>
        <v>0</v>
      </c>
      <c r="C48" s="81">
        <f>(C27*C30*C34)/12</f>
        <v>0</v>
      </c>
    </row>
    <row r="49" spans="1:3" x14ac:dyDescent="0.25">
      <c r="A49" s="68"/>
      <c r="B49" s="69"/>
      <c r="C49" s="69"/>
    </row>
    <row r="50" spans="1:3" x14ac:dyDescent="0.25">
      <c r="A50" s="82" t="s">
        <v>79</v>
      </c>
      <c r="B50" s="83">
        <f>SUM(B37:B48)</f>
        <v>0</v>
      </c>
      <c r="C50" s="83">
        <f>SUM(C37:C48)</f>
        <v>0</v>
      </c>
    </row>
    <row r="51" spans="1:3" ht="22.5" customHeight="1" x14ac:dyDescent="0.25">
      <c r="A51" s="11"/>
      <c r="B51" s="11"/>
      <c r="C51" s="11"/>
    </row>
    <row r="52" spans="1:3" ht="74.25" customHeight="1" x14ac:dyDescent="0.25">
      <c r="A52" s="123" t="s">
        <v>69</v>
      </c>
      <c r="B52" s="124"/>
      <c r="C52" s="124"/>
    </row>
    <row r="53" spans="1:3" x14ac:dyDescent="0.25">
      <c r="A53" s="11"/>
    </row>
    <row r="54" spans="1:3" x14ac:dyDescent="0.25">
      <c r="A54" s="11"/>
    </row>
    <row r="55" spans="1:3" x14ac:dyDescent="0.25">
      <c r="A55" s="11"/>
    </row>
    <row r="56" spans="1:3" x14ac:dyDescent="0.25">
      <c r="A56" s="11"/>
    </row>
    <row r="57" spans="1:3" x14ac:dyDescent="0.25">
      <c r="A57" s="11"/>
    </row>
    <row r="58" spans="1:3" x14ac:dyDescent="0.25">
      <c r="A58" s="11"/>
    </row>
    <row r="59" spans="1:3" x14ac:dyDescent="0.25">
      <c r="A59" s="11"/>
    </row>
    <row r="60" spans="1:3" x14ac:dyDescent="0.25">
      <c r="A60" s="11"/>
    </row>
    <row r="61" spans="1:3" x14ac:dyDescent="0.25">
      <c r="A61" s="11"/>
    </row>
    <row r="62" spans="1:3" x14ac:dyDescent="0.25">
      <c r="A62" s="11"/>
    </row>
    <row r="63" spans="1:3" x14ac:dyDescent="0.25">
      <c r="A63" s="11"/>
    </row>
    <row r="64" spans="1:3"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ht="13.8" x14ac:dyDescent="0.3">
      <c r="A73" s="84"/>
    </row>
    <row r="74" spans="1:1" ht="13.8" x14ac:dyDescent="0.3">
      <c r="A74" s="84"/>
    </row>
    <row r="75" spans="1:1" ht="13.8" x14ac:dyDescent="0.3">
      <c r="A75" s="84"/>
    </row>
    <row r="76" spans="1:1" ht="13.8" x14ac:dyDescent="0.3">
      <c r="A76" s="84"/>
    </row>
    <row r="77" spans="1:1" ht="13.8" x14ac:dyDescent="0.3">
      <c r="A77" s="84"/>
    </row>
    <row r="78" spans="1:1" ht="13.8" x14ac:dyDescent="0.3">
      <c r="A78" s="84"/>
    </row>
    <row r="79" spans="1:1" ht="13.8" x14ac:dyDescent="0.3">
      <c r="A79" s="84"/>
    </row>
    <row r="80" spans="1:1" ht="13.8" x14ac:dyDescent="0.3">
      <c r="A80" s="84"/>
    </row>
    <row r="81" spans="1:1" ht="13.8" x14ac:dyDescent="0.3">
      <c r="A81" s="84"/>
    </row>
    <row r="82" spans="1:1" ht="13.8" x14ac:dyDescent="0.3">
      <c r="A82" s="84"/>
    </row>
    <row r="83" spans="1:1" ht="13.8" x14ac:dyDescent="0.3">
      <c r="A83" s="84"/>
    </row>
    <row r="84" spans="1:1" ht="13.8" x14ac:dyDescent="0.3">
      <c r="A84" s="84"/>
    </row>
    <row r="85" spans="1:1" ht="13.8" x14ac:dyDescent="0.3">
      <c r="A85" s="84"/>
    </row>
    <row r="86" spans="1:1" ht="13.8" x14ac:dyDescent="0.3">
      <c r="A86" s="84"/>
    </row>
    <row r="87" spans="1:1" ht="13.8" x14ac:dyDescent="0.3">
      <c r="A87" s="84"/>
    </row>
    <row r="88" spans="1:1" ht="13.8" x14ac:dyDescent="0.3">
      <c r="A88" s="84"/>
    </row>
    <row r="89" spans="1:1" ht="13.8" x14ac:dyDescent="0.3">
      <c r="A89" s="84"/>
    </row>
    <row r="90" spans="1:1" ht="13.8" x14ac:dyDescent="0.3">
      <c r="A90" s="84"/>
    </row>
    <row r="91" spans="1:1" ht="13.8" x14ac:dyDescent="0.3">
      <c r="A91" s="84"/>
    </row>
    <row r="92" spans="1:1" ht="13.8" x14ac:dyDescent="0.3">
      <c r="A92" s="84"/>
    </row>
    <row r="93" spans="1:1" ht="13.8" x14ac:dyDescent="0.3">
      <c r="A93" s="84"/>
    </row>
    <row r="94" spans="1:1" ht="13.8" x14ac:dyDescent="0.3">
      <c r="A94" s="84"/>
    </row>
    <row r="95" spans="1:1" ht="13.8" x14ac:dyDescent="0.3">
      <c r="A95" s="84"/>
    </row>
    <row r="96" spans="1:1" ht="13.8" x14ac:dyDescent="0.3">
      <c r="A96" s="84"/>
    </row>
    <row r="97" spans="1:1" ht="13.8" x14ac:dyDescent="0.3">
      <c r="A97" s="84"/>
    </row>
    <row r="98" spans="1:1" ht="13.8" x14ac:dyDescent="0.3">
      <c r="A98" s="84"/>
    </row>
    <row r="99" spans="1:1" ht="13.8" x14ac:dyDescent="0.3">
      <c r="A99" s="84"/>
    </row>
    <row r="100" spans="1:1" ht="13.8" x14ac:dyDescent="0.3">
      <c r="A100" s="84"/>
    </row>
    <row r="101" spans="1:1" ht="13.8" x14ac:dyDescent="0.3">
      <c r="A101" s="84"/>
    </row>
    <row r="102" spans="1:1" ht="13.8" x14ac:dyDescent="0.3">
      <c r="A102" s="84"/>
    </row>
    <row r="103" spans="1:1" ht="13.8" x14ac:dyDescent="0.3">
      <c r="A103" s="84"/>
    </row>
    <row r="104" spans="1:1" ht="13.8" x14ac:dyDescent="0.3">
      <c r="A104" s="84"/>
    </row>
    <row r="105" spans="1:1" ht="13.8" x14ac:dyDescent="0.3">
      <c r="A105" s="84"/>
    </row>
    <row r="106" spans="1:1" ht="13.8" x14ac:dyDescent="0.3">
      <c r="A106" s="84"/>
    </row>
    <row r="107" spans="1:1" ht="13.8" x14ac:dyDescent="0.3">
      <c r="A107" s="84"/>
    </row>
    <row r="108" spans="1:1" ht="13.8" x14ac:dyDescent="0.3">
      <c r="A108" s="84"/>
    </row>
    <row r="109" spans="1:1" ht="13.8" x14ac:dyDescent="0.3">
      <c r="A109" s="84"/>
    </row>
    <row r="110" spans="1:1" ht="13.8" x14ac:dyDescent="0.3">
      <c r="A110" s="84"/>
    </row>
    <row r="111" spans="1:1" ht="13.8" x14ac:dyDescent="0.3">
      <c r="A111" s="84"/>
    </row>
    <row r="112" spans="1:1" ht="13.8" x14ac:dyDescent="0.3">
      <c r="A112" s="84"/>
    </row>
    <row r="113" spans="1:1" ht="13.8" x14ac:dyDescent="0.3">
      <c r="A113" s="84"/>
    </row>
    <row r="114" spans="1:1" ht="13.8" x14ac:dyDescent="0.3">
      <c r="A114" s="84"/>
    </row>
    <row r="115" spans="1:1" ht="13.8" x14ac:dyDescent="0.3">
      <c r="A115" s="84"/>
    </row>
    <row r="116" spans="1:1" ht="13.8" x14ac:dyDescent="0.3">
      <c r="A116" s="84"/>
    </row>
    <row r="117" spans="1:1" ht="13.8" x14ac:dyDescent="0.3">
      <c r="A117" s="84"/>
    </row>
    <row r="118" spans="1:1" ht="13.8" x14ac:dyDescent="0.3">
      <c r="A118" s="84"/>
    </row>
    <row r="119" spans="1:1" ht="13.8" x14ac:dyDescent="0.3">
      <c r="A119" s="84"/>
    </row>
    <row r="120" spans="1:1" ht="13.8" x14ac:dyDescent="0.3">
      <c r="A120" s="84"/>
    </row>
    <row r="121" spans="1:1" ht="13.8" x14ac:dyDescent="0.3">
      <c r="A121" s="84"/>
    </row>
    <row r="122" spans="1:1" ht="13.8" x14ac:dyDescent="0.3">
      <c r="A122" s="84"/>
    </row>
    <row r="123" spans="1:1" ht="13.8" x14ac:dyDescent="0.3">
      <c r="A123" s="84"/>
    </row>
    <row r="124" spans="1:1" ht="13.8" x14ac:dyDescent="0.3">
      <c r="A124" s="84"/>
    </row>
    <row r="125" spans="1:1" ht="13.8" x14ac:dyDescent="0.3">
      <c r="A125" s="84"/>
    </row>
    <row r="126" spans="1:1" ht="13.8" x14ac:dyDescent="0.3">
      <c r="A126" s="84"/>
    </row>
    <row r="127" spans="1:1" ht="13.8" x14ac:dyDescent="0.3">
      <c r="A127" s="84"/>
    </row>
    <row r="128" spans="1:1" ht="13.8" x14ac:dyDescent="0.3">
      <c r="A128" s="84"/>
    </row>
    <row r="129" spans="1:1" ht="13.8" x14ac:dyDescent="0.3">
      <c r="A129" s="84"/>
    </row>
    <row r="130" spans="1:1" ht="13.8" x14ac:dyDescent="0.3">
      <c r="A130" s="84"/>
    </row>
    <row r="131" spans="1:1" ht="13.8" x14ac:dyDescent="0.3">
      <c r="A131" s="84"/>
    </row>
    <row r="132" spans="1:1" ht="13.8" x14ac:dyDescent="0.3">
      <c r="A132" s="84"/>
    </row>
    <row r="133" spans="1:1" ht="13.8" x14ac:dyDescent="0.3">
      <c r="A133" s="84"/>
    </row>
    <row r="134" spans="1:1" ht="13.8" x14ac:dyDescent="0.3">
      <c r="A134" s="84"/>
    </row>
    <row r="135" spans="1:1" ht="13.8" x14ac:dyDescent="0.3">
      <c r="A135" s="84"/>
    </row>
    <row r="136" spans="1:1" ht="13.8" x14ac:dyDescent="0.3">
      <c r="A136" s="84"/>
    </row>
    <row r="137" spans="1:1" ht="13.8" x14ac:dyDescent="0.3">
      <c r="A137" s="84"/>
    </row>
    <row r="138" spans="1:1" ht="13.8" x14ac:dyDescent="0.3">
      <c r="A138" s="84"/>
    </row>
    <row r="139" spans="1:1" ht="13.8" x14ac:dyDescent="0.3">
      <c r="A139" s="84"/>
    </row>
    <row r="140" spans="1:1" ht="13.8" x14ac:dyDescent="0.3">
      <c r="A140" s="84"/>
    </row>
    <row r="141" spans="1:1" ht="13.8" x14ac:dyDescent="0.3">
      <c r="A141" s="84"/>
    </row>
    <row r="142" spans="1:1" ht="13.8" x14ac:dyDescent="0.3">
      <c r="A142" s="84"/>
    </row>
    <row r="143" spans="1:1" ht="13.8" x14ac:dyDescent="0.3">
      <c r="A143" s="84"/>
    </row>
    <row r="144" spans="1:1" ht="13.8" x14ac:dyDescent="0.3">
      <c r="A144" s="84"/>
    </row>
    <row r="145" spans="1:1" ht="13.8" x14ac:dyDescent="0.3">
      <c r="A145" s="84"/>
    </row>
    <row r="146" spans="1:1" ht="13.8" x14ac:dyDescent="0.3">
      <c r="A146" s="84"/>
    </row>
    <row r="147" spans="1:1" ht="13.8" x14ac:dyDescent="0.3">
      <c r="A147" s="84"/>
    </row>
    <row r="148" spans="1:1" ht="13.8" x14ac:dyDescent="0.3">
      <c r="A148" s="84"/>
    </row>
    <row r="149" spans="1:1" ht="13.8" x14ac:dyDescent="0.3">
      <c r="A149" s="84"/>
    </row>
    <row r="150" spans="1:1" ht="13.8" x14ac:dyDescent="0.3">
      <c r="A150" s="84"/>
    </row>
    <row r="151" spans="1:1" ht="13.8" x14ac:dyDescent="0.3">
      <c r="A151" s="84"/>
    </row>
    <row r="152" spans="1:1" ht="13.8" x14ac:dyDescent="0.3">
      <c r="A152" s="84"/>
    </row>
    <row r="153" spans="1:1" ht="13.8" x14ac:dyDescent="0.3">
      <c r="A153" s="84"/>
    </row>
    <row r="154" spans="1:1" ht="13.8" x14ac:dyDescent="0.3">
      <c r="A154" s="84"/>
    </row>
    <row r="155" spans="1:1" ht="13.8" x14ac:dyDescent="0.3">
      <c r="A155" s="84"/>
    </row>
    <row r="156" spans="1:1" ht="13.8" x14ac:dyDescent="0.3">
      <c r="A156" s="84"/>
    </row>
    <row r="157" spans="1:1" ht="13.8" x14ac:dyDescent="0.3">
      <c r="A157" s="84"/>
    </row>
    <row r="158" spans="1:1" ht="13.8" x14ac:dyDescent="0.3">
      <c r="A158" s="84"/>
    </row>
    <row r="159" spans="1:1" ht="13.8" x14ac:dyDescent="0.3">
      <c r="A159" s="84"/>
    </row>
    <row r="160" spans="1:1" ht="13.8" x14ac:dyDescent="0.3">
      <c r="A160" s="84"/>
    </row>
    <row r="161" spans="1:1" ht="13.8" x14ac:dyDescent="0.3">
      <c r="A161" s="84"/>
    </row>
    <row r="162" spans="1:1" ht="13.8" x14ac:dyDescent="0.3">
      <c r="A162" s="84"/>
    </row>
    <row r="163" spans="1:1" ht="13.8" x14ac:dyDescent="0.3">
      <c r="A163" s="84"/>
    </row>
    <row r="164" spans="1:1" ht="13.8" x14ac:dyDescent="0.3">
      <c r="A164" s="84"/>
    </row>
    <row r="165" spans="1:1" ht="13.8" x14ac:dyDescent="0.3">
      <c r="A165" s="84"/>
    </row>
    <row r="166" spans="1:1" ht="13.8" x14ac:dyDescent="0.3">
      <c r="A166" s="84"/>
    </row>
    <row r="167" spans="1:1" ht="13.8" x14ac:dyDescent="0.3">
      <c r="A167" s="84"/>
    </row>
    <row r="168" spans="1:1" ht="13.8" x14ac:dyDescent="0.3">
      <c r="A168" s="84"/>
    </row>
    <row r="169" spans="1:1" ht="13.8" x14ac:dyDescent="0.3">
      <c r="A169" s="84"/>
    </row>
    <row r="170" spans="1:1" ht="13.8" x14ac:dyDescent="0.3">
      <c r="A170" s="84"/>
    </row>
    <row r="171" spans="1:1" ht="13.8" x14ac:dyDescent="0.3">
      <c r="A171" s="84"/>
    </row>
    <row r="172" spans="1:1" ht="13.8" x14ac:dyDescent="0.3">
      <c r="A172" s="84"/>
    </row>
    <row r="173" spans="1:1" ht="13.8" x14ac:dyDescent="0.3">
      <c r="A173" s="84"/>
    </row>
    <row r="174" spans="1:1" ht="13.8" x14ac:dyDescent="0.3">
      <c r="A174" s="84"/>
    </row>
    <row r="175" spans="1:1" ht="13.8" x14ac:dyDescent="0.3">
      <c r="A175" s="84"/>
    </row>
    <row r="176" spans="1:1" ht="13.8" x14ac:dyDescent="0.3">
      <c r="A176" s="84"/>
    </row>
    <row r="177" spans="1:1" ht="13.8" x14ac:dyDescent="0.3">
      <c r="A177" s="84"/>
    </row>
    <row r="178" spans="1:1" ht="13.8" x14ac:dyDescent="0.3">
      <c r="A178" s="84"/>
    </row>
    <row r="179" spans="1:1" ht="13.8" x14ac:dyDescent="0.3">
      <c r="A179" s="84"/>
    </row>
    <row r="180" spans="1:1" ht="13.8" x14ac:dyDescent="0.3">
      <c r="A180" s="84"/>
    </row>
    <row r="181" spans="1:1" ht="13.8" x14ac:dyDescent="0.3">
      <c r="A181" s="84"/>
    </row>
    <row r="182" spans="1:1" ht="13.8" x14ac:dyDescent="0.3">
      <c r="A182" s="84"/>
    </row>
    <row r="183" spans="1:1" ht="13.8" x14ac:dyDescent="0.3">
      <c r="A183" s="84"/>
    </row>
    <row r="184" spans="1:1" ht="13.8" x14ac:dyDescent="0.3">
      <c r="A184" s="84"/>
    </row>
    <row r="185" spans="1:1" ht="13.8" x14ac:dyDescent="0.3">
      <c r="A185" s="84"/>
    </row>
    <row r="186" spans="1:1" ht="13.8" x14ac:dyDescent="0.3">
      <c r="A186" s="84"/>
    </row>
    <row r="187" spans="1:1" ht="13.8" x14ac:dyDescent="0.3">
      <c r="A187" s="84"/>
    </row>
    <row r="188" spans="1:1" ht="13.8" x14ac:dyDescent="0.3">
      <c r="A188" s="84"/>
    </row>
    <row r="189" spans="1:1" ht="13.8" x14ac:dyDescent="0.3">
      <c r="A189" s="84"/>
    </row>
    <row r="190" spans="1:1" ht="13.8" x14ac:dyDescent="0.3">
      <c r="A190" s="84"/>
    </row>
    <row r="191" spans="1:1" ht="13.8" x14ac:dyDescent="0.3">
      <c r="A191" s="84"/>
    </row>
    <row r="192" spans="1:1" ht="13.8" x14ac:dyDescent="0.3">
      <c r="A192" s="84"/>
    </row>
    <row r="193" spans="1:1" ht="13.8" x14ac:dyDescent="0.3">
      <c r="A193" s="84"/>
    </row>
    <row r="194" spans="1:1" ht="13.8" x14ac:dyDescent="0.3">
      <c r="A194" s="84"/>
    </row>
    <row r="195" spans="1:1" ht="13.8" x14ac:dyDescent="0.3">
      <c r="A195" s="84"/>
    </row>
    <row r="196" spans="1:1" ht="13.8" x14ac:dyDescent="0.3">
      <c r="A196" s="84"/>
    </row>
    <row r="197" spans="1:1" ht="13.8" x14ac:dyDescent="0.3">
      <c r="A197" s="84"/>
    </row>
    <row r="198" spans="1:1" ht="13.8" x14ac:dyDescent="0.3">
      <c r="A198" s="84"/>
    </row>
    <row r="199" spans="1:1" ht="13.8" x14ac:dyDescent="0.3">
      <c r="A199" s="84"/>
    </row>
    <row r="200" spans="1:1" ht="13.8" x14ac:dyDescent="0.3">
      <c r="A200" s="84"/>
    </row>
    <row r="201" spans="1:1" ht="13.8" x14ac:dyDescent="0.3">
      <c r="A201" s="84"/>
    </row>
    <row r="202" spans="1:1" ht="13.8" x14ac:dyDescent="0.3">
      <c r="A202" s="84"/>
    </row>
    <row r="203" spans="1:1" ht="13.8" x14ac:dyDescent="0.3">
      <c r="A203" s="84"/>
    </row>
    <row r="204" spans="1:1" ht="13.8" x14ac:dyDescent="0.3">
      <c r="A204" s="84"/>
    </row>
    <row r="205" spans="1:1" ht="13.8" x14ac:dyDescent="0.3">
      <c r="A205" s="84"/>
    </row>
    <row r="206" spans="1:1" ht="13.8" x14ac:dyDescent="0.3">
      <c r="A206" s="84"/>
    </row>
    <row r="207" spans="1:1" ht="13.8" x14ac:dyDescent="0.3">
      <c r="A207" s="84"/>
    </row>
    <row r="208" spans="1:1" ht="13.8" x14ac:dyDescent="0.3">
      <c r="A208" s="84"/>
    </row>
    <row r="209" spans="1:1" ht="13.8" x14ac:dyDescent="0.3">
      <c r="A209" s="84"/>
    </row>
    <row r="210" spans="1:1" ht="13.8" x14ac:dyDescent="0.3">
      <c r="A210" s="84"/>
    </row>
    <row r="211" spans="1:1" ht="13.8" x14ac:dyDescent="0.3">
      <c r="A211" s="84"/>
    </row>
    <row r="212" spans="1:1" ht="13.8" x14ac:dyDescent="0.3">
      <c r="A212" s="84"/>
    </row>
    <row r="213" spans="1:1" ht="13.8" x14ac:dyDescent="0.3">
      <c r="A213" s="84"/>
    </row>
    <row r="214" spans="1:1" ht="13.8" x14ac:dyDescent="0.3">
      <c r="A214" s="84"/>
    </row>
    <row r="215" spans="1:1" ht="13.8" x14ac:dyDescent="0.3">
      <c r="A215" s="84"/>
    </row>
    <row r="216" spans="1:1" ht="13.8" x14ac:dyDescent="0.3">
      <c r="A216" s="84"/>
    </row>
    <row r="217" spans="1:1" ht="13.8" x14ac:dyDescent="0.3">
      <c r="A217" s="84"/>
    </row>
    <row r="218" spans="1:1" ht="13.8" x14ac:dyDescent="0.3">
      <c r="A218" s="84"/>
    </row>
    <row r="219" spans="1:1" ht="13.8" x14ac:dyDescent="0.3">
      <c r="A219" s="84"/>
    </row>
    <row r="220" spans="1:1" ht="13.8" x14ac:dyDescent="0.3">
      <c r="A220" s="84"/>
    </row>
    <row r="221" spans="1:1" ht="13.8" x14ac:dyDescent="0.3">
      <c r="A221" s="84"/>
    </row>
    <row r="222" spans="1:1" ht="13.8" x14ac:dyDescent="0.3">
      <c r="A222" s="84"/>
    </row>
    <row r="223" spans="1:1" ht="13.8" x14ac:dyDescent="0.3">
      <c r="A223" s="84"/>
    </row>
    <row r="224" spans="1:1" ht="13.8" x14ac:dyDescent="0.3">
      <c r="A224" s="84"/>
    </row>
    <row r="225" spans="1:1" ht="13.8" x14ac:dyDescent="0.3">
      <c r="A225" s="84"/>
    </row>
    <row r="226" spans="1:1" ht="13.8" x14ac:dyDescent="0.3">
      <c r="A226" s="84"/>
    </row>
    <row r="227" spans="1:1" ht="13.8" x14ac:dyDescent="0.3">
      <c r="A227" s="84"/>
    </row>
    <row r="228" spans="1:1" ht="13.8" x14ac:dyDescent="0.3">
      <c r="A228" s="84"/>
    </row>
    <row r="229" spans="1:1" ht="13.8" x14ac:dyDescent="0.3">
      <c r="A229" s="84"/>
    </row>
    <row r="230" spans="1:1" ht="13.8" x14ac:dyDescent="0.3">
      <c r="A230" s="84"/>
    </row>
    <row r="231" spans="1:1" ht="13.8" x14ac:dyDescent="0.3">
      <c r="A231" s="84"/>
    </row>
    <row r="232" spans="1:1" ht="13.8" x14ac:dyDescent="0.3">
      <c r="A232" s="84"/>
    </row>
    <row r="233" spans="1:1" ht="13.8" x14ac:dyDescent="0.3">
      <c r="A233" s="84"/>
    </row>
    <row r="234" spans="1:1" ht="13.8" x14ac:dyDescent="0.3">
      <c r="A234" s="84"/>
    </row>
    <row r="235" spans="1:1" ht="13.8" x14ac:dyDescent="0.3">
      <c r="A235" s="84"/>
    </row>
    <row r="236" spans="1:1" ht="13.8" x14ac:dyDescent="0.3">
      <c r="A236" s="84"/>
    </row>
    <row r="237" spans="1:1" ht="13.8" x14ac:dyDescent="0.3">
      <c r="A237" s="84"/>
    </row>
    <row r="238" spans="1:1" ht="13.8" x14ac:dyDescent="0.3">
      <c r="A238" s="84"/>
    </row>
    <row r="239" spans="1:1" ht="13.8" x14ac:dyDescent="0.3">
      <c r="A239" s="84"/>
    </row>
    <row r="240" spans="1:1" ht="13.8" x14ac:dyDescent="0.3">
      <c r="A240" s="84"/>
    </row>
    <row r="241" spans="1:1" ht="13.8" x14ac:dyDescent="0.3">
      <c r="A241" s="84"/>
    </row>
    <row r="242" spans="1:1" ht="13.8" x14ac:dyDescent="0.3">
      <c r="A242" s="84"/>
    </row>
    <row r="243" spans="1:1" ht="13.8" x14ac:dyDescent="0.3">
      <c r="A243" s="84"/>
    </row>
    <row r="244" spans="1:1" ht="13.8" x14ac:dyDescent="0.3">
      <c r="A244" s="84"/>
    </row>
    <row r="245" spans="1:1" ht="13.8" x14ac:dyDescent="0.3">
      <c r="A245" s="84"/>
    </row>
    <row r="246" spans="1:1" ht="13.8" x14ac:dyDescent="0.3">
      <c r="A246" s="84"/>
    </row>
    <row r="247" spans="1:1" ht="13.8" x14ac:dyDescent="0.3">
      <c r="A247" s="84"/>
    </row>
  </sheetData>
  <sheetProtection algorithmName="SHA-512" hashValue="+j8xUu/buDjgtAIYgPkgEQnCwuI/MAMAiBhtKjtfYm3zFKxniiO88mRQSo+ZklSCfzLl5R58TDf60QYM3vKDrA==" saltValue="yPHRvJPi3X/aEQXAOI+ycg==" spinCount="100000" sheet="1" selectLockedCells="1"/>
  <mergeCells count="4">
    <mergeCell ref="B1:C1"/>
    <mergeCell ref="A52:C52"/>
    <mergeCell ref="A2:C2"/>
    <mergeCell ref="A10:C10"/>
  </mergeCells>
  <printOptions horizontalCentered="1"/>
  <pageMargins left="0.23622047244094491" right="0.23622047244094491" top="0" bottom="0.15748031496062992" header="0.31496062992125984" footer="0.11811023622047245"/>
  <pageSetup paperSize="9" scale="58" orientation="landscape" r:id="rId1"/>
  <headerFooter>
    <oddFooter>&amp;L&amp;"Century Gothic,Standaard"&amp;8 06 - Heemskerk Prijsinvulformulieren
&amp;D&amp;C&amp;"Century Gothic,Standaard"&amp;8Pagina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247"/>
  <sheetViews>
    <sheetView showGridLines="0" zoomScale="55" zoomScaleNormal="55" workbookViewId="0">
      <pane xSplit="1" ySplit="2" topLeftCell="B3" activePane="bottomRight" state="frozen"/>
      <selection activeCell="C22" sqref="C22"/>
      <selection pane="topRight" activeCell="C22" sqref="C22"/>
      <selection pane="bottomLeft" activeCell="C22" sqref="C22"/>
      <selection pane="bottomRight" activeCell="B29" sqref="B29"/>
    </sheetView>
  </sheetViews>
  <sheetFormatPr defaultColWidth="42.88671875" defaultRowHeight="13.2" x14ac:dyDescent="0.25"/>
  <cols>
    <col min="1" max="1" width="63.33203125" bestFit="1" customWidth="1"/>
    <col min="2" max="3" width="91.109375" customWidth="1"/>
    <col min="4" max="4" width="46.33203125" customWidth="1"/>
  </cols>
  <sheetData>
    <row r="1" spans="1:3" ht="27" customHeight="1" x14ac:dyDescent="0.25">
      <c r="A1" s="65" t="s">
        <v>3</v>
      </c>
      <c r="B1" s="126" t="s">
        <v>125</v>
      </c>
      <c r="C1" s="126"/>
    </row>
    <row r="2" spans="1:3" x14ac:dyDescent="0.25">
      <c r="A2" s="121" t="s">
        <v>61</v>
      </c>
      <c r="B2" s="122"/>
      <c r="C2" s="122"/>
    </row>
    <row r="3" spans="1:3" x14ac:dyDescent="0.25">
      <c r="A3" s="13" t="s">
        <v>4</v>
      </c>
      <c r="B3" s="13"/>
      <c r="C3" s="13"/>
    </row>
    <row r="4" spans="1:3" x14ac:dyDescent="0.25">
      <c r="A4" s="12" t="s">
        <v>5</v>
      </c>
      <c r="B4" s="66" t="s">
        <v>64</v>
      </c>
      <c r="C4" s="66" t="s">
        <v>68</v>
      </c>
    </row>
    <row r="5" spans="1:3" x14ac:dyDescent="0.25">
      <c r="A5" s="12" t="s">
        <v>6</v>
      </c>
      <c r="B5" s="66" t="s">
        <v>99</v>
      </c>
      <c r="C5" s="66" t="s">
        <v>83</v>
      </c>
    </row>
    <row r="6" spans="1:3" s="92" customFormat="1" x14ac:dyDescent="0.25">
      <c r="A6" s="74" t="s">
        <v>7</v>
      </c>
      <c r="B6" s="91" t="s">
        <v>105</v>
      </c>
      <c r="C6" s="91" t="s">
        <v>106</v>
      </c>
    </row>
    <row r="7" spans="1:3" x14ac:dyDescent="0.25">
      <c r="A7" s="12" t="s">
        <v>8</v>
      </c>
      <c r="B7" s="66" t="s">
        <v>75</v>
      </c>
      <c r="C7" s="66" t="s">
        <v>75</v>
      </c>
    </row>
    <row r="8" spans="1:3" x14ac:dyDescent="0.25">
      <c r="A8" s="12" t="s">
        <v>9</v>
      </c>
      <c r="B8" s="66" t="s">
        <v>43</v>
      </c>
      <c r="C8" s="66" t="s">
        <v>43</v>
      </c>
    </row>
    <row r="9" spans="1:3" x14ac:dyDescent="0.25">
      <c r="A9" s="12" t="s">
        <v>11</v>
      </c>
      <c r="B9" s="67">
        <v>3000</v>
      </c>
      <c r="C9" s="67">
        <v>3000</v>
      </c>
    </row>
    <row r="10" spans="1:3" x14ac:dyDescent="0.25">
      <c r="A10" s="111"/>
      <c r="B10" s="125"/>
      <c r="C10" s="125"/>
    </row>
    <row r="11" spans="1:3" x14ac:dyDescent="0.25">
      <c r="A11" s="13" t="s">
        <v>12</v>
      </c>
      <c r="B11" s="14"/>
      <c r="C11" s="14"/>
    </row>
    <row r="12" spans="1:3" x14ac:dyDescent="0.25">
      <c r="A12" s="12" t="s">
        <v>78</v>
      </c>
      <c r="B12" s="97">
        <f>((B13+B16)*1.21)+(B14+B17)</f>
        <v>55580.35</v>
      </c>
      <c r="C12" s="97">
        <f>((C13+C16)*1.21)+(C14+C17)</f>
        <v>68712.375</v>
      </c>
    </row>
    <row r="13" spans="1:3" x14ac:dyDescent="0.25">
      <c r="A13" s="12" t="s">
        <v>76</v>
      </c>
      <c r="B13" s="70">
        <v>32800</v>
      </c>
      <c r="C13" s="70">
        <v>40450</v>
      </c>
    </row>
    <row r="14" spans="1:3" x14ac:dyDescent="0.25">
      <c r="A14" s="12" t="s">
        <v>15</v>
      </c>
      <c r="B14" s="70">
        <v>12639</v>
      </c>
      <c r="C14" s="70">
        <v>15522.65</v>
      </c>
    </row>
    <row r="15" spans="1:3" s="87" customFormat="1" ht="132" customHeight="1" x14ac:dyDescent="0.25">
      <c r="A15" s="85" t="s">
        <v>16</v>
      </c>
      <c r="B15" s="93" t="s">
        <v>107</v>
      </c>
      <c r="C15" s="93" t="s">
        <v>132</v>
      </c>
    </row>
    <row r="16" spans="1:3" x14ac:dyDescent="0.25">
      <c r="A16" s="78" t="s">
        <v>77</v>
      </c>
      <c r="B16" s="70">
        <f>350+600+300+550+250</f>
        <v>2050</v>
      </c>
      <c r="C16" s="70">
        <f>550+150+300+650+525+300+200</f>
        <v>2675</v>
      </c>
    </row>
    <row r="17" spans="1:3" x14ac:dyDescent="0.25">
      <c r="A17" s="78" t="s">
        <v>18</v>
      </c>
      <c r="B17" s="94">
        <f>B16*37.7%</f>
        <v>772.85</v>
      </c>
      <c r="C17" s="94">
        <f>C16*37.7%</f>
        <v>1008.475</v>
      </c>
    </row>
    <row r="18" spans="1:3" s="87" customFormat="1" ht="264" customHeight="1" x14ac:dyDescent="0.25">
      <c r="A18" s="85" t="s">
        <v>19</v>
      </c>
      <c r="B18" s="71" t="s">
        <v>118</v>
      </c>
      <c r="C18" s="71" t="s">
        <v>119</v>
      </c>
    </row>
    <row r="19" spans="1:3" x14ac:dyDescent="0.25">
      <c r="A19" s="12" t="s">
        <v>20</v>
      </c>
      <c r="B19" s="70">
        <f>1000+10000+5000+15000+5000</f>
        <v>36000</v>
      </c>
      <c r="C19" s="70">
        <f>36000-500</f>
        <v>35500</v>
      </c>
    </row>
    <row r="20" spans="1:3" ht="26.4" x14ac:dyDescent="0.25">
      <c r="A20" s="78" t="s">
        <v>60</v>
      </c>
      <c r="B20" s="70">
        <v>790</v>
      </c>
      <c r="C20" s="94">
        <f>1295+16.53</f>
        <v>1311.53</v>
      </c>
    </row>
    <row r="21" spans="1:3" x14ac:dyDescent="0.25">
      <c r="A21" s="12" t="s">
        <v>21</v>
      </c>
      <c r="B21" s="90">
        <f>B13+B16+B19+B20+B14+B17</f>
        <v>85051.85</v>
      </c>
      <c r="C21" s="90">
        <f>C13+C16+C19+C20+C14+C17</f>
        <v>96467.654999999999</v>
      </c>
    </row>
    <row r="22" spans="1:3" x14ac:dyDescent="0.25">
      <c r="A22" s="12" t="s">
        <v>22</v>
      </c>
      <c r="B22" s="42">
        <v>0</v>
      </c>
      <c r="C22" s="42">
        <v>0</v>
      </c>
    </row>
    <row r="23" spans="1:3" x14ac:dyDescent="0.25">
      <c r="A23" s="12" t="s">
        <v>23</v>
      </c>
      <c r="B23" s="90">
        <f>B21-B22</f>
        <v>85051.85</v>
      </c>
      <c r="C23" s="90">
        <f>C21-C22</f>
        <v>96467.654999999999</v>
      </c>
    </row>
    <row r="24" spans="1:3" x14ac:dyDescent="0.25">
      <c r="A24" s="111"/>
      <c r="B24" s="112"/>
      <c r="C24" s="112"/>
    </row>
    <row r="25" spans="1:3" x14ac:dyDescent="0.25">
      <c r="A25" s="13" t="s">
        <v>24</v>
      </c>
      <c r="B25" s="13"/>
      <c r="C25" s="13"/>
    </row>
    <row r="26" spans="1:3" x14ac:dyDescent="0.25">
      <c r="A26" s="12" t="s">
        <v>25</v>
      </c>
      <c r="B26" s="75">
        <v>72</v>
      </c>
      <c r="C26" s="75">
        <v>72</v>
      </c>
    </row>
    <row r="27" spans="1:3" s="92" customFormat="1" x14ac:dyDescent="0.25">
      <c r="A27" s="74" t="s">
        <v>26</v>
      </c>
      <c r="B27" s="75">
        <v>15000</v>
      </c>
      <c r="C27" s="75">
        <v>15000</v>
      </c>
    </row>
    <row r="28" spans="1:3" x14ac:dyDescent="0.25">
      <c r="A28" s="78" t="s">
        <v>62</v>
      </c>
      <c r="B28" s="34">
        <v>2.5000000000000001E-2</v>
      </c>
      <c r="C28" s="34">
        <v>2.5000000000000001E-2</v>
      </c>
    </row>
    <row r="29" spans="1:3" x14ac:dyDescent="0.25">
      <c r="A29" s="78" t="s">
        <v>63</v>
      </c>
      <c r="B29" s="35">
        <v>0</v>
      </c>
      <c r="C29" s="35">
        <v>0</v>
      </c>
    </row>
    <row r="30" spans="1:3" x14ac:dyDescent="0.25">
      <c r="A30" s="12" t="s">
        <v>27</v>
      </c>
      <c r="B30" s="95">
        <v>0.1</v>
      </c>
      <c r="C30" s="95">
        <v>0.1</v>
      </c>
    </row>
    <row r="31" spans="1:3" x14ac:dyDescent="0.25">
      <c r="A31" s="12" t="s">
        <v>28</v>
      </c>
      <c r="B31" s="33">
        <v>0</v>
      </c>
      <c r="C31" s="33">
        <v>0</v>
      </c>
    </row>
    <row r="32" spans="1:3" x14ac:dyDescent="0.25">
      <c r="A32" s="12" t="s">
        <v>29</v>
      </c>
      <c r="B32" s="41">
        <v>0</v>
      </c>
      <c r="C32" s="41">
        <v>0</v>
      </c>
    </row>
    <row r="33" spans="1:3" x14ac:dyDescent="0.25">
      <c r="A33" s="12" t="s">
        <v>30</v>
      </c>
      <c r="B33" s="41">
        <v>0</v>
      </c>
      <c r="C33" s="41">
        <v>0</v>
      </c>
    </row>
    <row r="34" spans="1:3" x14ac:dyDescent="0.25">
      <c r="A34" s="12" t="s">
        <v>31</v>
      </c>
      <c r="B34" s="41">
        <v>0</v>
      </c>
      <c r="C34" s="41">
        <v>0</v>
      </c>
    </row>
    <row r="35" spans="1:3" x14ac:dyDescent="0.25">
      <c r="A35" s="111"/>
      <c r="B35" s="112"/>
      <c r="C35" s="112"/>
    </row>
    <row r="36" spans="1:3" x14ac:dyDescent="0.25">
      <c r="A36" s="13" t="s">
        <v>32</v>
      </c>
      <c r="B36" s="77"/>
      <c r="C36" s="77"/>
    </row>
    <row r="37" spans="1:3" x14ac:dyDescent="0.25">
      <c r="A37" s="12" t="s">
        <v>33</v>
      </c>
      <c r="B37" s="32">
        <v>0</v>
      </c>
      <c r="C37" s="32">
        <v>0</v>
      </c>
    </row>
    <row r="38" spans="1:3" x14ac:dyDescent="0.25">
      <c r="A38" s="12" t="s">
        <v>34</v>
      </c>
      <c r="B38" s="32">
        <v>0</v>
      </c>
      <c r="C38" s="32">
        <v>0</v>
      </c>
    </row>
    <row r="39" spans="1:3" x14ac:dyDescent="0.25">
      <c r="A39" s="12" t="s">
        <v>35</v>
      </c>
      <c r="B39" s="32">
        <v>0</v>
      </c>
      <c r="C39" s="32">
        <v>0</v>
      </c>
    </row>
    <row r="40" spans="1:3" x14ac:dyDescent="0.25">
      <c r="A40" s="12" t="s">
        <v>36</v>
      </c>
      <c r="B40" s="32">
        <v>0</v>
      </c>
      <c r="C40" s="32">
        <v>0</v>
      </c>
    </row>
    <row r="41" spans="1:3" x14ac:dyDescent="0.25">
      <c r="A41" s="12" t="s">
        <v>37</v>
      </c>
      <c r="B41" s="32">
        <v>0</v>
      </c>
      <c r="C41" s="32">
        <v>0</v>
      </c>
    </row>
    <row r="42" spans="1:3" x14ac:dyDescent="0.25">
      <c r="A42" s="12" t="s">
        <v>38</v>
      </c>
      <c r="B42" s="70">
        <f>890/3</f>
        <v>296.66666666666669</v>
      </c>
      <c r="C42" s="70">
        <f>890/3</f>
        <v>296.66666666666669</v>
      </c>
    </row>
    <row r="43" spans="1:3" x14ac:dyDescent="0.25">
      <c r="A43" s="12" t="s">
        <v>39</v>
      </c>
      <c r="B43" s="32">
        <v>0</v>
      </c>
      <c r="C43" s="32">
        <v>0</v>
      </c>
    </row>
    <row r="44" spans="1:3" x14ac:dyDescent="0.25">
      <c r="A44" s="12" t="s">
        <v>40</v>
      </c>
      <c r="B44" s="32">
        <v>0</v>
      </c>
      <c r="C44" s="32">
        <v>0</v>
      </c>
    </row>
    <row r="45" spans="1:3" x14ac:dyDescent="0.25">
      <c r="A45" s="73" t="s">
        <v>116</v>
      </c>
      <c r="B45" s="32">
        <v>0</v>
      </c>
      <c r="C45" s="32">
        <v>0</v>
      </c>
    </row>
    <row r="46" spans="1:3" x14ac:dyDescent="0.25">
      <c r="A46" s="78" t="s">
        <v>117</v>
      </c>
      <c r="B46" s="117"/>
      <c r="C46" s="118"/>
    </row>
    <row r="47" spans="1:3" ht="50.25" customHeight="1" x14ac:dyDescent="0.25">
      <c r="A47" s="32"/>
      <c r="B47" s="119"/>
      <c r="C47" s="120"/>
    </row>
    <row r="48" spans="1:3" x14ac:dyDescent="0.25">
      <c r="A48" s="12" t="s">
        <v>41</v>
      </c>
      <c r="B48" s="81">
        <f>(B27*B30*B34)/12</f>
        <v>0</v>
      </c>
      <c r="C48" s="81">
        <f>(C27*C30*C34)/12</f>
        <v>0</v>
      </c>
    </row>
    <row r="49" spans="1:3" x14ac:dyDescent="0.25">
      <c r="A49" s="111"/>
      <c r="B49" s="112"/>
      <c r="C49" s="112"/>
    </row>
    <row r="50" spans="1:3" x14ac:dyDescent="0.25">
      <c r="A50" s="82" t="s">
        <v>79</v>
      </c>
      <c r="B50" s="83">
        <f>SUM(B37:B48)</f>
        <v>296.66666666666669</v>
      </c>
      <c r="C50" s="83">
        <f>SUM(C37:C48)</f>
        <v>296.66666666666669</v>
      </c>
    </row>
    <row r="51" spans="1:3" x14ac:dyDescent="0.25">
      <c r="A51" s="11"/>
      <c r="B51" s="11"/>
      <c r="C51" s="11"/>
    </row>
    <row r="52" spans="1:3" s="96" customFormat="1" ht="73.5" customHeight="1" x14ac:dyDescent="0.3">
      <c r="A52" s="113" t="s">
        <v>69</v>
      </c>
      <c r="B52" s="114"/>
      <c r="C52" s="114"/>
    </row>
    <row r="53" spans="1:3" x14ac:dyDescent="0.25">
      <c r="A53" s="11"/>
    </row>
    <row r="54" spans="1:3" x14ac:dyDescent="0.25">
      <c r="A54" s="11"/>
    </row>
    <row r="55" spans="1:3" x14ac:dyDescent="0.25">
      <c r="A55" s="11"/>
    </row>
    <row r="56" spans="1:3" x14ac:dyDescent="0.25">
      <c r="A56" s="11"/>
    </row>
    <row r="57" spans="1:3" x14ac:dyDescent="0.25">
      <c r="A57" s="11"/>
    </row>
    <row r="58" spans="1:3" x14ac:dyDescent="0.25">
      <c r="A58" s="11"/>
    </row>
    <row r="59" spans="1:3" x14ac:dyDescent="0.25">
      <c r="A59" s="11"/>
    </row>
    <row r="60" spans="1:3" x14ac:dyDescent="0.25">
      <c r="A60" s="11"/>
    </row>
    <row r="61" spans="1:3" x14ac:dyDescent="0.25">
      <c r="A61" s="11"/>
    </row>
    <row r="62" spans="1:3" x14ac:dyDescent="0.25">
      <c r="A62" s="11"/>
    </row>
    <row r="63" spans="1:3" x14ac:dyDescent="0.25">
      <c r="A63" s="11"/>
    </row>
    <row r="64" spans="1:3"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ht="13.8" x14ac:dyDescent="0.3">
      <c r="A73" s="84"/>
    </row>
    <row r="74" spans="1:1" ht="13.8" x14ac:dyDescent="0.3">
      <c r="A74" s="84"/>
    </row>
    <row r="75" spans="1:1" ht="13.8" x14ac:dyDescent="0.3">
      <c r="A75" s="84"/>
    </row>
    <row r="76" spans="1:1" ht="13.8" x14ac:dyDescent="0.3">
      <c r="A76" s="84"/>
    </row>
    <row r="77" spans="1:1" ht="13.8" x14ac:dyDescent="0.3">
      <c r="A77" s="84"/>
    </row>
    <row r="78" spans="1:1" ht="13.8" x14ac:dyDescent="0.3">
      <c r="A78" s="84"/>
    </row>
    <row r="79" spans="1:1" ht="13.8" x14ac:dyDescent="0.3">
      <c r="A79" s="84"/>
    </row>
    <row r="80" spans="1:1" ht="13.8" x14ac:dyDescent="0.3">
      <c r="A80" s="84"/>
    </row>
    <row r="81" spans="1:1" ht="13.8" x14ac:dyDescent="0.3">
      <c r="A81" s="84"/>
    </row>
    <row r="82" spans="1:1" ht="13.8" x14ac:dyDescent="0.3">
      <c r="A82" s="84"/>
    </row>
    <row r="83" spans="1:1" ht="13.8" x14ac:dyDescent="0.3">
      <c r="A83" s="84"/>
    </row>
    <row r="84" spans="1:1" ht="13.8" x14ac:dyDescent="0.3">
      <c r="A84" s="84"/>
    </row>
    <row r="85" spans="1:1" ht="13.8" x14ac:dyDescent="0.3">
      <c r="A85" s="84"/>
    </row>
    <row r="86" spans="1:1" ht="13.8" x14ac:dyDescent="0.3">
      <c r="A86" s="84"/>
    </row>
    <row r="87" spans="1:1" ht="13.8" x14ac:dyDescent="0.3">
      <c r="A87" s="84"/>
    </row>
    <row r="88" spans="1:1" ht="13.8" x14ac:dyDescent="0.3">
      <c r="A88" s="84"/>
    </row>
    <row r="89" spans="1:1" ht="13.8" x14ac:dyDescent="0.3">
      <c r="A89" s="84"/>
    </row>
    <row r="90" spans="1:1" ht="13.8" x14ac:dyDescent="0.3">
      <c r="A90" s="84"/>
    </row>
    <row r="91" spans="1:1" ht="13.8" x14ac:dyDescent="0.3">
      <c r="A91" s="84"/>
    </row>
    <row r="92" spans="1:1" ht="13.8" x14ac:dyDescent="0.3">
      <c r="A92" s="84"/>
    </row>
    <row r="93" spans="1:1" ht="13.8" x14ac:dyDescent="0.3">
      <c r="A93" s="84"/>
    </row>
    <row r="94" spans="1:1" ht="13.8" x14ac:dyDescent="0.3">
      <c r="A94" s="84"/>
    </row>
    <row r="95" spans="1:1" ht="13.8" x14ac:dyDescent="0.3">
      <c r="A95" s="84"/>
    </row>
    <row r="96" spans="1:1" ht="13.8" x14ac:dyDescent="0.3">
      <c r="A96" s="84"/>
    </row>
    <row r="97" spans="1:1" ht="13.8" x14ac:dyDescent="0.3">
      <c r="A97" s="84"/>
    </row>
    <row r="98" spans="1:1" ht="13.8" x14ac:dyDescent="0.3">
      <c r="A98" s="84"/>
    </row>
    <row r="99" spans="1:1" ht="13.8" x14ac:dyDescent="0.3">
      <c r="A99" s="84"/>
    </row>
    <row r="100" spans="1:1" ht="13.8" x14ac:dyDescent="0.3">
      <c r="A100" s="84"/>
    </row>
    <row r="101" spans="1:1" ht="13.8" x14ac:dyDescent="0.3">
      <c r="A101" s="84"/>
    </row>
    <row r="102" spans="1:1" ht="13.8" x14ac:dyDescent="0.3">
      <c r="A102" s="84"/>
    </row>
    <row r="103" spans="1:1" ht="13.8" x14ac:dyDescent="0.3">
      <c r="A103" s="84"/>
    </row>
    <row r="104" spans="1:1" ht="13.8" x14ac:dyDescent="0.3">
      <c r="A104" s="84"/>
    </row>
    <row r="105" spans="1:1" ht="13.8" x14ac:dyDescent="0.3">
      <c r="A105" s="84"/>
    </row>
    <row r="106" spans="1:1" ht="13.8" x14ac:dyDescent="0.3">
      <c r="A106" s="84"/>
    </row>
    <row r="107" spans="1:1" ht="13.8" x14ac:dyDescent="0.3">
      <c r="A107" s="84"/>
    </row>
    <row r="108" spans="1:1" ht="13.8" x14ac:dyDescent="0.3">
      <c r="A108" s="84"/>
    </row>
    <row r="109" spans="1:1" ht="13.8" x14ac:dyDescent="0.3">
      <c r="A109" s="84"/>
    </row>
    <row r="110" spans="1:1" ht="13.8" x14ac:dyDescent="0.3">
      <c r="A110" s="84"/>
    </row>
    <row r="111" spans="1:1" ht="13.8" x14ac:dyDescent="0.3">
      <c r="A111" s="84"/>
    </row>
    <row r="112" spans="1:1" ht="13.8" x14ac:dyDescent="0.3">
      <c r="A112" s="84"/>
    </row>
    <row r="113" spans="1:1" ht="13.8" x14ac:dyDescent="0.3">
      <c r="A113" s="84"/>
    </row>
    <row r="114" spans="1:1" ht="13.8" x14ac:dyDescent="0.3">
      <c r="A114" s="84"/>
    </row>
    <row r="115" spans="1:1" ht="13.8" x14ac:dyDescent="0.3">
      <c r="A115" s="84"/>
    </row>
    <row r="116" spans="1:1" ht="13.8" x14ac:dyDescent="0.3">
      <c r="A116" s="84"/>
    </row>
    <row r="117" spans="1:1" ht="13.8" x14ac:dyDescent="0.3">
      <c r="A117" s="84"/>
    </row>
    <row r="118" spans="1:1" ht="13.8" x14ac:dyDescent="0.3">
      <c r="A118" s="84"/>
    </row>
    <row r="119" spans="1:1" ht="13.8" x14ac:dyDescent="0.3">
      <c r="A119" s="84"/>
    </row>
    <row r="120" spans="1:1" ht="13.8" x14ac:dyDescent="0.3">
      <c r="A120" s="84"/>
    </row>
    <row r="121" spans="1:1" ht="13.8" x14ac:dyDescent="0.3">
      <c r="A121" s="84"/>
    </row>
    <row r="122" spans="1:1" ht="13.8" x14ac:dyDescent="0.3">
      <c r="A122" s="84"/>
    </row>
    <row r="123" spans="1:1" ht="13.8" x14ac:dyDescent="0.3">
      <c r="A123" s="84"/>
    </row>
    <row r="124" spans="1:1" ht="13.8" x14ac:dyDescent="0.3">
      <c r="A124" s="84"/>
    </row>
    <row r="125" spans="1:1" ht="13.8" x14ac:dyDescent="0.3">
      <c r="A125" s="84"/>
    </row>
    <row r="126" spans="1:1" ht="13.8" x14ac:dyDescent="0.3">
      <c r="A126" s="84"/>
    </row>
    <row r="127" spans="1:1" ht="13.8" x14ac:dyDescent="0.3">
      <c r="A127" s="84"/>
    </row>
    <row r="128" spans="1:1" ht="13.8" x14ac:dyDescent="0.3">
      <c r="A128" s="84"/>
    </row>
    <row r="129" spans="1:1" ht="13.8" x14ac:dyDescent="0.3">
      <c r="A129" s="84"/>
    </row>
    <row r="130" spans="1:1" ht="13.8" x14ac:dyDescent="0.3">
      <c r="A130" s="84"/>
    </row>
    <row r="131" spans="1:1" ht="13.8" x14ac:dyDescent="0.3">
      <c r="A131" s="84"/>
    </row>
    <row r="132" spans="1:1" ht="13.8" x14ac:dyDescent="0.3">
      <c r="A132" s="84"/>
    </row>
    <row r="133" spans="1:1" ht="13.8" x14ac:dyDescent="0.3">
      <c r="A133" s="84"/>
    </row>
    <row r="134" spans="1:1" ht="13.8" x14ac:dyDescent="0.3">
      <c r="A134" s="84"/>
    </row>
    <row r="135" spans="1:1" ht="13.8" x14ac:dyDescent="0.3">
      <c r="A135" s="84"/>
    </row>
    <row r="136" spans="1:1" ht="13.8" x14ac:dyDescent="0.3">
      <c r="A136" s="84"/>
    </row>
    <row r="137" spans="1:1" ht="13.8" x14ac:dyDescent="0.3">
      <c r="A137" s="84"/>
    </row>
    <row r="138" spans="1:1" ht="13.8" x14ac:dyDescent="0.3">
      <c r="A138" s="84"/>
    </row>
    <row r="139" spans="1:1" ht="13.8" x14ac:dyDescent="0.3">
      <c r="A139" s="84"/>
    </row>
    <row r="140" spans="1:1" ht="13.8" x14ac:dyDescent="0.3">
      <c r="A140" s="84"/>
    </row>
    <row r="141" spans="1:1" ht="13.8" x14ac:dyDescent="0.3">
      <c r="A141" s="84"/>
    </row>
    <row r="142" spans="1:1" ht="13.8" x14ac:dyDescent="0.3">
      <c r="A142" s="84"/>
    </row>
    <row r="143" spans="1:1" ht="13.8" x14ac:dyDescent="0.3">
      <c r="A143" s="84"/>
    </row>
    <row r="144" spans="1:1" ht="13.8" x14ac:dyDescent="0.3">
      <c r="A144" s="84"/>
    </row>
    <row r="145" spans="1:1" ht="13.8" x14ac:dyDescent="0.3">
      <c r="A145" s="84"/>
    </row>
    <row r="146" spans="1:1" ht="13.8" x14ac:dyDescent="0.3">
      <c r="A146" s="84"/>
    </row>
    <row r="147" spans="1:1" ht="13.8" x14ac:dyDescent="0.3">
      <c r="A147" s="84"/>
    </row>
    <row r="148" spans="1:1" ht="13.8" x14ac:dyDescent="0.3">
      <c r="A148" s="84"/>
    </row>
    <row r="149" spans="1:1" ht="13.8" x14ac:dyDescent="0.3">
      <c r="A149" s="84"/>
    </row>
    <row r="150" spans="1:1" ht="13.8" x14ac:dyDescent="0.3">
      <c r="A150" s="84"/>
    </row>
    <row r="151" spans="1:1" ht="13.8" x14ac:dyDescent="0.3">
      <c r="A151" s="84"/>
    </row>
    <row r="152" spans="1:1" ht="13.8" x14ac:dyDescent="0.3">
      <c r="A152" s="84"/>
    </row>
    <row r="153" spans="1:1" ht="13.8" x14ac:dyDescent="0.3">
      <c r="A153" s="84"/>
    </row>
    <row r="154" spans="1:1" ht="13.8" x14ac:dyDescent="0.3">
      <c r="A154" s="84"/>
    </row>
    <row r="155" spans="1:1" ht="13.8" x14ac:dyDescent="0.3">
      <c r="A155" s="84"/>
    </row>
    <row r="156" spans="1:1" ht="13.8" x14ac:dyDescent="0.3">
      <c r="A156" s="84"/>
    </row>
    <row r="157" spans="1:1" ht="13.8" x14ac:dyDescent="0.3">
      <c r="A157" s="84"/>
    </row>
    <row r="158" spans="1:1" ht="13.8" x14ac:dyDescent="0.3">
      <c r="A158" s="84"/>
    </row>
    <row r="159" spans="1:1" ht="13.8" x14ac:dyDescent="0.3">
      <c r="A159" s="84"/>
    </row>
    <row r="160" spans="1:1" ht="13.8" x14ac:dyDescent="0.3">
      <c r="A160" s="84"/>
    </row>
    <row r="161" spans="1:1" ht="13.8" x14ac:dyDescent="0.3">
      <c r="A161" s="84"/>
    </row>
    <row r="162" spans="1:1" ht="13.8" x14ac:dyDescent="0.3">
      <c r="A162" s="84"/>
    </row>
    <row r="163" spans="1:1" ht="13.8" x14ac:dyDescent="0.3">
      <c r="A163" s="84"/>
    </row>
    <row r="164" spans="1:1" ht="13.8" x14ac:dyDescent="0.3">
      <c r="A164" s="84"/>
    </row>
    <row r="165" spans="1:1" ht="13.8" x14ac:dyDescent="0.3">
      <c r="A165" s="84"/>
    </row>
    <row r="166" spans="1:1" ht="13.8" x14ac:dyDescent="0.3">
      <c r="A166" s="84"/>
    </row>
    <row r="167" spans="1:1" ht="13.8" x14ac:dyDescent="0.3">
      <c r="A167" s="84"/>
    </row>
    <row r="168" spans="1:1" ht="13.8" x14ac:dyDescent="0.3">
      <c r="A168" s="84"/>
    </row>
    <row r="169" spans="1:1" ht="13.8" x14ac:dyDescent="0.3">
      <c r="A169" s="84"/>
    </row>
    <row r="170" spans="1:1" ht="13.8" x14ac:dyDescent="0.3">
      <c r="A170" s="84"/>
    </row>
    <row r="171" spans="1:1" ht="13.8" x14ac:dyDescent="0.3">
      <c r="A171" s="84"/>
    </row>
    <row r="172" spans="1:1" ht="13.8" x14ac:dyDescent="0.3">
      <c r="A172" s="84"/>
    </row>
    <row r="173" spans="1:1" ht="13.8" x14ac:dyDescent="0.3">
      <c r="A173" s="84"/>
    </row>
    <row r="174" spans="1:1" ht="13.8" x14ac:dyDescent="0.3">
      <c r="A174" s="84"/>
    </row>
    <row r="175" spans="1:1" ht="13.8" x14ac:dyDescent="0.3">
      <c r="A175" s="84"/>
    </row>
    <row r="176" spans="1:1" ht="13.8" x14ac:dyDescent="0.3">
      <c r="A176" s="84"/>
    </row>
    <row r="177" spans="1:1" ht="13.8" x14ac:dyDescent="0.3">
      <c r="A177" s="84"/>
    </row>
    <row r="178" spans="1:1" ht="13.8" x14ac:dyDescent="0.3">
      <c r="A178" s="84"/>
    </row>
    <row r="179" spans="1:1" ht="13.8" x14ac:dyDescent="0.3">
      <c r="A179" s="84"/>
    </row>
    <row r="180" spans="1:1" ht="13.8" x14ac:dyDescent="0.3">
      <c r="A180" s="84"/>
    </row>
    <row r="181" spans="1:1" ht="13.8" x14ac:dyDescent="0.3">
      <c r="A181" s="84"/>
    </row>
    <row r="182" spans="1:1" ht="13.8" x14ac:dyDescent="0.3">
      <c r="A182" s="84"/>
    </row>
    <row r="183" spans="1:1" ht="13.8" x14ac:dyDescent="0.3">
      <c r="A183" s="84"/>
    </row>
    <row r="184" spans="1:1" ht="13.8" x14ac:dyDescent="0.3">
      <c r="A184" s="84"/>
    </row>
    <row r="185" spans="1:1" ht="13.8" x14ac:dyDescent="0.3">
      <c r="A185" s="84"/>
    </row>
    <row r="186" spans="1:1" ht="13.8" x14ac:dyDescent="0.3">
      <c r="A186" s="84"/>
    </row>
    <row r="187" spans="1:1" ht="13.8" x14ac:dyDescent="0.3">
      <c r="A187" s="84"/>
    </row>
    <row r="188" spans="1:1" ht="13.8" x14ac:dyDescent="0.3">
      <c r="A188" s="84"/>
    </row>
    <row r="189" spans="1:1" ht="13.8" x14ac:dyDescent="0.3">
      <c r="A189" s="84"/>
    </row>
    <row r="190" spans="1:1" ht="13.8" x14ac:dyDescent="0.3">
      <c r="A190" s="84"/>
    </row>
    <row r="191" spans="1:1" ht="13.8" x14ac:dyDescent="0.3">
      <c r="A191" s="84"/>
    </row>
    <row r="192" spans="1:1" ht="13.8" x14ac:dyDescent="0.3">
      <c r="A192" s="84"/>
    </row>
    <row r="193" spans="1:1" ht="13.8" x14ac:dyDescent="0.3">
      <c r="A193" s="84"/>
    </row>
    <row r="194" spans="1:1" ht="13.8" x14ac:dyDescent="0.3">
      <c r="A194" s="84"/>
    </row>
    <row r="195" spans="1:1" ht="13.8" x14ac:dyDescent="0.3">
      <c r="A195" s="84"/>
    </row>
    <row r="196" spans="1:1" ht="13.8" x14ac:dyDescent="0.3">
      <c r="A196" s="84"/>
    </row>
    <row r="197" spans="1:1" ht="13.8" x14ac:dyDescent="0.3">
      <c r="A197" s="84"/>
    </row>
    <row r="198" spans="1:1" ht="13.8" x14ac:dyDescent="0.3">
      <c r="A198" s="84"/>
    </row>
    <row r="199" spans="1:1" ht="13.8" x14ac:dyDescent="0.3">
      <c r="A199" s="84"/>
    </row>
    <row r="200" spans="1:1" ht="13.8" x14ac:dyDescent="0.3">
      <c r="A200" s="84"/>
    </row>
    <row r="201" spans="1:1" ht="13.8" x14ac:dyDescent="0.3">
      <c r="A201" s="84"/>
    </row>
    <row r="202" spans="1:1" ht="13.8" x14ac:dyDescent="0.3">
      <c r="A202" s="84"/>
    </row>
    <row r="203" spans="1:1" ht="13.8" x14ac:dyDescent="0.3">
      <c r="A203" s="84"/>
    </row>
    <row r="204" spans="1:1" ht="13.8" x14ac:dyDescent="0.3">
      <c r="A204" s="84"/>
    </row>
    <row r="205" spans="1:1" ht="13.8" x14ac:dyDescent="0.3">
      <c r="A205" s="84"/>
    </row>
    <row r="206" spans="1:1" ht="13.8" x14ac:dyDescent="0.3">
      <c r="A206" s="84"/>
    </row>
    <row r="207" spans="1:1" ht="13.8" x14ac:dyDescent="0.3">
      <c r="A207" s="84"/>
    </row>
    <row r="208" spans="1:1" ht="13.8" x14ac:dyDescent="0.3">
      <c r="A208" s="84"/>
    </row>
    <row r="209" spans="1:1" ht="13.8" x14ac:dyDescent="0.3">
      <c r="A209" s="84"/>
    </row>
    <row r="210" spans="1:1" ht="13.8" x14ac:dyDescent="0.3">
      <c r="A210" s="84"/>
    </row>
    <row r="211" spans="1:1" ht="13.8" x14ac:dyDescent="0.3">
      <c r="A211" s="84"/>
    </row>
    <row r="212" spans="1:1" ht="13.8" x14ac:dyDescent="0.3">
      <c r="A212" s="84"/>
    </row>
    <row r="213" spans="1:1" ht="13.8" x14ac:dyDescent="0.3">
      <c r="A213" s="84"/>
    </row>
    <row r="214" spans="1:1" ht="13.8" x14ac:dyDescent="0.3">
      <c r="A214" s="84"/>
    </row>
    <row r="215" spans="1:1" ht="13.8" x14ac:dyDescent="0.3">
      <c r="A215" s="84"/>
    </row>
    <row r="216" spans="1:1" ht="13.8" x14ac:dyDescent="0.3">
      <c r="A216" s="84"/>
    </row>
    <row r="217" spans="1:1" ht="13.8" x14ac:dyDescent="0.3">
      <c r="A217" s="84"/>
    </row>
    <row r="218" spans="1:1" ht="13.8" x14ac:dyDescent="0.3">
      <c r="A218" s="84"/>
    </row>
    <row r="219" spans="1:1" ht="13.8" x14ac:dyDescent="0.3">
      <c r="A219" s="84"/>
    </row>
    <row r="220" spans="1:1" ht="13.8" x14ac:dyDescent="0.3">
      <c r="A220" s="84"/>
    </row>
    <row r="221" spans="1:1" ht="13.8" x14ac:dyDescent="0.3">
      <c r="A221" s="84"/>
    </row>
    <row r="222" spans="1:1" ht="13.8" x14ac:dyDescent="0.3">
      <c r="A222" s="84"/>
    </row>
    <row r="223" spans="1:1" ht="13.8" x14ac:dyDescent="0.3">
      <c r="A223" s="84"/>
    </row>
    <row r="224" spans="1:1" ht="13.8" x14ac:dyDescent="0.3">
      <c r="A224" s="84"/>
    </row>
    <row r="225" spans="1:1" ht="13.8" x14ac:dyDescent="0.3">
      <c r="A225" s="84"/>
    </row>
    <row r="226" spans="1:1" ht="13.8" x14ac:dyDescent="0.3">
      <c r="A226" s="84"/>
    </row>
    <row r="227" spans="1:1" ht="13.8" x14ac:dyDescent="0.3">
      <c r="A227" s="84"/>
    </row>
    <row r="228" spans="1:1" ht="13.8" x14ac:dyDescent="0.3">
      <c r="A228" s="84"/>
    </row>
    <row r="229" spans="1:1" ht="13.8" x14ac:dyDescent="0.3">
      <c r="A229" s="84"/>
    </row>
    <row r="230" spans="1:1" ht="13.8" x14ac:dyDescent="0.3">
      <c r="A230" s="84"/>
    </row>
    <row r="231" spans="1:1" ht="13.8" x14ac:dyDescent="0.3">
      <c r="A231" s="84"/>
    </row>
    <row r="232" spans="1:1" ht="13.8" x14ac:dyDescent="0.3">
      <c r="A232" s="84"/>
    </row>
    <row r="233" spans="1:1" ht="13.8" x14ac:dyDescent="0.3">
      <c r="A233" s="84"/>
    </row>
    <row r="234" spans="1:1" ht="13.8" x14ac:dyDescent="0.3">
      <c r="A234" s="84"/>
    </row>
    <row r="235" spans="1:1" ht="13.8" x14ac:dyDescent="0.3">
      <c r="A235" s="84"/>
    </row>
    <row r="236" spans="1:1" ht="13.8" x14ac:dyDescent="0.3">
      <c r="A236" s="84"/>
    </row>
    <row r="237" spans="1:1" ht="13.8" x14ac:dyDescent="0.3">
      <c r="A237" s="84"/>
    </row>
    <row r="238" spans="1:1" ht="13.8" x14ac:dyDescent="0.3">
      <c r="A238" s="84"/>
    </row>
    <row r="239" spans="1:1" ht="13.8" x14ac:dyDescent="0.3">
      <c r="A239" s="84"/>
    </row>
    <row r="240" spans="1:1" ht="13.8" x14ac:dyDescent="0.3">
      <c r="A240" s="84"/>
    </row>
    <row r="241" spans="1:1" ht="13.8" x14ac:dyDescent="0.3">
      <c r="A241" s="84"/>
    </row>
    <row r="242" spans="1:1" ht="13.8" x14ac:dyDescent="0.3">
      <c r="A242" s="84"/>
    </row>
    <row r="243" spans="1:1" ht="13.8" x14ac:dyDescent="0.3">
      <c r="A243" s="84"/>
    </row>
    <row r="244" spans="1:1" ht="13.8" x14ac:dyDescent="0.3">
      <c r="A244" s="84"/>
    </row>
    <row r="245" spans="1:1" ht="13.8" x14ac:dyDescent="0.3">
      <c r="A245" s="84"/>
    </row>
    <row r="246" spans="1:1" ht="13.8" x14ac:dyDescent="0.3">
      <c r="A246" s="84"/>
    </row>
    <row r="247" spans="1:1" ht="13.8" x14ac:dyDescent="0.3">
      <c r="A247" s="84"/>
    </row>
  </sheetData>
  <sheetProtection algorithmName="SHA-512" hashValue="7VZgbY0qbZqQ51Bd9cju+3t/DsQiMiry78E21nWIccjuyY4UMidJyyVteobfpyqRfWjVfg+av+KcsakB0rtwaQ==" saltValue="vXDXWmoZWUME7hoS0XmOmg==" spinCount="100000" sheet="1" selectLockedCells="1"/>
  <mergeCells count="8">
    <mergeCell ref="A49:C49"/>
    <mergeCell ref="A52:C52"/>
    <mergeCell ref="B1:C1"/>
    <mergeCell ref="A2:C2"/>
    <mergeCell ref="A10:C10"/>
    <mergeCell ref="A24:C24"/>
    <mergeCell ref="A35:C35"/>
    <mergeCell ref="B46:C47"/>
  </mergeCells>
  <printOptions horizontalCentered="1"/>
  <pageMargins left="0.23622047244094491" right="0.23622047244094491" top="0" bottom="0.15748031496062992" header="0.31496062992125984" footer="0.11811023622047245"/>
  <pageSetup paperSize="9" scale="49" orientation="landscape" r:id="rId1"/>
  <headerFooter>
    <oddFooter>&amp;L&amp;"Century Gothic,Standaard"&amp;8 06 - Heemskerk Prijsinvulformulieren
&amp;D&amp;C&amp;"Century Gothic,Standaard"&amp;8Pagina &amp;P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D247"/>
  <sheetViews>
    <sheetView showGridLines="0" zoomScale="55" zoomScaleNormal="55" workbookViewId="0">
      <pane xSplit="1" ySplit="2" topLeftCell="B3" activePane="bottomRight" state="frozen"/>
      <selection activeCell="C22" sqref="C22"/>
      <selection pane="topRight" activeCell="C22" sqref="C22"/>
      <selection pane="bottomLeft" activeCell="C22" sqref="C22"/>
      <selection pane="bottomRight" activeCell="B22" sqref="B22"/>
    </sheetView>
  </sheetViews>
  <sheetFormatPr defaultColWidth="42.88671875" defaultRowHeight="13.2" x14ac:dyDescent="0.25"/>
  <cols>
    <col min="1" max="1" width="63.33203125" bestFit="1" customWidth="1"/>
    <col min="2" max="4" width="55.88671875" customWidth="1"/>
    <col min="5" max="5" width="46.33203125" customWidth="1"/>
  </cols>
  <sheetData>
    <row r="1" spans="1:4" ht="27" customHeight="1" x14ac:dyDescent="0.25">
      <c r="A1" s="65" t="s">
        <v>3</v>
      </c>
      <c r="B1" s="126" t="s">
        <v>127</v>
      </c>
      <c r="C1" s="126"/>
      <c r="D1" s="126"/>
    </row>
    <row r="2" spans="1:4" x14ac:dyDescent="0.25">
      <c r="A2" s="121" t="s">
        <v>61</v>
      </c>
      <c r="B2" s="122"/>
      <c r="C2" s="122"/>
      <c r="D2" s="122"/>
    </row>
    <row r="3" spans="1:4" x14ac:dyDescent="0.25">
      <c r="A3" s="13" t="s">
        <v>4</v>
      </c>
      <c r="B3" s="13"/>
      <c r="C3" s="13"/>
      <c r="D3" s="13"/>
    </row>
    <row r="4" spans="1:4" x14ac:dyDescent="0.25">
      <c r="A4" s="12" t="s">
        <v>5</v>
      </c>
      <c r="B4" s="66" t="s">
        <v>84</v>
      </c>
      <c r="C4" s="66" t="s">
        <v>71</v>
      </c>
      <c r="D4" s="66" t="s">
        <v>82</v>
      </c>
    </row>
    <row r="5" spans="1:4" x14ac:dyDescent="0.25">
      <c r="A5" s="12" t="s">
        <v>6</v>
      </c>
      <c r="B5" s="66" t="s">
        <v>85</v>
      </c>
      <c r="C5" s="66" t="s">
        <v>89</v>
      </c>
      <c r="D5" s="66" t="s">
        <v>88</v>
      </c>
    </row>
    <row r="6" spans="1:4" s="92" customFormat="1" x14ac:dyDescent="0.25">
      <c r="A6" s="74" t="s">
        <v>7</v>
      </c>
      <c r="B6" s="91" t="s">
        <v>108</v>
      </c>
      <c r="C6" s="91" t="s">
        <v>110</v>
      </c>
      <c r="D6" s="99" t="s">
        <v>131</v>
      </c>
    </row>
    <row r="7" spans="1:4" x14ac:dyDescent="0.25">
      <c r="A7" s="12" t="s">
        <v>8</v>
      </c>
      <c r="B7" s="66" t="s">
        <v>87</v>
      </c>
      <c r="C7" s="66" t="s">
        <v>87</v>
      </c>
      <c r="D7" s="66" t="s">
        <v>87</v>
      </c>
    </row>
    <row r="8" spans="1:4" x14ac:dyDescent="0.25">
      <c r="A8" s="12" t="s">
        <v>9</v>
      </c>
      <c r="B8" s="66" t="s">
        <v>10</v>
      </c>
      <c r="C8" s="66" t="s">
        <v>10</v>
      </c>
      <c r="D8" s="66" t="s">
        <v>10</v>
      </c>
    </row>
    <row r="9" spans="1:4" x14ac:dyDescent="0.25">
      <c r="A9" s="12" t="s">
        <v>11</v>
      </c>
      <c r="B9" s="67">
        <v>1605</v>
      </c>
      <c r="C9" s="67">
        <v>1611</v>
      </c>
      <c r="D9" s="67">
        <v>1821</v>
      </c>
    </row>
    <row r="10" spans="1:4" x14ac:dyDescent="0.25">
      <c r="A10" s="111"/>
      <c r="B10" s="125"/>
      <c r="C10" s="125"/>
      <c r="D10" s="125"/>
    </row>
    <row r="11" spans="1:4" x14ac:dyDescent="0.25">
      <c r="A11" s="13" t="s">
        <v>12</v>
      </c>
      <c r="B11" s="14"/>
      <c r="C11" s="14"/>
      <c r="D11" s="14"/>
    </row>
    <row r="12" spans="1:4" x14ac:dyDescent="0.25">
      <c r="A12" s="12" t="s">
        <v>78</v>
      </c>
      <c r="B12" s="97">
        <v>36000</v>
      </c>
      <c r="C12" s="97">
        <v>40800</v>
      </c>
      <c r="D12" s="97">
        <v>43885</v>
      </c>
    </row>
    <row r="13" spans="1:4" x14ac:dyDescent="0.25">
      <c r="A13" s="12" t="s">
        <v>76</v>
      </c>
      <c r="B13" s="70">
        <f>B12/1.21</f>
        <v>29752.066115702481</v>
      </c>
      <c r="C13" s="70">
        <f>C12/1.21</f>
        <v>33719.008264462813</v>
      </c>
      <c r="D13" s="97">
        <f>D12/1.21</f>
        <v>36268.595041322318</v>
      </c>
    </row>
    <row r="14" spans="1:4" x14ac:dyDescent="0.25">
      <c r="A14" s="12" t="s">
        <v>86</v>
      </c>
      <c r="B14" s="70">
        <v>0</v>
      </c>
      <c r="C14" s="70">
        <v>0</v>
      </c>
      <c r="D14" s="70">
        <v>0</v>
      </c>
    </row>
    <row r="15" spans="1:4" s="87" customFormat="1" ht="82.5" customHeight="1" x14ac:dyDescent="0.25">
      <c r="A15" s="85" t="s">
        <v>16</v>
      </c>
      <c r="B15" s="93" t="s">
        <v>109</v>
      </c>
      <c r="C15" s="93" t="s">
        <v>111</v>
      </c>
      <c r="D15" s="93" t="s">
        <v>114</v>
      </c>
    </row>
    <row r="16" spans="1:4" x14ac:dyDescent="0.25">
      <c r="A16" s="78" t="s">
        <v>77</v>
      </c>
      <c r="B16" s="70">
        <f>150</f>
        <v>150</v>
      </c>
      <c r="C16" s="70">
        <f>400+1000+500</f>
        <v>1900</v>
      </c>
      <c r="D16" s="97">
        <v>653</v>
      </c>
    </row>
    <row r="17" spans="1:4" x14ac:dyDescent="0.25">
      <c r="A17" s="78" t="s">
        <v>18</v>
      </c>
      <c r="B17" s="94">
        <v>0</v>
      </c>
      <c r="C17" s="94">
        <v>0</v>
      </c>
      <c r="D17" s="94">
        <v>0</v>
      </c>
    </row>
    <row r="18" spans="1:4" s="87" customFormat="1" ht="71.25" customHeight="1" x14ac:dyDescent="0.25">
      <c r="A18" s="85" t="s">
        <v>19</v>
      </c>
      <c r="B18" s="71" t="s">
        <v>112</v>
      </c>
      <c r="C18" s="71" t="s">
        <v>113</v>
      </c>
      <c r="D18" s="71" t="s">
        <v>130</v>
      </c>
    </row>
    <row r="19" spans="1:4" x14ac:dyDescent="0.25">
      <c r="A19" s="12" t="s">
        <v>20</v>
      </c>
      <c r="B19" s="70">
        <f>900+400</f>
        <v>1300</v>
      </c>
      <c r="C19" s="70">
        <v>900</v>
      </c>
      <c r="D19" s="97">
        <f>900+400</f>
        <v>1300</v>
      </c>
    </row>
    <row r="20" spans="1:4" ht="26.4" x14ac:dyDescent="0.25">
      <c r="A20" s="78" t="s">
        <v>60</v>
      </c>
      <c r="B20" s="97">
        <f>890/1.21</f>
        <v>735.53719008264466</v>
      </c>
      <c r="C20" s="97">
        <f>(963.85+20+31)/1.21+55.15</f>
        <v>893.86900826446288</v>
      </c>
      <c r="D20" s="70">
        <f>1105/1.21</f>
        <v>913.22314049586782</v>
      </c>
    </row>
    <row r="21" spans="1:4" x14ac:dyDescent="0.25">
      <c r="A21" s="12" t="s">
        <v>21</v>
      </c>
      <c r="B21" s="98">
        <f>B13+B14+B16+B17+B19+B20</f>
        <v>31937.603305785124</v>
      </c>
      <c r="C21" s="98">
        <f>C13+C14+C16+C17+C19+C20</f>
        <v>37412.877272727274</v>
      </c>
      <c r="D21" s="90">
        <f>D13+D14+D16+D17+D19+D20</f>
        <v>39134.818181818184</v>
      </c>
    </row>
    <row r="22" spans="1:4" x14ac:dyDescent="0.25">
      <c r="A22" s="12" t="s">
        <v>22</v>
      </c>
      <c r="B22" s="42">
        <v>0</v>
      </c>
      <c r="C22" s="42">
        <v>0</v>
      </c>
      <c r="D22" s="42">
        <v>0</v>
      </c>
    </row>
    <row r="23" spans="1:4" x14ac:dyDescent="0.25">
      <c r="A23" s="12" t="s">
        <v>23</v>
      </c>
      <c r="B23" s="90">
        <f>B21-B22</f>
        <v>31937.603305785124</v>
      </c>
      <c r="C23" s="90">
        <f>C21-C22</f>
        <v>37412.877272727274</v>
      </c>
      <c r="D23" s="90">
        <f>D21-D22</f>
        <v>39134.818181818184</v>
      </c>
    </row>
    <row r="24" spans="1:4" x14ac:dyDescent="0.25">
      <c r="A24" s="111"/>
      <c r="B24" s="112"/>
      <c r="C24" s="112"/>
      <c r="D24" s="112"/>
    </row>
    <row r="25" spans="1:4" x14ac:dyDescent="0.25">
      <c r="A25" s="13" t="s">
        <v>24</v>
      </c>
      <c r="B25" s="13"/>
      <c r="C25" s="13"/>
      <c r="D25" s="13"/>
    </row>
    <row r="26" spans="1:4" x14ac:dyDescent="0.25">
      <c r="A26" s="12" t="s">
        <v>25</v>
      </c>
      <c r="B26" s="75">
        <v>72</v>
      </c>
      <c r="C26" s="75">
        <v>72</v>
      </c>
      <c r="D26" s="75">
        <v>72</v>
      </c>
    </row>
    <row r="27" spans="1:4" s="92" customFormat="1" x14ac:dyDescent="0.25">
      <c r="A27" s="74" t="s">
        <v>26</v>
      </c>
      <c r="B27" s="75">
        <v>3000</v>
      </c>
      <c r="C27" s="75">
        <v>3000</v>
      </c>
      <c r="D27" s="75">
        <v>3000</v>
      </c>
    </row>
    <row r="28" spans="1:4" x14ac:dyDescent="0.25">
      <c r="A28" s="78" t="s">
        <v>62</v>
      </c>
      <c r="B28" s="34">
        <v>2.5000000000000001E-2</v>
      </c>
      <c r="C28" s="34">
        <v>2.5000000000000001E-2</v>
      </c>
      <c r="D28" s="34">
        <v>2.5000000000000001E-2</v>
      </c>
    </row>
    <row r="29" spans="1:4" x14ac:dyDescent="0.25">
      <c r="A29" s="78" t="s">
        <v>63</v>
      </c>
      <c r="B29" s="35">
        <v>0</v>
      </c>
      <c r="C29" s="35">
        <v>0</v>
      </c>
      <c r="D29" s="35">
        <v>0</v>
      </c>
    </row>
    <row r="30" spans="1:4" x14ac:dyDescent="0.25">
      <c r="A30" s="12" t="s">
        <v>27</v>
      </c>
      <c r="B30" s="95">
        <v>0.1</v>
      </c>
      <c r="C30" s="95">
        <v>0.1</v>
      </c>
      <c r="D30" s="95">
        <v>0.1</v>
      </c>
    </row>
    <row r="31" spans="1:4" x14ac:dyDescent="0.25">
      <c r="A31" s="12" t="s">
        <v>28</v>
      </c>
      <c r="B31" s="33">
        <v>0</v>
      </c>
      <c r="C31" s="33">
        <v>0</v>
      </c>
      <c r="D31" s="33">
        <v>0</v>
      </c>
    </row>
    <row r="32" spans="1:4" x14ac:dyDescent="0.25">
      <c r="A32" s="12" t="s">
        <v>29</v>
      </c>
      <c r="B32" s="41">
        <v>0</v>
      </c>
      <c r="C32" s="41">
        <v>0</v>
      </c>
      <c r="D32" s="41">
        <v>0</v>
      </c>
    </row>
    <row r="33" spans="1:4" x14ac:dyDescent="0.25">
      <c r="A33" s="12" t="s">
        <v>30</v>
      </c>
      <c r="B33" s="41">
        <v>0</v>
      </c>
      <c r="C33" s="41">
        <v>0</v>
      </c>
      <c r="D33" s="41">
        <v>0</v>
      </c>
    </row>
    <row r="34" spans="1:4" x14ac:dyDescent="0.25">
      <c r="A34" s="12" t="s">
        <v>31</v>
      </c>
      <c r="B34" s="41">
        <v>0</v>
      </c>
      <c r="C34" s="41">
        <v>0</v>
      </c>
      <c r="D34" s="41">
        <v>0</v>
      </c>
    </row>
    <row r="35" spans="1:4" x14ac:dyDescent="0.25">
      <c r="A35" s="111"/>
      <c r="B35" s="112"/>
      <c r="C35" s="112"/>
      <c r="D35" s="112"/>
    </row>
    <row r="36" spans="1:4" x14ac:dyDescent="0.25">
      <c r="A36" s="13" t="s">
        <v>32</v>
      </c>
      <c r="B36" s="77"/>
      <c r="C36" s="77"/>
      <c r="D36" s="77"/>
    </row>
    <row r="37" spans="1:4" x14ac:dyDescent="0.25">
      <c r="A37" s="12" t="s">
        <v>33</v>
      </c>
      <c r="B37" s="32">
        <v>0</v>
      </c>
      <c r="C37" s="32">
        <v>0</v>
      </c>
      <c r="D37" s="32">
        <v>0</v>
      </c>
    </row>
    <row r="38" spans="1:4" x14ac:dyDescent="0.25">
      <c r="A38" s="12" t="s">
        <v>34</v>
      </c>
      <c r="B38" s="32">
        <v>0</v>
      </c>
      <c r="C38" s="32">
        <v>0</v>
      </c>
      <c r="D38" s="32">
        <v>0</v>
      </c>
    </row>
    <row r="39" spans="1:4" x14ac:dyDescent="0.25">
      <c r="A39" s="12" t="s">
        <v>35</v>
      </c>
      <c r="B39" s="32">
        <v>0</v>
      </c>
      <c r="C39" s="32">
        <v>0</v>
      </c>
      <c r="D39" s="32">
        <v>0</v>
      </c>
    </row>
    <row r="40" spans="1:4" x14ac:dyDescent="0.25">
      <c r="A40" s="12" t="s">
        <v>36</v>
      </c>
      <c r="B40" s="32">
        <v>0</v>
      </c>
      <c r="C40" s="32">
        <v>0</v>
      </c>
      <c r="D40" s="32">
        <v>0</v>
      </c>
    </row>
    <row r="41" spans="1:4" x14ac:dyDescent="0.25">
      <c r="A41" s="12" t="s">
        <v>37</v>
      </c>
      <c r="B41" s="32">
        <v>0</v>
      </c>
      <c r="C41" s="32">
        <v>0</v>
      </c>
      <c r="D41" s="32">
        <v>0</v>
      </c>
    </row>
    <row r="42" spans="1:4" x14ac:dyDescent="0.25">
      <c r="A42" s="12" t="s">
        <v>38</v>
      </c>
      <c r="B42" s="70" t="s">
        <v>65</v>
      </c>
      <c r="C42" s="70" t="s">
        <v>65</v>
      </c>
      <c r="D42" s="70" t="s">
        <v>65</v>
      </c>
    </row>
    <row r="43" spans="1:4" x14ac:dyDescent="0.25">
      <c r="A43" s="12" t="s">
        <v>39</v>
      </c>
      <c r="B43" s="32">
        <v>0</v>
      </c>
      <c r="C43" s="32">
        <v>0</v>
      </c>
      <c r="D43" s="32">
        <v>0</v>
      </c>
    </row>
    <row r="44" spans="1:4" x14ac:dyDescent="0.25">
      <c r="A44" s="12" t="s">
        <v>40</v>
      </c>
      <c r="B44" s="32">
        <v>0</v>
      </c>
      <c r="C44" s="32">
        <v>0</v>
      </c>
      <c r="D44" s="32">
        <v>0</v>
      </c>
    </row>
    <row r="45" spans="1:4" x14ac:dyDescent="0.25">
      <c r="A45" s="73" t="s">
        <v>116</v>
      </c>
      <c r="B45" s="32">
        <v>0</v>
      </c>
      <c r="C45" s="32">
        <v>0</v>
      </c>
      <c r="D45" s="32">
        <v>0</v>
      </c>
    </row>
    <row r="46" spans="1:4" x14ac:dyDescent="0.25">
      <c r="A46" s="78" t="s">
        <v>117</v>
      </c>
      <c r="B46" s="117"/>
      <c r="C46" s="118"/>
      <c r="D46" s="118"/>
    </row>
    <row r="47" spans="1:4" ht="46.5" customHeight="1" x14ac:dyDescent="0.25">
      <c r="A47" s="32"/>
      <c r="B47" s="119"/>
      <c r="C47" s="120"/>
      <c r="D47" s="120"/>
    </row>
    <row r="48" spans="1:4" x14ac:dyDescent="0.25">
      <c r="A48" s="12" t="s">
        <v>41</v>
      </c>
      <c r="B48" s="81">
        <f>(B27*B30*B34)/12</f>
        <v>0</v>
      </c>
      <c r="C48" s="81">
        <f>(C27*C30*C34)/12</f>
        <v>0</v>
      </c>
      <c r="D48" s="81">
        <f>(D27*D30*D34)/12</f>
        <v>0</v>
      </c>
    </row>
    <row r="49" spans="1:4" x14ac:dyDescent="0.25">
      <c r="A49" s="111"/>
      <c r="B49" s="112"/>
      <c r="C49" s="112"/>
      <c r="D49" s="112"/>
    </row>
    <row r="50" spans="1:4" x14ac:dyDescent="0.25">
      <c r="A50" s="82" t="s">
        <v>79</v>
      </c>
      <c r="B50" s="83">
        <f>SUM(B37:B48)</f>
        <v>0</v>
      </c>
      <c r="C50" s="83">
        <f>SUM(C37:C48)</f>
        <v>0</v>
      </c>
      <c r="D50" s="83">
        <f>SUM(D37:D48)</f>
        <v>0</v>
      </c>
    </row>
    <row r="51" spans="1:4" x14ac:dyDescent="0.25">
      <c r="A51" s="11"/>
      <c r="B51" s="11"/>
      <c r="C51" s="11"/>
      <c r="D51" s="11"/>
    </row>
    <row r="52" spans="1:4" s="96" customFormat="1" ht="81" customHeight="1" x14ac:dyDescent="0.3">
      <c r="A52" s="113" t="s">
        <v>69</v>
      </c>
      <c r="B52" s="114"/>
      <c r="C52" s="114"/>
      <c r="D52" s="114"/>
    </row>
    <row r="53" spans="1:4" x14ac:dyDescent="0.25">
      <c r="A53" s="11"/>
    </row>
    <row r="54" spans="1:4" x14ac:dyDescent="0.25">
      <c r="A54" s="11"/>
    </row>
    <row r="55" spans="1:4" x14ac:dyDescent="0.25">
      <c r="A55" s="11"/>
    </row>
    <row r="56" spans="1:4" x14ac:dyDescent="0.25">
      <c r="A56" s="11"/>
    </row>
    <row r="57" spans="1:4" x14ac:dyDescent="0.25">
      <c r="A57" s="11"/>
    </row>
    <row r="58" spans="1:4" x14ac:dyDescent="0.25">
      <c r="A58" s="11"/>
    </row>
    <row r="59" spans="1:4" x14ac:dyDescent="0.25">
      <c r="A59" s="11"/>
    </row>
    <row r="60" spans="1:4" x14ac:dyDescent="0.25">
      <c r="A60" s="11"/>
    </row>
    <row r="61" spans="1:4" x14ac:dyDescent="0.25">
      <c r="A61" s="11"/>
    </row>
    <row r="62" spans="1:4" x14ac:dyDescent="0.25">
      <c r="A62" s="11"/>
    </row>
    <row r="63" spans="1:4" x14ac:dyDescent="0.25">
      <c r="A63" s="11"/>
    </row>
    <row r="64" spans="1:4" x14ac:dyDescent="0.25">
      <c r="A64" s="11"/>
    </row>
    <row r="65" spans="1:1" x14ac:dyDescent="0.25">
      <c r="A65" s="11"/>
    </row>
    <row r="66" spans="1:1" x14ac:dyDescent="0.25">
      <c r="A66" s="11"/>
    </row>
    <row r="67" spans="1:1" x14ac:dyDescent="0.25">
      <c r="A67" s="11"/>
    </row>
    <row r="68" spans="1:1" x14ac:dyDescent="0.25">
      <c r="A68" s="11"/>
    </row>
    <row r="69" spans="1:1" x14ac:dyDescent="0.25">
      <c r="A69" s="11"/>
    </row>
    <row r="70" spans="1:1" x14ac:dyDescent="0.25">
      <c r="A70" s="11"/>
    </row>
    <row r="71" spans="1:1" x14ac:dyDescent="0.25">
      <c r="A71" s="11"/>
    </row>
    <row r="72" spans="1:1" x14ac:dyDescent="0.25">
      <c r="A72" s="11"/>
    </row>
    <row r="73" spans="1:1" ht="13.8" x14ac:dyDescent="0.3">
      <c r="A73" s="84"/>
    </row>
    <row r="74" spans="1:1" ht="13.8" x14ac:dyDescent="0.3">
      <c r="A74" s="84"/>
    </row>
    <row r="75" spans="1:1" ht="13.8" x14ac:dyDescent="0.3">
      <c r="A75" s="84"/>
    </row>
    <row r="76" spans="1:1" ht="13.8" x14ac:dyDescent="0.3">
      <c r="A76" s="84"/>
    </row>
    <row r="77" spans="1:1" ht="13.8" x14ac:dyDescent="0.3">
      <c r="A77" s="84"/>
    </row>
    <row r="78" spans="1:1" ht="13.8" x14ac:dyDescent="0.3">
      <c r="A78" s="84"/>
    </row>
    <row r="79" spans="1:1" ht="13.8" x14ac:dyDescent="0.3">
      <c r="A79" s="84"/>
    </row>
    <row r="80" spans="1:1" ht="13.8" x14ac:dyDescent="0.3">
      <c r="A80" s="84"/>
    </row>
    <row r="81" spans="1:1" ht="13.8" x14ac:dyDescent="0.3">
      <c r="A81" s="84"/>
    </row>
    <row r="82" spans="1:1" ht="13.8" x14ac:dyDescent="0.3">
      <c r="A82" s="84"/>
    </row>
    <row r="83" spans="1:1" ht="13.8" x14ac:dyDescent="0.3">
      <c r="A83" s="84"/>
    </row>
    <row r="84" spans="1:1" ht="13.8" x14ac:dyDescent="0.3">
      <c r="A84" s="84"/>
    </row>
    <row r="85" spans="1:1" ht="13.8" x14ac:dyDescent="0.3">
      <c r="A85" s="84"/>
    </row>
    <row r="86" spans="1:1" ht="13.8" x14ac:dyDescent="0.3">
      <c r="A86" s="84"/>
    </row>
    <row r="87" spans="1:1" ht="13.8" x14ac:dyDescent="0.3">
      <c r="A87" s="84"/>
    </row>
    <row r="88" spans="1:1" ht="13.8" x14ac:dyDescent="0.3">
      <c r="A88" s="84"/>
    </row>
    <row r="89" spans="1:1" ht="13.8" x14ac:dyDescent="0.3">
      <c r="A89" s="84"/>
    </row>
    <row r="90" spans="1:1" ht="13.8" x14ac:dyDescent="0.3">
      <c r="A90" s="84"/>
    </row>
    <row r="91" spans="1:1" ht="13.8" x14ac:dyDescent="0.3">
      <c r="A91" s="84"/>
    </row>
    <row r="92" spans="1:1" ht="13.8" x14ac:dyDescent="0.3">
      <c r="A92" s="84"/>
    </row>
    <row r="93" spans="1:1" ht="13.8" x14ac:dyDescent="0.3">
      <c r="A93" s="84"/>
    </row>
    <row r="94" spans="1:1" ht="13.8" x14ac:dyDescent="0.3">
      <c r="A94" s="84"/>
    </row>
    <row r="95" spans="1:1" ht="13.8" x14ac:dyDescent="0.3">
      <c r="A95" s="84"/>
    </row>
    <row r="96" spans="1:1" ht="13.8" x14ac:dyDescent="0.3">
      <c r="A96" s="84"/>
    </row>
    <row r="97" spans="1:1" ht="13.8" x14ac:dyDescent="0.3">
      <c r="A97" s="84"/>
    </row>
    <row r="98" spans="1:1" ht="13.8" x14ac:dyDescent="0.3">
      <c r="A98" s="84"/>
    </row>
    <row r="99" spans="1:1" ht="13.8" x14ac:dyDescent="0.3">
      <c r="A99" s="84"/>
    </row>
    <row r="100" spans="1:1" ht="13.8" x14ac:dyDescent="0.3">
      <c r="A100" s="84"/>
    </row>
    <row r="101" spans="1:1" ht="13.8" x14ac:dyDescent="0.3">
      <c r="A101" s="84"/>
    </row>
    <row r="102" spans="1:1" ht="13.8" x14ac:dyDescent="0.3">
      <c r="A102" s="84"/>
    </row>
    <row r="103" spans="1:1" ht="13.8" x14ac:dyDescent="0.3">
      <c r="A103" s="84"/>
    </row>
    <row r="104" spans="1:1" ht="13.8" x14ac:dyDescent="0.3">
      <c r="A104" s="84"/>
    </row>
    <row r="105" spans="1:1" ht="13.8" x14ac:dyDescent="0.3">
      <c r="A105" s="84"/>
    </row>
    <row r="106" spans="1:1" ht="13.8" x14ac:dyDescent="0.3">
      <c r="A106" s="84"/>
    </row>
    <row r="107" spans="1:1" ht="13.8" x14ac:dyDescent="0.3">
      <c r="A107" s="84"/>
    </row>
    <row r="108" spans="1:1" ht="13.8" x14ac:dyDescent="0.3">
      <c r="A108" s="84"/>
    </row>
    <row r="109" spans="1:1" ht="13.8" x14ac:dyDescent="0.3">
      <c r="A109" s="84"/>
    </row>
    <row r="110" spans="1:1" ht="13.8" x14ac:dyDescent="0.3">
      <c r="A110" s="84"/>
    </row>
    <row r="111" spans="1:1" ht="13.8" x14ac:dyDescent="0.3">
      <c r="A111" s="84"/>
    </row>
    <row r="112" spans="1:1" ht="13.8" x14ac:dyDescent="0.3">
      <c r="A112" s="84"/>
    </row>
    <row r="113" spans="1:1" ht="13.8" x14ac:dyDescent="0.3">
      <c r="A113" s="84"/>
    </row>
    <row r="114" spans="1:1" ht="13.8" x14ac:dyDescent="0.3">
      <c r="A114" s="84"/>
    </row>
    <row r="115" spans="1:1" ht="13.8" x14ac:dyDescent="0.3">
      <c r="A115" s="84"/>
    </row>
    <row r="116" spans="1:1" ht="13.8" x14ac:dyDescent="0.3">
      <c r="A116" s="84"/>
    </row>
    <row r="117" spans="1:1" ht="13.8" x14ac:dyDescent="0.3">
      <c r="A117" s="84"/>
    </row>
    <row r="118" spans="1:1" ht="13.8" x14ac:dyDescent="0.3">
      <c r="A118" s="84"/>
    </row>
    <row r="119" spans="1:1" ht="13.8" x14ac:dyDescent="0.3">
      <c r="A119" s="84"/>
    </row>
    <row r="120" spans="1:1" ht="13.8" x14ac:dyDescent="0.3">
      <c r="A120" s="84"/>
    </row>
    <row r="121" spans="1:1" ht="13.8" x14ac:dyDescent="0.3">
      <c r="A121" s="84"/>
    </row>
    <row r="122" spans="1:1" ht="13.8" x14ac:dyDescent="0.3">
      <c r="A122" s="84"/>
    </row>
    <row r="123" spans="1:1" ht="13.8" x14ac:dyDescent="0.3">
      <c r="A123" s="84"/>
    </row>
    <row r="124" spans="1:1" ht="13.8" x14ac:dyDescent="0.3">
      <c r="A124" s="84"/>
    </row>
    <row r="125" spans="1:1" ht="13.8" x14ac:dyDescent="0.3">
      <c r="A125" s="84"/>
    </row>
    <row r="126" spans="1:1" ht="13.8" x14ac:dyDescent="0.3">
      <c r="A126" s="84"/>
    </row>
    <row r="127" spans="1:1" ht="13.8" x14ac:dyDescent="0.3">
      <c r="A127" s="84"/>
    </row>
    <row r="128" spans="1:1" ht="13.8" x14ac:dyDescent="0.3">
      <c r="A128" s="84"/>
    </row>
    <row r="129" spans="1:1" ht="13.8" x14ac:dyDescent="0.3">
      <c r="A129" s="84"/>
    </row>
    <row r="130" spans="1:1" ht="13.8" x14ac:dyDescent="0.3">
      <c r="A130" s="84"/>
    </row>
    <row r="131" spans="1:1" ht="13.8" x14ac:dyDescent="0.3">
      <c r="A131" s="84"/>
    </row>
    <row r="132" spans="1:1" ht="13.8" x14ac:dyDescent="0.3">
      <c r="A132" s="84"/>
    </row>
    <row r="133" spans="1:1" ht="13.8" x14ac:dyDescent="0.3">
      <c r="A133" s="84"/>
    </row>
    <row r="134" spans="1:1" ht="13.8" x14ac:dyDescent="0.3">
      <c r="A134" s="84"/>
    </row>
    <row r="135" spans="1:1" ht="13.8" x14ac:dyDescent="0.3">
      <c r="A135" s="84"/>
    </row>
    <row r="136" spans="1:1" ht="13.8" x14ac:dyDescent="0.3">
      <c r="A136" s="84"/>
    </row>
    <row r="137" spans="1:1" ht="13.8" x14ac:dyDescent="0.3">
      <c r="A137" s="84"/>
    </row>
    <row r="138" spans="1:1" ht="13.8" x14ac:dyDescent="0.3">
      <c r="A138" s="84"/>
    </row>
    <row r="139" spans="1:1" ht="13.8" x14ac:dyDescent="0.3">
      <c r="A139" s="84"/>
    </row>
    <row r="140" spans="1:1" ht="13.8" x14ac:dyDescent="0.3">
      <c r="A140" s="84"/>
    </row>
    <row r="141" spans="1:1" ht="13.8" x14ac:dyDescent="0.3">
      <c r="A141" s="84"/>
    </row>
    <row r="142" spans="1:1" ht="13.8" x14ac:dyDescent="0.3">
      <c r="A142" s="84"/>
    </row>
    <row r="143" spans="1:1" ht="13.8" x14ac:dyDescent="0.3">
      <c r="A143" s="84"/>
    </row>
    <row r="144" spans="1:1" ht="13.8" x14ac:dyDescent="0.3">
      <c r="A144" s="84"/>
    </row>
    <row r="145" spans="1:1" ht="13.8" x14ac:dyDescent="0.3">
      <c r="A145" s="84"/>
    </row>
    <row r="146" spans="1:1" ht="13.8" x14ac:dyDescent="0.3">
      <c r="A146" s="84"/>
    </row>
    <row r="147" spans="1:1" ht="13.8" x14ac:dyDescent="0.3">
      <c r="A147" s="84"/>
    </row>
    <row r="148" spans="1:1" ht="13.8" x14ac:dyDescent="0.3">
      <c r="A148" s="84"/>
    </row>
    <row r="149" spans="1:1" ht="13.8" x14ac:dyDescent="0.3">
      <c r="A149" s="84"/>
    </row>
    <row r="150" spans="1:1" ht="13.8" x14ac:dyDescent="0.3">
      <c r="A150" s="84"/>
    </row>
    <row r="151" spans="1:1" ht="13.8" x14ac:dyDescent="0.3">
      <c r="A151" s="84"/>
    </row>
    <row r="152" spans="1:1" ht="13.8" x14ac:dyDescent="0.3">
      <c r="A152" s="84"/>
    </row>
    <row r="153" spans="1:1" ht="13.8" x14ac:dyDescent="0.3">
      <c r="A153" s="84"/>
    </row>
    <row r="154" spans="1:1" ht="13.8" x14ac:dyDescent="0.3">
      <c r="A154" s="84"/>
    </row>
    <row r="155" spans="1:1" ht="13.8" x14ac:dyDescent="0.3">
      <c r="A155" s="84"/>
    </row>
    <row r="156" spans="1:1" ht="13.8" x14ac:dyDescent="0.3">
      <c r="A156" s="84"/>
    </row>
    <row r="157" spans="1:1" ht="13.8" x14ac:dyDescent="0.3">
      <c r="A157" s="84"/>
    </row>
    <row r="158" spans="1:1" ht="13.8" x14ac:dyDescent="0.3">
      <c r="A158" s="84"/>
    </row>
    <row r="159" spans="1:1" ht="13.8" x14ac:dyDescent="0.3">
      <c r="A159" s="84"/>
    </row>
    <row r="160" spans="1:1" ht="13.8" x14ac:dyDescent="0.3">
      <c r="A160" s="84"/>
    </row>
    <row r="161" spans="1:1" ht="13.8" x14ac:dyDescent="0.3">
      <c r="A161" s="84"/>
    </row>
    <row r="162" spans="1:1" ht="13.8" x14ac:dyDescent="0.3">
      <c r="A162" s="84"/>
    </row>
    <row r="163" spans="1:1" ht="13.8" x14ac:dyDescent="0.3">
      <c r="A163" s="84"/>
    </row>
    <row r="164" spans="1:1" ht="13.8" x14ac:dyDescent="0.3">
      <c r="A164" s="84"/>
    </row>
    <row r="165" spans="1:1" ht="13.8" x14ac:dyDescent="0.3">
      <c r="A165" s="84"/>
    </row>
    <row r="166" spans="1:1" ht="13.8" x14ac:dyDescent="0.3">
      <c r="A166" s="84"/>
    </row>
    <row r="167" spans="1:1" ht="13.8" x14ac:dyDescent="0.3">
      <c r="A167" s="84"/>
    </row>
    <row r="168" spans="1:1" ht="13.8" x14ac:dyDescent="0.3">
      <c r="A168" s="84"/>
    </row>
    <row r="169" spans="1:1" ht="13.8" x14ac:dyDescent="0.3">
      <c r="A169" s="84"/>
    </row>
    <row r="170" spans="1:1" ht="13.8" x14ac:dyDescent="0.3">
      <c r="A170" s="84"/>
    </row>
    <row r="171" spans="1:1" ht="13.8" x14ac:dyDescent="0.3">
      <c r="A171" s="84"/>
    </row>
    <row r="172" spans="1:1" ht="13.8" x14ac:dyDescent="0.3">
      <c r="A172" s="84"/>
    </row>
    <row r="173" spans="1:1" ht="13.8" x14ac:dyDescent="0.3">
      <c r="A173" s="84"/>
    </row>
    <row r="174" spans="1:1" ht="13.8" x14ac:dyDescent="0.3">
      <c r="A174" s="84"/>
    </row>
    <row r="175" spans="1:1" ht="13.8" x14ac:dyDescent="0.3">
      <c r="A175" s="84"/>
    </row>
    <row r="176" spans="1:1" ht="13.8" x14ac:dyDescent="0.3">
      <c r="A176" s="84"/>
    </row>
    <row r="177" spans="1:1" ht="13.8" x14ac:dyDescent="0.3">
      <c r="A177" s="84"/>
    </row>
    <row r="178" spans="1:1" ht="13.8" x14ac:dyDescent="0.3">
      <c r="A178" s="84"/>
    </row>
    <row r="179" spans="1:1" ht="13.8" x14ac:dyDescent="0.3">
      <c r="A179" s="84"/>
    </row>
    <row r="180" spans="1:1" ht="13.8" x14ac:dyDescent="0.3">
      <c r="A180" s="84"/>
    </row>
    <row r="181" spans="1:1" ht="13.8" x14ac:dyDescent="0.3">
      <c r="A181" s="84"/>
    </row>
    <row r="182" spans="1:1" ht="13.8" x14ac:dyDescent="0.3">
      <c r="A182" s="84"/>
    </row>
    <row r="183" spans="1:1" ht="13.8" x14ac:dyDescent="0.3">
      <c r="A183" s="84"/>
    </row>
    <row r="184" spans="1:1" ht="13.8" x14ac:dyDescent="0.3">
      <c r="A184" s="84"/>
    </row>
    <row r="185" spans="1:1" ht="13.8" x14ac:dyDescent="0.3">
      <c r="A185" s="84"/>
    </row>
    <row r="186" spans="1:1" ht="13.8" x14ac:dyDescent="0.3">
      <c r="A186" s="84"/>
    </row>
    <row r="187" spans="1:1" ht="13.8" x14ac:dyDescent="0.3">
      <c r="A187" s="84"/>
    </row>
    <row r="188" spans="1:1" ht="13.8" x14ac:dyDescent="0.3">
      <c r="A188" s="84"/>
    </row>
    <row r="189" spans="1:1" ht="13.8" x14ac:dyDescent="0.3">
      <c r="A189" s="84"/>
    </row>
    <row r="190" spans="1:1" ht="13.8" x14ac:dyDescent="0.3">
      <c r="A190" s="84"/>
    </row>
    <row r="191" spans="1:1" ht="13.8" x14ac:dyDescent="0.3">
      <c r="A191" s="84"/>
    </row>
    <row r="192" spans="1:1" ht="13.8" x14ac:dyDescent="0.3">
      <c r="A192" s="84"/>
    </row>
    <row r="193" spans="1:1" ht="13.8" x14ac:dyDescent="0.3">
      <c r="A193" s="84"/>
    </row>
    <row r="194" spans="1:1" ht="13.8" x14ac:dyDescent="0.3">
      <c r="A194" s="84"/>
    </row>
    <row r="195" spans="1:1" ht="13.8" x14ac:dyDescent="0.3">
      <c r="A195" s="84"/>
    </row>
    <row r="196" spans="1:1" ht="13.8" x14ac:dyDescent="0.3">
      <c r="A196" s="84"/>
    </row>
    <row r="197" spans="1:1" ht="13.8" x14ac:dyDescent="0.3">
      <c r="A197" s="84"/>
    </row>
    <row r="198" spans="1:1" ht="13.8" x14ac:dyDescent="0.3">
      <c r="A198" s="84"/>
    </row>
    <row r="199" spans="1:1" ht="13.8" x14ac:dyDescent="0.3">
      <c r="A199" s="84"/>
    </row>
    <row r="200" spans="1:1" ht="13.8" x14ac:dyDescent="0.3">
      <c r="A200" s="84"/>
    </row>
    <row r="201" spans="1:1" ht="13.8" x14ac:dyDescent="0.3">
      <c r="A201" s="84"/>
    </row>
    <row r="202" spans="1:1" ht="13.8" x14ac:dyDescent="0.3">
      <c r="A202" s="84"/>
    </row>
    <row r="203" spans="1:1" ht="13.8" x14ac:dyDescent="0.3">
      <c r="A203" s="84"/>
    </row>
    <row r="204" spans="1:1" ht="13.8" x14ac:dyDescent="0.3">
      <c r="A204" s="84"/>
    </row>
    <row r="205" spans="1:1" ht="13.8" x14ac:dyDescent="0.3">
      <c r="A205" s="84"/>
    </row>
    <row r="206" spans="1:1" ht="13.8" x14ac:dyDescent="0.3">
      <c r="A206" s="84"/>
    </row>
    <row r="207" spans="1:1" ht="13.8" x14ac:dyDescent="0.3">
      <c r="A207" s="84"/>
    </row>
    <row r="208" spans="1:1" ht="13.8" x14ac:dyDescent="0.3">
      <c r="A208" s="84"/>
    </row>
    <row r="209" spans="1:1" ht="13.8" x14ac:dyDescent="0.3">
      <c r="A209" s="84"/>
    </row>
    <row r="210" spans="1:1" ht="13.8" x14ac:dyDescent="0.3">
      <c r="A210" s="84"/>
    </row>
    <row r="211" spans="1:1" ht="13.8" x14ac:dyDescent="0.3">
      <c r="A211" s="84"/>
    </row>
    <row r="212" spans="1:1" ht="13.8" x14ac:dyDescent="0.3">
      <c r="A212" s="84"/>
    </row>
    <row r="213" spans="1:1" ht="13.8" x14ac:dyDescent="0.3">
      <c r="A213" s="84"/>
    </row>
    <row r="214" spans="1:1" ht="13.8" x14ac:dyDescent="0.3">
      <c r="A214" s="84"/>
    </row>
    <row r="215" spans="1:1" ht="13.8" x14ac:dyDescent="0.3">
      <c r="A215" s="84"/>
    </row>
    <row r="216" spans="1:1" ht="13.8" x14ac:dyDescent="0.3">
      <c r="A216" s="84"/>
    </row>
    <row r="217" spans="1:1" ht="13.8" x14ac:dyDescent="0.3">
      <c r="A217" s="84"/>
    </row>
    <row r="218" spans="1:1" ht="13.8" x14ac:dyDescent="0.3">
      <c r="A218" s="84"/>
    </row>
    <row r="219" spans="1:1" ht="13.8" x14ac:dyDescent="0.3">
      <c r="A219" s="84"/>
    </row>
    <row r="220" spans="1:1" ht="13.8" x14ac:dyDescent="0.3">
      <c r="A220" s="84"/>
    </row>
    <row r="221" spans="1:1" ht="13.8" x14ac:dyDescent="0.3">
      <c r="A221" s="84"/>
    </row>
    <row r="222" spans="1:1" ht="13.8" x14ac:dyDescent="0.3">
      <c r="A222" s="84"/>
    </row>
    <row r="223" spans="1:1" ht="13.8" x14ac:dyDescent="0.3">
      <c r="A223" s="84"/>
    </row>
    <row r="224" spans="1:1" ht="13.8" x14ac:dyDescent="0.3">
      <c r="A224" s="84"/>
    </row>
    <row r="225" spans="1:1" ht="13.8" x14ac:dyDescent="0.3">
      <c r="A225" s="84"/>
    </row>
    <row r="226" spans="1:1" ht="13.8" x14ac:dyDescent="0.3">
      <c r="A226" s="84"/>
    </row>
    <row r="227" spans="1:1" ht="13.8" x14ac:dyDescent="0.3">
      <c r="A227" s="84"/>
    </row>
    <row r="228" spans="1:1" ht="13.8" x14ac:dyDescent="0.3">
      <c r="A228" s="84"/>
    </row>
    <row r="229" spans="1:1" ht="13.8" x14ac:dyDescent="0.3">
      <c r="A229" s="84"/>
    </row>
    <row r="230" spans="1:1" ht="13.8" x14ac:dyDescent="0.3">
      <c r="A230" s="84"/>
    </row>
    <row r="231" spans="1:1" ht="13.8" x14ac:dyDescent="0.3">
      <c r="A231" s="84"/>
    </row>
    <row r="232" spans="1:1" ht="13.8" x14ac:dyDescent="0.3">
      <c r="A232" s="84"/>
    </row>
    <row r="233" spans="1:1" ht="13.8" x14ac:dyDescent="0.3">
      <c r="A233" s="84"/>
    </row>
    <row r="234" spans="1:1" ht="13.8" x14ac:dyDescent="0.3">
      <c r="A234" s="84"/>
    </row>
    <row r="235" spans="1:1" ht="13.8" x14ac:dyDescent="0.3">
      <c r="A235" s="84"/>
    </row>
    <row r="236" spans="1:1" ht="13.8" x14ac:dyDescent="0.3">
      <c r="A236" s="84"/>
    </row>
    <row r="237" spans="1:1" ht="13.8" x14ac:dyDescent="0.3">
      <c r="A237" s="84"/>
    </row>
    <row r="238" spans="1:1" ht="13.8" x14ac:dyDescent="0.3">
      <c r="A238" s="84"/>
    </row>
    <row r="239" spans="1:1" ht="13.8" x14ac:dyDescent="0.3">
      <c r="A239" s="84"/>
    </row>
    <row r="240" spans="1:1" ht="13.8" x14ac:dyDescent="0.3">
      <c r="A240" s="84"/>
    </row>
    <row r="241" spans="1:1" ht="13.8" x14ac:dyDescent="0.3">
      <c r="A241" s="84"/>
    </row>
    <row r="242" spans="1:1" ht="13.8" x14ac:dyDescent="0.3">
      <c r="A242" s="84"/>
    </row>
    <row r="243" spans="1:1" ht="13.8" x14ac:dyDescent="0.3">
      <c r="A243" s="84"/>
    </row>
    <row r="244" spans="1:1" ht="13.8" x14ac:dyDescent="0.3">
      <c r="A244" s="84"/>
    </row>
    <row r="245" spans="1:1" ht="13.8" x14ac:dyDescent="0.3">
      <c r="A245" s="84"/>
    </row>
    <row r="246" spans="1:1" ht="13.8" x14ac:dyDescent="0.3">
      <c r="A246" s="84"/>
    </row>
    <row r="247" spans="1:1" ht="13.8" x14ac:dyDescent="0.3">
      <c r="A247" s="84"/>
    </row>
  </sheetData>
  <sheetProtection algorithmName="SHA-512" hashValue="nLVQWyC4fjMkO7yXtVfq+NBTaDWYVY09BPELc78DzFIsNV88x5yFF7XXbsdWjN56V4/dFQyx4TeM31IZuHnYlA==" saltValue="+akpflKXb7LHHbSInn39Og==" spinCount="100000" sheet="1" selectLockedCells="1"/>
  <mergeCells count="8">
    <mergeCell ref="A49:D49"/>
    <mergeCell ref="A52:D52"/>
    <mergeCell ref="B1:D1"/>
    <mergeCell ref="A2:D2"/>
    <mergeCell ref="A10:D10"/>
    <mergeCell ref="A24:D24"/>
    <mergeCell ref="A35:D35"/>
    <mergeCell ref="B46:D47"/>
  </mergeCells>
  <printOptions horizontalCentered="1"/>
  <pageMargins left="0.23622047244094491" right="0.23622047244094491" top="0" bottom="0.15748031496062992" header="0.31496062992125984" footer="0.11811023622047245"/>
  <pageSetup paperSize="9" scale="61" orientation="landscape" r:id="rId1"/>
  <headerFooter>
    <oddFooter>&amp;L&amp;"Century Gothic,Standaard"&amp;8 06 - Heemskerk Prijsinvulformulieren
&amp;D&amp;C&amp;"Century Gothic,Standaard"&amp;8Pagina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BB374"/>
  <sheetViews>
    <sheetView showGridLines="0" zoomScale="85" zoomScaleNormal="85" zoomScaleSheetLayoutView="100" workbookViewId="0">
      <pane xSplit="2" ySplit="2" topLeftCell="C18" activePane="bottomRight" state="frozen"/>
      <selection activeCell="C22" sqref="C22"/>
      <selection pane="topRight" activeCell="C22" sqref="C22"/>
      <selection pane="bottomLeft" activeCell="C22" sqref="C22"/>
      <selection pane="bottomRight" activeCell="C22" sqref="C22"/>
    </sheetView>
  </sheetViews>
  <sheetFormatPr defaultColWidth="9.109375" defaultRowHeight="13.2" x14ac:dyDescent="0.25"/>
  <cols>
    <col min="1" max="1" width="86.109375" style="11" bestFit="1" customWidth="1"/>
    <col min="2" max="2" width="23.88671875" style="11" customWidth="1"/>
    <col min="3" max="3" width="97.5546875" style="11" bestFit="1" customWidth="1"/>
    <col min="4" max="4" width="21.5546875" style="11" bestFit="1" customWidth="1"/>
    <col min="5" max="54" width="177.5546875" style="28" customWidth="1"/>
    <col min="55" max="16384" width="9.109375" style="11"/>
  </cols>
  <sheetData>
    <row r="1" spans="1:54" ht="39" customHeight="1" x14ac:dyDescent="0.25">
      <c r="A1" s="129" t="s">
        <v>70</v>
      </c>
      <c r="B1" s="130"/>
      <c r="C1" s="130"/>
      <c r="D1" s="131"/>
    </row>
    <row r="2" spans="1:54" s="27" customFormat="1" ht="23.25" customHeight="1" x14ac:dyDescent="0.25">
      <c r="A2" s="10" t="s">
        <v>44</v>
      </c>
      <c r="B2" s="11"/>
      <c r="C2" s="11"/>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row>
    <row r="3" spans="1:54" ht="23.25" customHeight="1" x14ac:dyDescent="0.25">
      <c r="A3" s="132" t="str">
        <f>'Prijsinvulform Onderdeel 1'!B1</f>
        <v xml:space="preserve">Onderdeel 1. Kleine gesloten bedrijfsauto, elektrisch </v>
      </c>
      <c r="B3" s="132"/>
    </row>
    <row r="4" spans="1:54" ht="23.25" customHeight="1" x14ac:dyDescent="0.25">
      <c r="A4" s="13" t="s">
        <v>5</v>
      </c>
      <c r="B4" s="13" t="s">
        <v>6</v>
      </c>
      <c r="C4" s="13" t="s">
        <v>7</v>
      </c>
      <c r="D4" s="14" t="s">
        <v>52</v>
      </c>
    </row>
    <row r="5" spans="1:54" ht="23.25" customHeight="1" x14ac:dyDescent="0.25">
      <c r="A5" s="12" t="str">
        <f>'Prijsinvulform Onderdeel 1'!$B$4</f>
        <v>Peugeot</v>
      </c>
      <c r="B5" s="12" t="str">
        <f>'Prijsinvulform Onderdeel 1'!$B$5</f>
        <v>e-Partner</v>
      </c>
      <c r="C5" s="12" t="str">
        <f>'Prijsinvulform Onderdeel 1'!$B$6</f>
        <v>L1 50kWh</v>
      </c>
      <c r="D5" s="15">
        <f>'Prijsinvulform Onderdeel 1'!$B$50</f>
        <v>0</v>
      </c>
    </row>
    <row r="6" spans="1:54" ht="23.25" customHeight="1" x14ac:dyDescent="0.25">
      <c r="A6" s="12" t="str">
        <f>'Prijsinvulform Onderdeel 1'!$C$4</f>
        <v>Nissan</v>
      </c>
      <c r="B6" s="12" t="str">
        <f>'Prijsinvulform Onderdeel 1'!$C$5</f>
        <v>Townstar Electric</v>
      </c>
      <c r="C6" s="12" t="str">
        <f>'Prijsinvulform Onderdeel 1'!$C$6</f>
        <v>L1 N-Connecta</v>
      </c>
      <c r="D6" s="15">
        <f>'Prijsinvulform Onderdeel 1'!$C$50</f>
        <v>0</v>
      </c>
    </row>
    <row r="7" spans="1:54" ht="23.25" customHeight="1" x14ac:dyDescent="0.25">
      <c r="A7" s="12" t="str">
        <f>'Prijsinvulform Onderdeel 1'!$D$4</f>
        <v>Renault</v>
      </c>
      <c r="B7" s="12" t="str">
        <f>'Prijsinvulform Onderdeel 1'!$D$5</f>
        <v>Kangoo E-Tech</v>
      </c>
      <c r="C7" s="12" t="str">
        <f>'Prijsinvulform Onderdeel 1'!$D$6</f>
        <v>Extra L1, 22kW</v>
      </c>
      <c r="D7" s="15">
        <f>'Prijsinvulform Onderdeel 1'!$D$50</f>
        <v>0</v>
      </c>
    </row>
    <row r="8" spans="1:54" ht="23.25" customHeight="1" x14ac:dyDescent="0.25">
      <c r="C8" s="16"/>
      <c r="D8" s="17">
        <f>AVERAGE(D5:D7)</f>
        <v>0</v>
      </c>
    </row>
    <row r="9" spans="1:54" ht="23.25" customHeight="1" x14ac:dyDescent="0.25">
      <c r="A9" s="132" t="str">
        <f>'Prijsinvulform Onderdeel 2'!$B$1</f>
        <v>Onderdeel 2. Middelgrote bedrijfsauto, elektrisch, met vaste open laadbak</v>
      </c>
      <c r="B9" s="132"/>
    </row>
    <row r="10" spans="1:54" ht="23.25" customHeight="1" x14ac:dyDescent="0.25">
      <c r="A10" s="13" t="s">
        <v>5</v>
      </c>
      <c r="B10" s="13" t="s">
        <v>6</v>
      </c>
      <c r="C10" s="13" t="s">
        <v>7</v>
      </c>
      <c r="D10" s="14" t="s">
        <v>52</v>
      </c>
    </row>
    <row r="11" spans="1:54" ht="23.25" customHeight="1" x14ac:dyDescent="0.25">
      <c r="A11" s="12" t="str">
        <f>'Prijsinvulform Onderdeel 2'!$B$4</f>
        <v>Fiat</v>
      </c>
      <c r="B11" s="12" t="str">
        <f>'Prijsinvulform Onderdeel 2'!$B$5</f>
        <v>e-Scudo</v>
      </c>
      <c r="C11" s="12" t="str">
        <f>'Prijsinvulform Onderdeel 2'!$B$6</f>
        <v>Platformcabine 75 kWh</v>
      </c>
      <c r="D11" s="15">
        <f>'Prijsinvulform Onderdeel 2'!$B$50</f>
        <v>0</v>
      </c>
    </row>
    <row r="12" spans="1:54" ht="23.25" customHeight="1" x14ac:dyDescent="0.25">
      <c r="A12" s="12" t="str">
        <f>'Prijsinvulform Onderdeel 2'!$C$4</f>
        <v>Peugeot</v>
      </c>
      <c r="B12" s="12" t="str">
        <f>'Prijsinvulform Onderdeel 2'!$C$5</f>
        <v>e-Expert</v>
      </c>
      <c r="C12" s="12" t="str">
        <f>'Prijsinvulform Onderdeel 2'!$C$6</f>
        <v>Platformcabine 75 kWh</v>
      </c>
      <c r="D12" s="15">
        <f>'Prijsinvulform Onderdeel 2'!$C$50</f>
        <v>0</v>
      </c>
    </row>
    <row r="13" spans="1:54" ht="23.25" customHeight="1" x14ac:dyDescent="0.25">
      <c r="C13" s="16"/>
      <c r="D13" s="17">
        <f>AVERAGE(D11:D12)</f>
        <v>0</v>
      </c>
    </row>
    <row r="14" spans="1:54" ht="23.25" customHeight="1" x14ac:dyDescent="0.25">
      <c r="A14" s="132" t="str">
        <f>'Prijsinvulform Onderdeel 3'!$B$1</f>
        <v>Onderdeel 3. Bedrijfswagen met open laadbak en autolaadkraan</v>
      </c>
      <c r="B14" s="132"/>
    </row>
    <row r="15" spans="1:54" ht="23.25" customHeight="1" x14ac:dyDescent="0.25">
      <c r="A15" s="13" t="s">
        <v>5</v>
      </c>
      <c r="B15" s="13" t="s">
        <v>6</v>
      </c>
      <c r="C15" s="13" t="s">
        <v>7</v>
      </c>
      <c r="D15" s="14" t="s">
        <v>52</v>
      </c>
    </row>
    <row r="16" spans="1:54" ht="23.25" customHeight="1" x14ac:dyDescent="0.25">
      <c r="A16" s="12" t="str">
        <f>'Prijsinvulform Onderdeel 3'!B4</f>
        <v>Peugeot</v>
      </c>
      <c r="B16" s="12" t="str">
        <f>'Prijsinvulform Onderdeel 3'!B5</f>
        <v xml:space="preserve">Boxer </v>
      </c>
      <c r="C16" s="12" t="str">
        <f>'Prijsinvulform Onderdeel 3'!B6</f>
        <v>Chassis enkele cabine, L2 3,5t 2.2 BlueHDi 180 S&amp;S EAT8</v>
      </c>
      <c r="D16" s="15">
        <f>'Prijsinvulform Onderdeel 3'!B50</f>
        <v>296.66666666666669</v>
      </c>
    </row>
    <row r="17" spans="1:4" ht="23.25" customHeight="1" x14ac:dyDescent="0.25">
      <c r="A17" s="12" t="str">
        <f>'Prijsinvulform Onderdeel 3'!C4</f>
        <v>Ford</v>
      </c>
      <c r="B17" s="12" t="str">
        <f>'Prijsinvulform Onderdeel 3'!C5</f>
        <v>Transit</v>
      </c>
      <c r="C17" s="12" t="str">
        <f>'Prijsinvulform Onderdeel 3'!C6</f>
        <v>Chassis enkele cabine, L2H1, 350, Trend, 2.0 15 pk Automaat FWD</v>
      </c>
      <c r="D17" s="15">
        <f>'Prijsinvulform Onderdeel 3'!C50</f>
        <v>296.66666666666669</v>
      </c>
    </row>
    <row r="18" spans="1:4" ht="23.25" customHeight="1" x14ac:dyDescent="0.25">
      <c r="C18" s="16"/>
      <c r="D18" s="17">
        <f>AVERAGE(D16:D17)</f>
        <v>296.66666666666669</v>
      </c>
    </row>
    <row r="19" spans="1:4" ht="23.25" customHeight="1" x14ac:dyDescent="0.25">
      <c r="A19" s="132" t="str">
        <f>'Prijsinvulform Onderdeel 4'!B1</f>
        <v>Onderdeel 4. Personenauto elektrisch</v>
      </c>
      <c r="B19" s="132"/>
    </row>
    <row r="20" spans="1:4" ht="23.25" customHeight="1" x14ac:dyDescent="0.25">
      <c r="A20" s="13" t="s">
        <v>5</v>
      </c>
      <c r="B20" s="13" t="s">
        <v>6</v>
      </c>
      <c r="C20" s="13" t="s">
        <v>7</v>
      </c>
      <c r="D20" s="14" t="s">
        <v>52</v>
      </c>
    </row>
    <row r="21" spans="1:4" ht="23.25" customHeight="1" x14ac:dyDescent="0.25">
      <c r="A21" s="12" t="str">
        <f>'Prijsinvulform Onderdeel 4'!$B$4</f>
        <v xml:space="preserve">Nissan </v>
      </c>
      <c r="B21" s="12" t="str">
        <f>'Prijsinvulform Onderdeel 4'!$B$5</f>
        <v>Leaf</v>
      </c>
      <c r="C21" s="12" t="str">
        <f>'Prijsinvulform Onderdeel 4'!$B$6</f>
        <v>N-Connecta</v>
      </c>
      <c r="D21" s="15">
        <f>'Prijsinvulform Onderdeel 4'!$B$50</f>
        <v>0</v>
      </c>
    </row>
    <row r="22" spans="1:4" ht="23.25" customHeight="1" x14ac:dyDescent="0.25">
      <c r="A22" s="12" t="str">
        <f>'Prijsinvulform Onderdeel 4'!$C$4</f>
        <v>Renault</v>
      </c>
      <c r="B22" s="12" t="str">
        <f>'Prijsinvulform Onderdeel 4'!$C$5</f>
        <v>Mégane E-Tech</v>
      </c>
      <c r="C22" s="12" t="str">
        <f>'Prijsinvulform Onderdeel 4'!$C$6</f>
        <v>Techno</v>
      </c>
      <c r="D22" s="15">
        <f>'Prijsinvulform Onderdeel 4'!$C$50</f>
        <v>0</v>
      </c>
    </row>
    <row r="23" spans="1:4" ht="23.25" customHeight="1" x14ac:dyDescent="0.25">
      <c r="A23" s="12" t="str">
        <f>'Prijsinvulform Onderdeel 4'!$D$4</f>
        <v>Volkswagen</v>
      </c>
      <c r="B23" s="12" t="str">
        <f>'Prijsinvulform Onderdeel 4'!$D$5</f>
        <v>ID3</v>
      </c>
      <c r="C23" s="12" t="str">
        <f>'Prijsinvulform Onderdeel 4'!$D$6</f>
        <v>Pro S Business 77 kWh</v>
      </c>
      <c r="D23" s="15">
        <f>'Prijsinvulform Onderdeel 4'!$D$50</f>
        <v>0</v>
      </c>
    </row>
    <row r="24" spans="1:4" ht="23.25" customHeight="1" x14ac:dyDescent="0.25">
      <c r="C24" s="16"/>
      <c r="D24" s="17">
        <f>AVERAGE(D21:D23)</f>
        <v>0</v>
      </c>
    </row>
    <row r="25" spans="1:4" ht="23.25" customHeight="1" x14ac:dyDescent="0.25">
      <c r="C25" s="16"/>
      <c r="D25" s="18"/>
    </row>
    <row r="26" spans="1:4" ht="23.25" customHeight="1" x14ac:dyDescent="0.25">
      <c r="A26" s="20" t="s">
        <v>45</v>
      </c>
      <c r="B26" s="21" t="s">
        <v>46</v>
      </c>
      <c r="C26" s="22" t="s">
        <v>47</v>
      </c>
      <c r="D26" s="22" t="s">
        <v>48</v>
      </c>
    </row>
    <row r="27" spans="1:4" ht="23.25" customHeight="1" x14ac:dyDescent="0.25">
      <c r="A27" s="19"/>
      <c r="B27" s="19"/>
      <c r="C27" s="19"/>
      <c r="D27" s="19"/>
    </row>
    <row r="28" spans="1:4" ht="23.25" customHeight="1" x14ac:dyDescent="0.25">
      <c r="A28" s="20" t="s">
        <v>49</v>
      </c>
    </row>
    <row r="29" spans="1:4" ht="23.25" customHeight="1" x14ac:dyDescent="0.25">
      <c r="A29" s="12" t="str">
        <f>A3</f>
        <v xml:space="preserve">Onderdeel 1. Kleine gesloten bedrijfsauto, elektrisch </v>
      </c>
      <c r="B29" s="15">
        <f>D8</f>
        <v>0</v>
      </c>
      <c r="C29" s="23">
        <v>9</v>
      </c>
      <c r="D29" s="15">
        <f>C29*B29</f>
        <v>0</v>
      </c>
    </row>
    <row r="30" spans="1:4" ht="23.25" customHeight="1" x14ac:dyDescent="0.25">
      <c r="A30" s="12" t="str">
        <f>A9</f>
        <v>Onderdeel 2. Middelgrote bedrijfsauto, elektrisch, met vaste open laadbak</v>
      </c>
      <c r="B30" s="15">
        <f>D13</f>
        <v>0</v>
      </c>
      <c r="C30" s="23">
        <v>2</v>
      </c>
      <c r="D30" s="15">
        <f>C30*B30</f>
        <v>0</v>
      </c>
    </row>
    <row r="31" spans="1:4" ht="23.25" customHeight="1" x14ac:dyDescent="0.25">
      <c r="A31" s="12" t="str">
        <f>A14</f>
        <v>Onderdeel 3. Bedrijfswagen met open laadbak en autolaadkraan</v>
      </c>
      <c r="B31" s="15">
        <f>D18</f>
        <v>296.66666666666669</v>
      </c>
      <c r="C31" s="23">
        <v>5</v>
      </c>
      <c r="D31" s="15">
        <f>C31*B31</f>
        <v>1483.3333333333335</v>
      </c>
    </row>
    <row r="32" spans="1:4" ht="23.25" customHeight="1" x14ac:dyDescent="0.25">
      <c r="A32" s="12" t="str">
        <f>A19</f>
        <v>Onderdeel 4. Personenauto elektrisch</v>
      </c>
      <c r="B32" s="15">
        <f>D24</f>
        <v>0</v>
      </c>
      <c r="C32" s="23">
        <v>2</v>
      </c>
      <c r="D32" s="15">
        <f>C32*B32</f>
        <v>0</v>
      </c>
    </row>
    <row r="33" spans="1:4" ht="23.25" customHeight="1" x14ac:dyDescent="0.25">
      <c r="B33" s="24"/>
      <c r="C33" s="25"/>
      <c r="D33" s="25"/>
    </row>
    <row r="34" spans="1:4" ht="23.25" customHeight="1" x14ac:dyDescent="0.25">
      <c r="B34" s="127" t="s">
        <v>50</v>
      </c>
      <c r="C34" s="127"/>
      <c r="D34" s="26">
        <f>SUM(D29:D33)</f>
        <v>1483.3333333333335</v>
      </c>
    </row>
    <row r="35" spans="1:4" ht="23.25" customHeight="1" x14ac:dyDescent="0.25">
      <c r="C35" s="16"/>
      <c r="D35" s="18"/>
    </row>
    <row r="36" spans="1:4" ht="44.25" customHeight="1" x14ac:dyDescent="0.25">
      <c r="A36" s="128" t="s">
        <v>51</v>
      </c>
      <c r="B36" s="128"/>
      <c r="C36" s="128"/>
      <c r="D36" s="128"/>
    </row>
    <row r="37" spans="1:4" s="28" customFormat="1" ht="23.25" customHeight="1" x14ac:dyDescent="0.25"/>
    <row r="38" spans="1:4" s="28" customFormat="1" ht="23.25" customHeight="1" x14ac:dyDescent="0.25"/>
    <row r="39" spans="1:4" s="28" customFormat="1" ht="23.25" customHeight="1" x14ac:dyDescent="0.25"/>
    <row r="40" spans="1:4" s="28" customFormat="1" ht="23.25" customHeight="1" x14ac:dyDescent="0.25"/>
    <row r="41" spans="1:4" s="28" customFormat="1" ht="23.25" customHeight="1" x14ac:dyDescent="0.25"/>
    <row r="42" spans="1:4" s="28" customFormat="1" ht="23.25" customHeight="1" x14ac:dyDescent="0.25"/>
    <row r="43" spans="1:4" s="28" customFormat="1" ht="23.25" customHeight="1" x14ac:dyDescent="0.25"/>
    <row r="44" spans="1:4" s="28" customFormat="1" ht="23.25" customHeight="1" x14ac:dyDescent="0.25"/>
    <row r="45" spans="1:4" s="28" customFormat="1" ht="23.25" customHeight="1" x14ac:dyDescent="0.25"/>
    <row r="46" spans="1:4" s="28" customFormat="1" ht="23.25" customHeight="1" x14ac:dyDescent="0.25"/>
    <row r="47" spans="1:4" s="28" customFormat="1" ht="23.25" customHeight="1" x14ac:dyDescent="0.25"/>
    <row r="48" spans="1:4" s="28" customFormat="1" ht="23.25" customHeight="1" x14ac:dyDescent="0.25"/>
    <row r="49" s="28" customFormat="1" ht="23.25" customHeight="1" x14ac:dyDescent="0.25"/>
    <row r="50" s="28" customFormat="1" ht="23.25" customHeight="1" x14ac:dyDescent="0.25"/>
    <row r="51" s="28" customFormat="1" ht="23.25" customHeight="1" x14ac:dyDescent="0.25"/>
    <row r="52" s="28" customFormat="1" ht="23.25" customHeight="1" x14ac:dyDescent="0.25"/>
    <row r="53" s="28" customFormat="1" ht="23.25" customHeight="1" x14ac:dyDescent="0.25"/>
    <row r="54" s="28" customFormat="1" ht="23.25" customHeight="1" x14ac:dyDescent="0.25"/>
    <row r="55" s="28" customFormat="1" ht="23.25" customHeight="1" x14ac:dyDescent="0.25"/>
    <row r="56" s="28" customFormat="1" ht="23.25" customHeight="1" x14ac:dyDescent="0.25"/>
    <row r="57" s="28" customFormat="1" ht="23.25" customHeight="1" x14ac:dyDescent="0.25"/>
    <row r="58" s="28" customFormat="1" ht="23.25" customHeight="1" x14ac:dyDescent="0.25"/>
    <row r="59" s="28" customFormat="1" ht="23.25" customHeight="1" x14ac:dyDescent="0.25"/>
    <row r="60" s="28" customFormat="1" ht="23.25" customHeight="1" x14ac:dyDescent="0.25"/>
    <row r="61" s="28" customFormat="1" ht="23.25" customHeight="1" x14ac:dyDescent="0.25"/>
    <row r="62" s="28" customFormat="1" ht="23.25" customHeight="1" x14ac:dyDescent="0.25"/>
    <row r="63" s="28" customFormat="1" ht="23.25" customHeight="1" x14ac:dyDescent="0.25"/>
    <row r="64" s="28" customFormat="1" ht="23.25" customHeight="1" x14ac:dyDescent="0.25"/>
    <row r="65" s="28" customFormat="1" ht="23.25" customHeight="1" x14ac:dyDescent="0.25"/>
    <row r="66" s="28" customFormat="1" ht="23.25" customHeight="1" x14ac:dyDescent="0.25"/>
    <row r="67" s="28" customFormat="1" ht="23.25" customHeight="1" x14ac:dyDescent="0.25"/>
    <row r="68" s="28" customFormat="1" ht="23.25" customHeight="1" x14ac:dyDescent="0.25"/>
    <row r="69" s="28" customFormat="1" ht="23.25" customHeight="1" x14ac:dyDescent="0.25"/>
    <row r="70" s="28" customFormat="1" ht="23.25" customHeight="1" x14ac:dyDescent="0.25"/>
    <row r="71" s="28" customFormat="1" ht="23.25" customHeight="1" x14ac:dyDescent="0.25"/>
    <row r="72" s="28" customFormat="1" ht="23.25" customHeight="1" x14ac:dyDescent="0.25"/>
    <row r="73" s="28" customFormat="1" ht="23.25" customHeight="1" x14ac:dyDescent="0.25"/>
    <row r="74" s="28" customFormat="1" ht="23.25" customHeight="1" x14ac:dyDescent="0.25"/>
    <row r="75" s="28" customFormat="1" ht="23.25" customHeight="1" x14ac:dyDescent="0.25"/>
    <row r="76" s="28" customFormat="1" ht="23.25" customHeight="1" x14ac:dyDescent="0.25"/>
    <row r="77" s="28" customFormat="1" ht="23.25" customHeight="1" x14ac:dyDescent="0.25"/>
    <row r="78" s="28" customFormat="1" ht="23.25" customHeight="1" x14ac:dyDescent="0.25"/>
    <row r="79" s="28" customFormat="1" ht="23.25" customHeight="1" x14ac:dyDescent="0.25"/>
    <row r="80" s="28" customFormat="1" ht="23.25" customHeight="1" x14ac:dyDescent="0.25"/>
    <row r="81" s="28" customFormat="1" ht="23.25" customHeight="1" x14ac:dyDescent="0.25"/>
    <row r="82" s="28" customFormat="1" ht="23.25" customHeight="1" x14ac:dyDescent="0.25"/>
    <row r="83" s="28" customFormat="1" ht="23.25" customHeight="1" x14ac:dyDescent="0.25"/>
    <row r="84" s="28" customFormat="1" ht="23.25" customHeight="1" x14ac:dyDescent="0.25"/>
    <row r="85" s="28" customFormat="1" ht="23.25" customHeight="1" x14ac:dyDescent="0.25"/>
    <row r="86" s="28" customFormat="1" ht="23.25" customHeight="1" x14ac:dyDescent="0.25"/>
    <row r="87" s="28" customFormat="1" ht="23.25" customHeight="1" x14ac:dyDescent="0.25"/>
    <row r="88" s="28" customFormat="1" ht="23.25" customHeight="1" x14ac:dyDescent="0.25"/>
    <row r="89" s="28" customFormat="1" ht="23.25" customHeight="1" x14ac:dyDescent="0.25"/>
    <row r="90" s="28" customFormat="1" ht="23.25" customHeight="1" x14ac:dyDescent="0.25"/>
    <row r="91" s="28" customFormat="1" ht="23.25" customHeight="1" x14ac:dyDescent="0.25"/>
    <row r="92" s="28" customFormat="1" ht="23.25" customHeight="1" x14ac:dyDescent="0.25"/>
    <row r="93" s="28" customFormat="1" ht="23.25" customHeight="1" x14ac:dyDescent="0.25"/>
    <row r="94" s="28" customFormat="1" ht="23.25" customHeight="1" x14ac:dyDescent="0.25"/>
    <row r="95" s="28" customFormat="1" ht="23.25" customHeight="1" x14ac:dyDescent="0.25"/>
    <row r="96" s="28" customFormat="1" ht="23.25" customHeight="1" x14ac:dyDescent="0.25"/>
    <row r="97" s="28" customFormat="1" ht="23.25" customHeight="1" x14ac:dyDescent="0.25"/>
    <row r="98" s="28" customFormat="1" ht="23.25" customHeight="1" x14ac:dyDescent="0.25"/>
    <row r="99" s="28" customFormat="1" ht="23.25" customHeight="1" x14ac:dyDescent="0.25"/>
    <row r="100" s="28" customFormat="1" ht="23.25" customHeight="1" x14ac:dyDescent="0.25"/>
    <row r="101" s="28" customFormat="1" ht="23.25" customHeight="1" x14ac:dyDescent="0.25"/>
    <row r="102" s="28" customFormat="1" ht="23.25" customHeight="1" x14ac:dyDescent="0.25"/>
    <row r="103" s="28" customFormat="1" ht="23.25" customHeight="1" x14ac:dyDescent="0.25"/>
    <row r="104" s="28" customFormat="1" ht="23.25" customHeight="1" x14ac:dyDescent="0.25"/>
    <row r="105" s="28" customFormat="1" ht="23.25" customHeight="1" x14ac:dyDescent="0.25"/>
    <row r="106" s="28" customFormat="1" ht="23.25" customHeight="1" x14ac:dyDescent="0.25"/>
    <row r="107" s="28" customFormat="1" ht="23.25" customHeight="1" x14ac:dyDescent="0.25"/>
    <row r="108" s="28" customFormat="1" ht="23.25" customHeight="1" x14ac:dyDescent="0.25"/>
    <row r="109" s="28" customFormat="1" ht="23.25" customHeight="1" x14ac:dyDescent="0.25"/>
    <row r="110" s="28" customFormat="1" ht="23.25" customHeight="1" x14ac:dyDescent="0.25"/>
    <row r="111" s="28" customFormat="1" ht="23.25" customHeight="1" x14ac:dyDescent="0.25"/>
    <row r="112" s="28" customFormat="1" ht="23.25" customHeight="1" x14ac:dyDescent="0.25"/>
    <row r="113" s="28" customFormat="1" ht="23.25" customHeight="1" x14ac:dyDescent="0.25"/>
    <row r="114" s="28" customFormat="1" ht="23.25" customHeight="1" x14ac:dyDescent="0.25"/>
    <row r="115" s="28" customFormat="1" ht="23.25" customHeight="1" x14ac:dyDescent="0.25"/>
    <row r="116" s="28" customFormat="1" ht="23.25" customHeight="1" x14ac:dyDescent="0.25"/>
    <row r="117" s="28" customFormat="1" ht="23.25" customHeight="1" x14ac:dyDescent="0.25"/>
    <row r="118" s="28" customFormat="1" ht="23.25" customHeight="1" x14ac:dyDescent="0.25"/>
    <row r="119" s="28" customFormat="1" ht="23.25" customHeight="1" x14ac:dyDescent="0.25"/>
    <row r="120" s="28" customFormat="1" ht="23.25" customHeight="1" x14ac:dyDescent="0.25"/>
    <row r="121" s="28" customFormat="1" ht="23.25" customHeight="1" x14ac:dyDescent="0.25"/>
    <row r="122" s="28" customFormat="1" ht="23.25" customHeight="1" x14ac:dyDescent="0.25"/>
    <row r="123" s="28" customFormat="1" ht="23.25" customHeight="1" x14ac:dyDescent="0.25"/>
    <row r="124" s="28" customFormat="1" ht="23.25" customHeight="1" x14ac:dyDescent="0.25"/>
    <row r="125" s="28" customFormat="1" ht="23.25" customHeight="1" x14ac:dyDescent="0.25"/>
    <row r="126" s="28" customFormat="1" ht="23.25" customHeight="1" x14ac:dyDescent="0.25"/>
    <row r="127" s="28" customFormat="1" ht="23.25" customHeight="1" x14ac:dyDescent="0.25"/>
    <row r="128" s="28" customFormat="1" ht="23.25" customHeight="1" x14ac:dyDescent="0.25"/>
    <row r="129" s="28" customFormat="1" ht="23.25" customHeight="1" x14ac:dyDescent="0.25"/>
    <row r="130" s="28" customFormat="1" ht="23.25" customHeight="1" x14ac:dyDescent="0.25"/>
    <row r="131" s="28" customFormat="1" ht="23.25" customHeight="1" x14ac:dyDescent="0.25"/>
    <row r="132" s="28" customFormat="1" ht="23.25" customHeight="1" x14ac:dyDescent="0.25"/>
    <row r="133" s="28" customFormat="1" ht="23.25" customHeight="1" x14ac:dyDescent="0.25"/>
    <row r="134" s="28" customFormat="1" ht="23.25" customHeight="1" x14ac:dyDescent="0.25"/>
    <row r="135" s="28" customFormat="1" ht="23.25" customHeight="1" x14ac:dyDescent="0.25"/>
    <row r="136" s="28" customFormat="1" ht="23.25" customHeight="1" x14ac:dyDescent="0.25"/>
    <row r="137" s="28" customFormat="1" ht="23.25" customHeight="1" x14ac:dyDescent="0.25"/>
    <row r="138" s="28" customFormat="1" ht="23.25" customHeight="1" x14ac:dyDescent="0.25"/>
    <row r="139" s="28" customFormat="1" ht="23.25" customHeight="1" x14ac:dyDescent="0.25"/>
    <row r="140" s="28" customFormat="1" ht="23.25" customHeight="1" x14ac:dyDescent="0.25"/>
    <row r="141" s="28" customFormat="1" ht="23.25" customHeight="1" x14ac:dyDescent="0.25"/>
    <row r="142" s="28" customFormat="1" ht="23.25" customHeight="1" x14ac:dyDescent="0.25"/>
    <row r="143" s="28" customFormat="1" ht="23.25" customHeight="1" x14ac:dyDescent="0.25"/>
    <row r="144" s="28" customFormat="1" ht="23.25" customHeight="1" x14ac:dyDescent="0.25"/>
    <row r="145" s="28" customFormat="1" ht="23.25" customHeight="1" x14ac:dyDescent="0.25"/>
    <row r="146" s="28" customFormat="1" ht="23.25" customHeight="1" x14ac:dyDescent="0.25"/>
    <row r="147" s="28" customFormat="1" ht="23.25" customHeight="1" x14ac:dyDescent="0.25"/>
    <row r="148" s="28" customFormat="1" ht="23.25" customHeight="1" x14ac:dyDescent="0.25"/>
    <row r="149" s="28" customFormat="1" ht="23.25" customHeight="1" x14ac:dyDescent="0.25"/>
    <row r="150" s="28" customFormat="1" ht="23.25" customHeight="1" x14ac:dyDescent="0.25"/>
    <row r="151" s="28" customFormat="1" ht="23.25" customHeight="1" x14ac:dyDescent="0.25"/>
    <row r="152" s="28" customFormat="1" ht="23.25" customHeight="1" x14ac:dyDescent="0.25"/>
    <row r="153" s="28" customFormat="1" ht="23.25" customHeight="1" x14ac:dyDescent="0.25"/>
    <row r="154" s="28" customFormat="1" ht="23.25" customHeight="1" x14ac:dyDescent="0.25"/>
    <row r="155" s="28" customFormat="1" ht="23.25" customHeight="1" x14ac:dyDescent="0.25"/>
    <row r="156" s="28" customFormat="1" ht="23.25" customHeight="1" x14ac:dyDescent="0.25"/>
    <row r="157" s="28" customFormat="1" ht="23.25" customHeight="1" x14ac:dyDescent="0.25"/>
    <row r="158" s="28" customFormat="1" ht="23.25" customHeight="1" x14ac:dyDescent="0.25"/>
    <row r="159" s="28" customFormat="1" ht="23.25" customHeight="1" x14ac:dyDescent="0.25"/>
    <row r="160" s="28" customFormat="1" ht="23.25" customHeight="1" x14ac:dyDescent="0.25"/>
    <row r="161" s="28" customFormat="1" ht="23.25" customHeight="1" x14ac:dyDescent="0.25"/>
    <row r="162" s="28" customFormat="1" ht="23.25" customHeight="1" x14ac:dyDescent="0.25"/>
    <row r="163" s="28" customFormat="1" ht="23.25" customHeight="1" x14ac:dyDescent="0.25"/>
    <row r="164" s="28" customFormat="1" ht="23.25" customHeight="1" x14ac:dyDescent="0.25"/>
    <row r="165" s="28" customFormat="1" ht="23.25" customHeight="1" x14ac:dyDescent="0.25"/>
    <row r="166" s="28" customFormat="1" ht="23.25" customHeight="1" x14ac:dyDescent="0.25"/>
    <row r="167" s="28" customFormat="1" ht="23.25" customHeight="1" x14ac:dyDescent="0.25"/>
    <row r="168" s="28" customFormat="1" ht="23.25" customHeight="1" x14ac:dyDescent="0.25"/>
    <row r="169" s="28" customFormat="1" ht="23.25" customHeight="1" x14ac:dyDescent="0.25"/>
    <row r="170" s="28" customFormat="1" ht="23.25" customHeight="1" x14ac:dyDescent="0.25"/>
    <row r="171" s="28" customFormat="1" ht="23.25" customHeight="1" x14ac:dyDescent="0.25"/>
    <row r="172" s="28" customFormat="1" ht="23.25" customHeight="1" x14ac:dyDescent="0.25"/>
    <row r="173" s="28" customFormat="1" ht="23.25" customHeight="1" x14ac:dyDescent="0.25"/>
    <row r="174" s="28" customFormat="1" ht="23.25" customHeight="1" x14ac:dyDescent="0.25"/>
    <row r="175" s="28" customFormat="1" ht="23.25" customHeight="1" x14ac:dyDescent="0.25"/>
    <row r="176" s="28" customFormat="1" ht="23.25" customHeight="1" x14ac:dyDescent="0.25"/>
    <row r="177" s="28" customFormat="1" ht="23.25" customHeight="1" x14ac:dyDescent="0.25"/>
    <row r="178" s="28" customFormat="1" ht="23.25" customHeight="1" x14ac:dyDescent="0.25"/>
    <row r="179" s="28" customFormat="1" ht="23.25" customHeight="1" x14ac:dyDescent="0.25"/>
    <row r="180" s="28" customFormat="1" ht="23.25" customHeight="1" x14ac:dyDescent="0.25"/>
    <row r="181" s="28" customFormat="1" ht="23.25" customHeight="1" x14ac:dyDescent="0.25"/>
    <row r="182" s="28" customFormat="1" ht="23.25" customHeight="1" x14ac:dyDescent="0.25"/>
    <row r="183" s="28" customFormat="1" ht="23.25" customHeight="1" x14ac:dyDescent="0.25"/>
    <row r="184" s="28" customFormat="1" ht="23.25" customHeight="1" x14ac:dyDescent="0.25"/>
    <row r="185" s="28" customFormat="1" ht="23.25" customHeight="1" x14ac:dyDescent="0.25"/>
    <row r="186" s="28" customFormat="1" ht="23.25" customHeight="1" x14ac:dyDescent="0.25"/>
    <row r="187" s="28" customFormat="1" ht="23.25" customHeight="1" x14ac:dyDescent="0.25"/>
    <row r="188" s="28" customFormat="1" ht="23.25" customHeight="1" x14ac:dyDescent="0.25"/>
    <row r="189" s="28" customFormat="1" ht="23.25" customHeight="1" x14ac:dyDescent="0.25"/>
    <row r="190" s="28" customFormat="1" ht="23.25" customHeight="1" x14ac:dyDescent="0.25"/>
    <row r="191" s="28" customFormat="1" ht="23.25" customHeight="1" x14ac:dyDescent="0.25"/>
    <row r="192" s="28" customFormat="1" ht="23.25" customHeight="1" x14ac:dyDescent="0.25"/>
    <row r="193" s="28" customFormat="1" ht="23.25" customHeight="1" x14ac:dyDescent="0.25"/>
    <row r="194" s="28" customFormat="1" ht="23.25" customHeight="1" x14ac:dyDescent="0.25"/>
    <row r="195" s="28" customFormat="1" ht="23.25" customHeight="1" x14ac:dyDescent="0.25"/>
    <row r="196" s="28" customFormat="1" ht="23.25" customHeight="1" x14ac:dyDescent="0.25"/>
    <row r="197" s="28" customFormat="1" ht="23.25" customHeight="1" x14ac:dyDescent="0.25"/>
    <row r="198" s="28" customFormat="1" ht="23.25" customHeight="1" x14ac:dyDescent="0.25"/>
    <row r="199" s="28" customFormat="1" ht="23.25" customHeight="1" x14ac:dyDescent="0.25"/>
    <row r="200" s="28" customFormat="1" ht="23.25" customHeight="1" x14ac:dyDescent="0.25"/>
    <row r="201" s="28" customFormat="1" ht="23.25" customHeight="1" x14ac:dyDescent="0.25"/>
    <row r="202" s="28" customFormat="1" ht="23.25" customHeight="1" x14ac:dyDescent="0.25"/>
    <row r="203" s="28" customFormat="1" ht="23.25" customHeight="1" x14ac:dyDescent="0.25"/>
    <row r="204" s="28" customFormat="1" ht="23.25" customHeight="1" x14ac:dyDescent="0.25"/>
    <row r="205" s="28" customFormat="1" ht="23.25" customHeight="1" x14ac:dyDescent="0.25"/>
    <row r="206" s="28" customFormat="1" ht="23.25" customHeight="1" x14ac:dyDescent="0.25"/>
    <row r="207" s="28" customFormat="1" ht="23.25" customHeight="1" x14ac:dyDescent="0.25"/>
    <row r="208" s="28" customFormat="1" ht="23.25" customHeight="1" x14ac:dyDescent="0.25"/>
    <row r="209" s="28" customFormat="1" ht="23.25" customHeight="1" x14ac:dyDescent="0.25"/>
    <row r="210" s="28" customFormat="1" ht="23.25" customHeight="1" x14ac:dyDescent="0.25"/>
    <row r="211" s="28" customFormat="1" ht="23.25" customHeight="1" x14ac:dyDescent="0.25"/>
    <row r="212" s="28" customFormat="1" ht="23.25" customHeight="1" x14ac:dyDescent="0.25"/>
    <row r="213" s="28" customFormat="1" ht="23.25" customHeight="1" x14ac:dyDescent="0.25"/>
    <row r="214" s="28" customFormat="1" ht="23.25" customHeight="1" x14ac:dyDescent="0.25"/>
    <row r="215" s="28" customFormat="1" ht="23.25" customHeight="1" x14ac:dyDescent="0.25"/>
    <row r="216" s="28" customFormat="1" ht="23.25" customHeight="1" x14ac:dyDescent="0.25"/>
    <row r="217" s="28" customFormat="1" ht="23.25" customHeight="1" x14ac:dyDescent="0.25"/>
    <row r="218" s="28" customFormat="1" ht="23.25" customHeight="1" x14ac:dyDescent="0.25"/>
    <row r="219" s="28" customFormat="1" ht="23.25" customHeight="1" x14ac:dyDescent="0.25"/>
    <row r="220" s="28" customFormat="1" ht="23.25" customHeight="1" x14ac:dyDescent="0.25"/>
    <row r="221" s="28" customFormat="1" ht="23.25" customHeight="1" x14ac:dyDescent="0.25"/>
    <row r="222" s="28" customFormat="1" ht="23.25" customHeight="1" x14ac:dyDescent="0.25"/>
    <row r="223" s="28" customFormat="1" ht="23.25" customHeight="1" x14ac:dyDescent="0.25"/>
    <row r="224" s="28" customFormat="1" ht="23.25" customHeight="1" x14ac:dyDescent="0.25"/>
    <row r="225" s="28" customFormat="1" ht="23.25" customHeight="1" x14ac:dyDescent="0.25"/>
    <row r="226" s="28" customFormat="1" ht="23.25" customHeight="1" x14ac:dyDescent="0.25"/>
    <row r="227" s="28" customFormat="1" ht="23.25" customHeight="1" x14ac:dyDescent="0.25"/>
    <row r="228" s="28" customFormat="1" ht="23.25" customHeight="1" x14ac:dyDescent="0.25"/>
    <row r="229" s="28" customFormat="1" ht="23.25" customHeight="1" x14ac:dyDescent="0.25"/>
    <row r="230" s="28" customFormat="1" ht="23.25" customHeight="1" x14ac:dyDescent="0.25"/>
    <row r="231" s="28" customFormat="1" ht="23.25" customHeight="1" x14ac:dyDescent="0.25"/>
    <row r="232" s="28" customFormat="1" ht="23.25" customHeight="1" x14ac:dyDescent="0.25"/>
    <row r="233" s="28" customFormat="1" ht="23.25" customHeight="1" x14ac:dyDescent="0.25"/>
    <row r="234" s="28" customFormat="1" ht="23.25" customHeight="1" x14ac:dyDescent="0.25"/>
    <row r="235" s="28" customFormat="1" ht="23.25" customHeight="1" x14ac:dyDescent="0.25"/>
    <row r="236" s="28" customFormat="1" ht="23.25" customHeight="1" x14ac:dyDescent="0.25"/>
    <row r="237" s="28" customFormat="1" ht="23.25" customHeight="1" x14ac:dyDescent="0.25"/>
    <row r="238" s="28" customFormat="1" ht="23.25" customHeight="1" x14ac:dyDescent="0.25"/>
    <row r="239" s="28" customFormat="1" ht="23.25" customHeight="1" x14ac:dyDescent="0.25"/>
    <row r="240" s="28" customFormat="1" ht="23.25" customHeight="1" x14ac:dyDescent="0.25"/>
    <row r="241" s="28" customFormat="1" ht="23.25" customHeight="1" x14ac:dyDescent="0.25"/>
    <row r="242" s="28" customFormat="1" ht="23.25" customHeight="1" x14ac:dyDescent="0.25"/>
    <row r="243" s="28" customFormat="1" ht="23.25" customHeight="1" x14ac:dyDescent="0.25"/>
    <row r="244" s="28" customFormat="1" ht="23.25" customHeight="1" x14ac:dyDescent="0.25"/>
    <row r="245" s="28" customFormat="1" ht="23.25" customHeight="1" x14ac:dyDescent="0.25"/>
    <row r="246" s="28" customFormat="1" ht="23.25" customHeight="1" x14ac:dyDescent="0.25"/>
    <row r="247" s="28" customFormat="1" ht="23.25" customHeight="1" x14ac:dyDescent="0.25"/>
    <row r="248" s="28" customFormat="1" ht="23.25" customHeight="1" x14ac:dyDescent="0.25"/>
    <row r="249" s="28" customFormat="1" ht="23.25" customHeight="1" x14ac:dyDescent="0.25"/>
    <row r="250" s="28" customFormat="1" ht="23.25" customHeight="1" x14ac:dyDescent="0.25"/>
    <row r="251" s="28" customFormat="1" ht="23.25" customHeight="1" x14ac:dyDescent="0.25"/>
    <row r="252" s="28" customFormat="1" ht="23.25" customHeight="1" x14ac:dyDescent="0.25"/>
    <row r="253" s="28" customFormat="1" ht="23.25" customHeight="1" x14ac:dyDescent="0.25"/>
    <row r="254" s="28" customFormat="1" ht="23.25" customHeight="1" x14ac:dyDescent="0.25"/>
    <row r="255" s="28" customFormat="1" ht="23.25" customHeight="1" x14ac:dyDescent="0.25"/>
    <row r="256" s="28" customFormat="1" ht="23.25" customHeight="1" x14ac:dyDescent="0.25"/>
    <row r="257" s="28" customFormat="1" ht="23.25" customHeight="1" x14ac:dyDescent="0.25"/>
    <row r="258" s="28" customFormat="1" ht="23.25" customHeight="1" x14ac:dyDescent="0.25"/>
    <row r="259" s="28" customFormat="1" ht="23.25" customHeight="1" x14ac:dyDescent="0.25"/>
    <row r="260" s="28" customFormat="1" ht="23.25" customHeight="1" x14ac:dyDescent="0.25"/>
    <row r="261" s="28" customFormat="1" ht="23.25" customHeight="1" x14ac:dyDescent="0.25"/>
    <row r="262" s="28" customFormat="1" ht="23.25" customHeight="1" x14ac:dyDescent="0.25"/>
    <row r="263" s="28" customFormat="1" ht="23.25" customHeight="1" x14ac:dyDescent="0.25"/>
    <row r="264" s="28" customFormat="1" ht="23.25" customHeight="1" x14ac:dyDescent="0.25"/>
    <row r="265" s="28" customFormat="1" ht="23.25" customHeight="1" x14ac:dyDescent="0.25"/>
    <row r="266" s="28" customFormat="1" ht="23.25" customHeight="1" x14ac:dyDescent="0.25"/>
    <row r="267" s="28" customFormat="1" ht="23.25" customHeight="1" x14ac:dyDescent="0.25"/>
    <row r="268" s="28" customFormat="1" ht="23.25" customHeight="1" x14ac:dyDescent="0.25"/>
    <row r="269" s="28" customFormat="1" ht="23.25" customHeight="1" x14ac:dyDescent="0.25"/>
    <row r="270" s="28" customFormat="1" ht="23.25" customHeight="1" x14ac:dyDescent="0.25"/>
    <row r="271" s="28" customFormat="1" ht="23.25" customHeight="1" x14ac:dyDescent="0.25"/>
    <row r="272" s="28" customFormat="1" ht="23.25" customHeight="1" x14ac:dyDescent="0.25"/>
    <row r="273" s="28" customFormat="1" ht="23.25" customHeight="1" x14ac:dyDescent="0.25"/>
    <row r="274" s="28" customFormat="1" ht="23.25" customHeight="1" x14ac:dyDescent="0.25"/>
    <row r="275" s="28" customFormat="1" ht="23.25" customHeight="1" x14ac:dyDescent="0.25"/>
    <row r="276" s="28" customFormat="1" ht="23.25" customHeight="1" x14ac:dyDescent="0.25"/>
    <row r="277" s="28" customFormat="1" ht="23.25" customHeight="1" x14ac:dyDescent="0.25"/>
    <row r="278" s="28" customFormat="1" ht="23.25" customHeight="1" x14ac:dyDescent="0.25"/>
    <row r="279" s="28" customFormat="1" ht="23.25" customHeight="1" x14ac:dyDescent="0.25"/>
    <row r="280" s="28" customFormat="1" ht="23.25" customHeight="1" x14ac:dyDescent="0.25"/>
    <row r="281" s="28" customFormat="1" ht="23.25" customHeight="1" x14ac:dyDescent="0.25"/>
    <row r="282" s="28" customFormat="1" ht="23.25" customHeight="1" x14ac:dyDescent="0.25"/>
    <row r="283" s="28" customFormat="1" ht="23.25" customHeight="1" x14ac:dyDescent="0.25"/>
    <row r="284" s="28" customFormat="1" ht="23.25" customHeight="1" x14ac:dyDescent="0.25"/>
    <row r="285" s="28" customFormat="1" ht="23.25" customHeight="1" x14ac:dyDescent="0.25"/>
    <row r="286" s="28" customFormat="1" ht="23.25" customHeight="1" x14ac:dyDescent="0.25"/>
    <row r="287" s="28" customFormat="1" ht="23.25" customHeight="1" x14ac:dyDescent="0.25"/>
    <row r="288" s="28" customFormat="1" ht="23.25" customHeight="1" x14ac:dyDescent="0.25"/>
    <row r="289" s="28" customFormat="1" ht="23.25" customHeight="1" x14ac:dyDescent="0.25"/>
    <row r="290" s="28" customFormat="1" ht="23.25" customHeight="1" x14ac:dyDescent="0.25"/>
    <row r="291" s="28" customFormat="1" ht="23.25" customHeight="1" x14ac:dyDescent="0.25"/>
    <row r="292" s="28" customFormat="1" ht="23.25" customHeight="1" x14ac:dyDescent="0.25"/>
    <row r="293" s="28" customFormat="1" ht="23.25" customHeight="1" x14ac:dyDescent="0.25"/>
    <row r="294" s="28" customFormat="1" ht="23.25" customHeight="1" x14ac:dyDescent="0.25"/>
    <row r="295" s="28" customFormat="1" ht="23.25" customHeight="1" x14ac:dyDescent="0.25"/>
    <row r="296" s="28" customFormat="1" ht="23.25" customHeight="1" x14ac:dyDescent="0.25"/>
    <row r="297" s="28" customFormat="1" ht="23.25" customHeight="1" x14ac:dyDescent="0.25"/>
    <row r="298" s="28" customFormat="1" ht="23.25" customHeight="1" x14ac:dyDescent="0.25"/>
    <row r="299" s="28" customFormat="1" ht="23.25" customHeight="1" x14ac:dyDescent="0.25"/>
    <row r="300" s="28" customFormat="1" ht="23.25" customHeight="1" x14ac:dyDescent="0.25"/>
    <row r="301" s="28" customFormat="1" ht="23.25" customHeight="1" x14ac:dyDescent="0.25"/>
    <row r="302" s="28" customFormat="1" ht="23.25" customHeight="1" x14ac:dyDescent="0.25"/>
    <row r="303" s="28" customFormat="1" ht="23.25" customHeight="1" x14ac:dyDescent="0.25"/>
    <row r="304" s="28" customFormat="1" ht="23.25" customHeight="1" x14ac:dyDescent="0.25"/>
    <row r="305" s="28" customFormat="1" ht="23.25" customHeight="1" x14ac:dyDescent="0.25"/>
    <row r="306" s="28" customFormat="1" ht="23.25" customHeight="1" x14ac:dyDescent="0.25"/>
    <row r="307" s="28" customFormat="1" ht="23.25" customHeight="1" x14ac:dyDescent="0.25"/>
    <row r="308" s="28" customFormat="1" ht="23.25" customHeight="1" x14ac:dyDescent="0.25"/>
    <row r="309" s="28" customFormat="1" ht="23.25" customHeight="1" x14ac:dyDescent="0.25"/>
    <row r="310" s="28" customFormat="1" ht="23.25" customHeight="1" x14ac:dyDescent="0.25"/>
    <row r="311" s="28" customFormat="1" ht="23.25" customHeight="1" x14ac:dyDescent="0.25"/>
    <row r="312" s="28" customFormat="1" ht="23.25" customHeight="1" x14ac:dyDescent="0.25"/>
    <row r="313" s="28" customFormat="1" ht="23.25" customHeight="1" x14ac:dyDescent="0.25"/>
    <row r="314" ht="23.25" customHeight="1" x14ac:dyDescent="0.25"/>
    <row r="315" ht="23.25" customHeight="1" x14ac:dyDescent="0.25"/>
    <row r="316" ht="23.25" customHeight="1" x14ac:dyDescent="0.25"/>
    <row r="317" ht="23.25" customHeight="1" x14ac:dyDescent="0.25"/>
    <row r="318" ht="23.25" customHeight="1" x14ac:dyDescent="0.25"/>
    <row r="319" ht="23.25" customHeight="1" x14ac:dyDescent="0.25"/>
    <row r="320" ht="23.25" customHeight="1" x14ac:dyDescent="0.25"/>
    <row r="321" ht="23.25" customHeight="1" x14ac:dyDescent="0.25"/>
    <row r="322" ht="23.25" customHeight="1" x14ac:dyDescent="0.25"/>
    <row r="323" ht="23.25" customHeight="1" x14ac:dyDescent="0.25"/>
    <row r="324" ht="23.25" customHeight="1" x14ac:dyDescent="0.25"/>
    <row r="325" ht="23.25" customHeight="1" x14ac:dyDescent="0.25"/>
    <row r="326" ht="23.25" customHeight="1" x14ac:dyDescent="0.25"/>
    <row r="327" ht="23.25" customHeight="1" x14ac:dyDescent="0.25"/>
    <row r="328" ht="23.25" customHeight="1" x14ac:dyDescent="0.25"/>
    <row r="329" ht="23.25" customHeight="1" x14ac:dyDescent="0.25"/>
    <row r="330" ht="23.25" customHeight="1" x14ac:dyDescent="0.25"/>
    <row r="331" ht="23.25" customHeight="1" x14ac:dyDescent="0.25"/>
    <row r="332" ht="23.25" customHeight="1" x14ac:dyDescent="0.25"/>
    <row r="333" ht="23.25" customHeight="1" x14ac:dyDescent="0.25"/>
    <row r="334" ht="23.25" customHeight="1" x14ac:dyDescent="0.25"/>
    <row r="335" ht="23.25" customHeight="1" x14ac:dyDescent="0.25"/>
    <row r="336" ht="23.25" customHeight="1" x14ac:dyDescent="0.25"/>
    <row r="337" ht="23.25" customHeight="1" x14ac:dyDescent="0.25"/>
    <row r="338" ht="23.25" customHeight="1" x14ac:dyDescent="0.25"/>
    <row r="339" ht="23.25" customHeight="1" x14ac:dyDescent="0.25"/>
    <row r="340" ht="23.25" customHeight="1" x14ac:dyDescent="0.25"/>
    <row r="341" ht="23.25" customHeight="1" x14ac:dyDescent="0.25"/>
    <row r="342" ht="23.25" customHeight="1" x14ac:dyDescent="0.25"/>
    <row r="343" ht="23.25" customHeight="1" x14ac:dyDescent="0.25"/>
    <row r="344" ht="23.25" customHeight="1" x14ac:dyDescent="0.25"/>
    <row r="345" ht="23.25" customHeight="1" x14ac:dyDescent="0.25"/>
    <row r="346" ht="23.25" customHeight="1" x14ac:dyDescent="0.25"/>
    <row r="347" ht="23.25" customHeight="1" x14ac:dyDescent="0.25"/>
    <row r="348" ht="23.25" customHeight="1" x14ac:dyDescent="0.25"/>
    <row r="349" ht="23.25" customHeight="1" x14ac:dyDescent="0.25"/>
    <row r="350" ht="23.25" customHeight="1" x14ac:dyDescent="0.25"/>
    <row r="351" ht="23.25" customHeight="1" x14ac:dyDescent="0.25"/>
    <row r="352" ht="23.25" customHeight="1" x14ac:dyDescent="0.25"/>
    <row r="353" ht="23.25" customHeight="1" x14ac:dyDescent="0.25"/>
    <row r="354" ht="23.25" customHeight="1" x14ac:dyDescent="0.25"/>
    <row r="355" ht="23.25" customHeight="1" x14ac:dyDescent="0.25"/>
    <row r="356" ht="23.25" customHeight="1" x14ac:dyDescent="0.25"/>
    <row r="357" ht="23.25" customHeight="1" x14ac:dyDescent="0.25"/>
    <row r="358" ht="23.25" customHeight="1" x14ac:dyDescent="0.25"/>
    <row r="359" ht="23.25" customHeight="1" x14ac:dyDescent="0.25"/>
    <row r="360" ht="23.25" customHeight="1" x14ac:dyDescent="0.25"/>
    <row r="361" ht="23.25" customHeight="1" x14ac:dyDescent="0.25"/>
    <row r="362" ht="23.25" customHeight="1" x14ac:dyDescent="0.25"/>
    <row r="363" ht="23.25" customHeight="1" x14ac:dyDescent="0.25"/>
    <row r="364" ht="23.25" customHeight="1" x14ac:dyDescent="0.25"/>
    <row r="365" ht="23.25" customHeight="1" x14ac:dyDescent="0.25"/>
    <row r="366" ht="23.25" customHeight="1" x14ac:dyDescent="0.25"/>
    <row r="367" ht="23.25" customHeight="1" x14ac:dyDescent="0.25"/>
    <row r="368" ht="23.25" customHeight="1" x14ac:dyDescent="0.25"/>
    <row r="369" ht="23.25" customHeight="1" x14ac:dyDescent="0.25"/>
    <row r="370" ht="23.25" customHeight="1" x14ac:dyDescent="0.25"/>
    <row r="371" ht="23.25" customHeight="1" x14ac:dyDescent="0.25"/>
    <row r="372" ht="23.25" customHeight="1" x14ac:dyDescent="0.25"/>
    <row r="373" ht="23.25" customHeight="1" x14ac:dyDescent="0.25"/>
    <row r="374" ht="23.25" customHeight="1" x14ac:dyDescent="0.25"/>
  </sheetData>
  <sheetProtection algorithmName="SHA-512" hashValue="/gEuUScY0ZWenETMUhDArASmtqiZVKnQw6/+KRKXlVwLxg6dz+Qn1anpl6oj9mDobPDKop+3sri7S9A6+7bmCw==" saltValue="FT76E4oTRPG/rKMC8wuMeg==" spinCount="100000" sheet="1" selectLockedCells="1"/>
  <dataConsolidate/>
  <mergeCells count="7">
    <mergeCell ref="B34:C34"/>
    <mergeCell ref="A36:D36"/>
    <mergeCell ref="A1:D1"/>
    <mergeCell ref="A3:B3"/>
    <mergeCell ref="A9:B9"/>
    <mergeCell ref="A14:B14"/>
    <mergeCell ref="A19:B19"/>
  </mergeCells>
  <printOptions horizontalCentered="1"/>
  <pageMargins left="0.23622047244094491" right="0.23622047244094491" top="0" bottom="0.15748031496062992" header="0.31496062992125984" footer="0.11811023622047245"/>
  <pageSetup paperSize="9" scale="63" orientation="landscape" r:id="rId1"/>
  <headerFooter>
    <oddFooter>&amp;L&amp;"Century Gothic,Standaard"&amp;8 06 - Heemskerk Prijsinvulformulieren
&amp;D&amp;C&amp;"Century Gothic,Standaard"&amp;8Pagina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Michel van der Klooster</DisplayName>
        <AccountId>26</AccountId>
        <AccountType/>
      </UserInfo>
      <UserInfo>
        <DisplayName>Henk Tukker</DisplayName>
        <AccountId>24</AccountId>
        <AccountType/>
      </UserInfo>
      <UserInfo>
        <DisplayName>Projectbureau</DisplayName>
        <AccountId>1177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E9150-1093-4A37-9056-9FB49614F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7E0710-37EC-49F2-82C6-EE62581CADD0}">
  <ds:schemaRef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schemas.microsoft.com/office/2006/metadata/properties"/>
    <ds:schemaRef ds:uri="40faa72d-7604-4f4d-a488-93cffb7df14f"/>
    <ds:schemaRef ds:uri="962d65e8-ec2e-4f08-b510-02888a857b6e"/>
    <ds:schemaRef ds:uri="http://schemas.openxmlformats.org/package/2006/metadata/core-properties"/>
    <ds:schemaRef ds:uri="b77e2b43-37d4-4532-953b-53983e0992e2"/>
    <ds:schemaRef ds:uri="http://purl.org/dc/terms/"/>
  </ds:schemaRefs>
</ds:datastoreItem>
</file>

<file path=customXml/itemProps3.xml><?xml version="1.0" encoding="utf-8"?>
<ds:datastoreItem xmlns:ds="http://schemas.openxmlformats.org/officeDocument/2006/customXml" ds:itemID="{3F9D45E5-62D5-486F-B0DD-634A1FF22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11</vt:i4>
      </vt:variant>
    </vt:vector>
  </HeadingPairs>
  <TitlesOfParts>
    <vt:vector size="18" baseType="lpstr">
      <vt:lpstr>Voorblad Prijsinvulformulieren</vt:lpstr>
      <vt:lpstr>Overige zaken</vt:lpstr>
      <vt:lpstr>Prijsinvulform Onderdeel 1</vt:lpstr>
      <vt:lpstr>Prijsinvulform Onderdeel 2</vt:lpstr>
      <vt:lpstr>Prijsinvulform Onderdeel 3</vt:lpstr>
      <vt:lpstr>Prijsinvulform Onderdeel 4</vt:lpstr>
      <vt:lpstr>Totalen</vt:lpstr>
      <vt:lpstr>'Overige zaken'!Afdrukbereik</vt:lpstr>
      <vt:lpstr>'Prijsinvulform Onderdeel 1'!Afdrukbereik</vt:lpstr>
      <vt:lpstr>'Prijsinvulform Onderdeel 2'!Afdrukbereik</vt:lpstr>
      <vt:lpstr>'Prijsinvulform Onderdeel 3'!Afdrukbereik</vt:lpstr>
      <vt:lpstr>'Prijsinvulform Onderdeel 4'!Afdrukbereik</vt:lpstr>
      <vt:lpstr>Totalen!Afdrukbereik</vt:lpstr>
      <vt:lpstr>'Voorblad Prijsinvulformulieren'!Afdrukbereik</vt:lpstr>
      <vt:lpstr>'Prijsinvulform Onderdeel 1'!Afdruktitels</vt:lpstr>
      <vt:lpstr>'Prijsinvulform Onderdeel 2'!Afdruktitels</vt:lpstr>
      <vt:lpstr>'Prijsinvulform Onderdeel 3'!Afdruktitels</vt:lpstr>
      <vt:lpstr>'Prijsinvulform Onderdeel 4'!Afdruktitels</vt:lpstr>
    </vt:vector>
  </TitlesOfParts>
  <Company>United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Carine Mulder</cp:lastModifiedBy>
  <cp:lastPrinted>2024-02-15T15:07:26Z</cp:lastPrinted>
  <dcterms:created xsi:type="dcterms:W3CDTF">2008-02-01T08:20:49Z</dcterms:created>
  <dcterms:modified xsi:type="dcterms:W3CDTF">2024-03-11T16:24:09Z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