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unitedqualitybv.sharepoint.com/klanten/Docs/Oostzaan/EA inzameling en verwerking (1121)/07. Nota van inlichtingen/3e NVI/"/>
    </mc:Choice>
  </mc:AlternateContent>
  <xr:revisionPtr revIDLastSave="0" documentId="8_{9AA8456E-EE83-4C88-9CBB-ED753E156DFC}" xr6:coauthVersionLast="47" xr6:coauthVersionMax="47" xr10:uidLastSave="{00000000-0000-0000-0000-000000000000}"/>
  <bookViews>
    <workbookView xWindow="28680" yWindow="-120" windowWidth="29040" windowHeight="15840" xr2:uid="{00000000-000D-0000-FFFF-FFFF00000000}"/>
  </bookViews>
  <sheets>
    <sheet name="Voorblad" sheetId="3" r:id="rId1"/>
    <sheet name="1. Prijs P2 Onderdeel A" sheetId="15" r:id="rId2"/>
    <sheet name="2. Prijs P2 Onderdeel B" sheetId="16" r:id="rId3"/>
    <sheet name="3. Inschrijfprijs P2" sheetId="17" r:id="rId4"/>
  </sheets>
  <definedNames>
    <definedName name="_xlnm.Print_Area" localSheetId="0">Voorblad!$A$1:$L$21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6" l="1"/>
  <c r="G31" i="16"/>
  <c r="G30" i="16"/>
  <c r="G37" i="15" l="1"/>
  <c r="G38" i="15"/>
  <c r="G19" i="15"/>
  <c r="F32" i="16" l="1"/>
  <c r="F29" i="16"/>
  <c r="F25" i="16"/>
  <c r="F22" i="16"/>
  <c r="F19" i="16"/>
  <c r="F14" i="16"/>
  <c r="E22" i="15" l="1"/>
  <c r="E6" i="15"/>
  <c r="G32" i="16" l="1"/>
  <c r="G29" i="16"/>
  <c r="G28" i="16"/>
  <c r="G27" i="16"/>
  <c r="G26" i="16"/>
  <c r="G25" i="16"/>
  <c r="G24" i="16"/>
  <c r="G23" i="16"/>
  <c r="G22" i="16"/>
  <c r="G21" i="16"/>
  <c r="G20" i="16"/>
  <c r="G19" i="16"/>
  <c r="G18" i="16"/>
  <c r="G17" i="16"/>
  <c r="G16" i="16"/>
  <c r="G15" i="16"/>
  <c r="G14" i="16"/>
  <c r="G13" i="16"/>
  <c r="G7" i="16"/>
  <c r="G8" i="16" s="1"/>
  <c r="G70" i="15"/>
  <c r="G69" i="15"/>
  <c r="G66" i="15"/>
  <c r="G65" i="15"/>
  <c r="G64" i="15"/>
  <c r="G61" i="15"/>
  <c r="G59" i="15"/>
  <c r="G58" i="15"/>
  <c r="G55" i="15"/>
  <c r="G52" i="15"/>
  <c r="G49" i="15"/>
  <c r="G46" i="15"/>
  <c r="G43" i="15"/>
  <c r="G42" i="15"/>
  <c r="G41" i="15"/>
  <c r="G36" i="15"/>
  <c r="G39" i="15" s="1"/>
  <c r="G33" i="15"/>
  <c r="G34" i="15" s="1"/>
  <c r="F30" i="15"/>
  <c r="G30" i="15" s="1"/>
  <c r="G31" i="15" s="1"/>
  <c r="G24" i="15"/>
  <c r="G23" i="15"/>
  <c r="G22" i="15"/>
  <c r="G20" i="15"/>
  <c r="G16" i="15"/>
  <c r="G15" i="15"/>
  <c r="G14" i="15"/>
  <c r="F11" i="15"/>
  <c r="G11" i="15" s="1"/>
  <c r="G7" i="15"/>
  <c r="G6" i="15"/>
  <c r="G33" i="16" l="1"/>
  <c r="G71" i="15"/>
  <c r="G44" i="15"/>
  <c r="G50" i="15"/>
  <c r="G67" i="15"/>
  <c r="G47" i="15"/>
  <c r="G62" i="15"/>
  <c r="G53" i="15"/>
  <c r="G56" i="15"/>
  <c r="G25" i="15"/>
  <c r="G17" i="15"/>
  <c r="G12" i="15"/>
  <c r="G73" i="15" l="1"/>
  <c r="C5" i="17" s="1"/>
  <c r="G35" i="16"/>
  <c r="C6" i="17" s="1"/>
  <c r="C7" i="17" l="1"/>
</calcChain>
</file>

<file path=xl/sharedStrings.xml><?xml version="1.0" encoding="utf-8"?>
<sst xmlns="http://schemas.openxmlformats.org/spreadsheetml/2006/main" count="334" uniqueCount="224">
  <si>
    <t>Inhoud:</t>
  </si>
  <si>
    <t>Inschrijver vult uitsluitend de gele velden in</t>
  </si>
  <si>
    <t>Naam inschrijver: ……………………………………………......................................................</t>
  </si>
  <si>
    <t>Nr.</t>
  </si>
  <si>
    <t>Omschrijving</t>
  </si>
  <si>
    <r>
      <t>Prijs</t>
    </r>
    <r>
      <rPr>
        <b/>
        <vertAlign val="superscript"/>
        <sz val="10"/>
        <color rgb="FFFFFFFF"/>
        <rFont val="Century Gothic"/>
        <family val="2"/>
      </rPr>
      <t xml:space="preserve"> </t>
    </r>
    <r>
      <rPr>
        <b/>
        <sz val="10"/>
        <color indexed="9"/>
        <rFont val="Century Gothic"/>
        <family val="2"/>
      </rPr>
      <t>per eenheid (A) excl. BTW 
(1)</t>
    </r>
  </si>
  <si>
    <t>Aantal (B)
(2)</t>
  </si>
  <si>
    <t>Eenheid</t>
  </si>
  <si>
    <t>Subtotalen (AxB) excl. BTW</t>
  </si>
  <si>
    <r>
      <t xml:space="preserve">Verwerkingslocatie
</t>
    </r>
    <r>
      <rPr>
        <b/>
        <sz val="10"/>
        <color theme="0"/>
        <rFont val="Century Gothic"/>
        <family val="2"/>
      </rPr>
      <t>(3)</t>
    </r>
  </si>
  <si>
    <t>P-1.1</t>
  </si>
  <si>
    <t>Prijs Hout A B beschikbaar stellen container milieustraat</t>
  </si>
  <si>
    <t>per container per maand</t>
  </si>
  <si>
    <t>P-1.2</t>
  </si>
  <si>
    <t xml:space="preserve">Prijs aftransport Hout A B van milieustraat naar verwerkingslocatie  </t>
  </si>
  <si>
    <t>per transport</t>
  </si>
  <si>
    <t>NR.</t>
  </si>
  <si>
    <t xml:space="preserve">Omschrijving </t>
  </si>
  <si>
    <t>Marktprijs (per ton)</t>
  </si>
  <si>
    <t>P-1.3</t>
  </si>
  <si>
    <t>Marktprijs januari 2023: EUWID Recycling und Entsorgung, Behandeltes Altholz vorgebrochen (0-300 mm), Nordwesten (gemiddelde prijs)</t>
  </si>
  <si>
    <t>Ton</t>
  </si>
  <si>
    <t>Subtotalen (AxB) excl. btw</t>
  </si>
  <si>
    <t>P-1.4</t>
  </si>
  <si>
    <t>Verwerking van A-/B-hout 
Afslag: negatief getal
Opslag: positief getal</t>
  </si>
  <si>
    <t>Postcode:
Huisnr.:</t>
  </si>
  <si>
    <t>P-1</t>
  </si>
  <si>
    <t>subtotaal Hout A B</t>
  </si>
  <si>
    <t>P-2.1</t>
  </si>
  <si>
    <t>Prijs asbest beschikbaar stellen container milieustraat</t>
  </si>
  <si>
    <t>P-2.2</t>
  </si>
  <si>
    <t>Prijs levering en aanbrengen verzamelzak (inliner) en aftransport asbest van milieustraat naar verwerkingslocatie</t>
  </si>
  <si>
    <t>P-2.3</t>
  </si>
  <si>
    <t xml:space="preserve">Prijs verwerking asbest </t>
  </si>
  <si>
    <t>ton</t>
  </si>
  <si>
    <t>Postcode:
Huisnr.:</t>
  </si>
  <si>
    <t>P-2</t>
  </si>
  <si>
    <t>subtotaal asbest</t>
  </si>
  <si>
    <t>P-3.1</t>
  </si>
  <si>
    <t>Prijs verwerking HRA</t>
  </si>
  <si>
    <t>P-3</t>
  </si>
  <si>
    <t>subtotaal HRA</t>
  </si>
  <si>
    <t>P-4.1</t>
  </si>
  <si>
    <t xml:space="preserve">
Prijs beschikbaar stellen voorziening om banden in ontvangst te nemen op de milieustraat
</t>
  </si>
  <si>
    <t>P-4.2</t>
  </si>
  <si>
    <t>Prijs aftransport banden van milieustraat naar verwerkingslocatie</t>
  </si>
  <si>
    <t>P-4.3</t>
  </si>
  <si>
    <t xml:space="preserve">Prijs verwerking banden </t>
  </si>
  <si>
    <t>P-4</t>
  </si>
  <si>
    <t>subtotaal banden</t>
  </si>
  <si>
    <t>P-5.1</t>
  </si>
  <si>
    <t>P-5.2</t>
  </si>
  <si>
    <t>Verwerking van C-hout 
Afslag: negatief getal
Opslag: positief getal</t>
  </si>
  <si>
    <t>P-5</t>
  </si>
  <si>
    <t>subtotaal C-Hout</t>
  </si>
  <si>
    <t>P-6.1</t>
  </si>
  <si>
    <t>Prijs verwerking dakafval</t>
  </si>
  <si>
    <t>P-6</t>
  </si>
  <si>
    <t>subtotaal dakafval</t>
  </si>
  <si>
    <t>P-7.1</t>
  </si>
  <si>
    <t>Prijs beschikbaar stellen EPS beugel milieustraat</t>
  </si>
  <si>
    <t>per EPS beugel per maand</t>
  </si>
  <si>
    <t>P-7.2</t>
  </si>
  <si>
    <t>Prijs aftransport EPS van milieustraat naar verwerkingslocatie</t>
  </si>
  <si>
    <t>P-7.3</t>
  </si>
  <si>
    <t>Prijs verwerking EPS</t>
  </si>
  <si>
    <t>P-7</t>
  </si>
  <si>
    <t>subtotaal EPS</t>
  </si>
  <si>
    <t>P-8.1</t>
  </si>
  <si>
    <t>Prijs frituurvet beschikbaar stellen container(s) milieustraat</t>
  </si>
  <si>
    <t>per benodigd aantal container(s) per maand</t>
  </si>
  <si>
    <t>P-8.2</t>
  </si>
  <si>
    <t>Prijs aftransport frituurvet van milieustraat naar verwerkingslocatie</t>
  </si>
  <si>
    <t>P-8.3</t>
  </si>
  <si>
    <t xml:space="preserve">Prijs verwerking frituurvet </t>
  </si>
  <si>
    <t>P-8</t>
  </si>
  <si>
    <t xml:space="preserve">subtotaal frituurvet </t>
  </si>
  <si>
    <t>P-9.1</t>
  </si>
  <si>
    <t xml:space="preserve">Prijs verwerking gemengd puin </t>
  </si>
  <si>
    <t>P-9</t>
  </si>
  <si>
    <t xml:space="preserve">subtotaal gemengd puin </t>
  </si>
  <si>
    <t>P-10.1</t>
  </si>
  <si>
    <t xml:space="preserve">Prijs verwerking groenafval </t>
  </si>
  <si>
    <t>P-10</t>
  </si>
  <si>
    <t xml:space="preserve">subtotaal groenafval </t>
  </si>
  <si>
    <t>P-11.1</t>
  </si>
  <si>
    <t xml:space="preserve">Prijs verwerking gips </t>
  </si>
  <si>
    <t>P-11</t>
  </si>
  <si>
    <t xml:space="preserve">subtotaal gips </t>
  </si>
  <si>
    <t>P-12.1</t>
  </si>
  <si>
    <t>Prijs verwerking GHA, excl. WBM</t>
  </si>
  <si>
    <t>P-12</t>
  </si>
  <si>
    <t xml:space="preserve">subtotaal grof huishoudelijk afval </t>
  </si>
  <si>
    <t>P-13.1</t>
  </si>
  <si>
    <t>Prijs metalen beschikbaar stellen container milieustraat</t>
  </si>
  <si>
    <t>P-13.2</t>
  </si>
  <si>
    <t xml:space="preserve">Prijs aftransport metalen van Milieustraat naar verwerkingslocatie </t>
  </si>
  <si>
    <t>Marktprijs op 1-5-2023 volgens Vraag &amp; Aanbod gruisijzer (Bij opbrengst invullen met een - teken)</t>
  </si>
  <si>
    <t>Extra toeslag of afslag op de marktprijs Gruisijzer voor verwerking metalen (conform eis MET-04 en Met-05 van het Programma van eisen)  (Bij extra opbrengst invullen met een - teken)</t>
  </si>
  <si>
    <t>P-13</t>
  </si>
  <si>
    <t>subtotaal Metalen</t>
  </si>
  <si>
    <t>P-14.1</t>
  </si>
  <si>
    <t>Prijs vlakglas beschikbaar stellen container  milieustraat</t>
  </si>
  <si>
    <t>P-14.2</t>
  </si>
  <si>
    <t>Prijs aftransport vlakglas van milieustraat naar verwerkingslocatie</t>
  </si>
  <si>
    <t>P-14.3</t>
  </si>
  <si>
    <t xml:space="preserve">Prijs verwerking vlakglas </t>
  </si>
  <si>
    <t>P-14</t>
  </si>
  <si>
    <t xml:space="preserve">subtotaal vlakglas </t>
  </si>
  <si>
    <t>P-15.1</t>
  </si>
  <si>
    <t>Prijs PMD beschikbaar stellen container  gemeentewerf</t>
  </si>
  <si>
    <t>P-15.2</t>
  </si>
  <si>
    <t>Prijs aftransport PMD van milieustraat naar verwerkingslocatie</t>
  </si>
  <si>
    <t>P-15</t>
  </si>
  <si>
    <t>subtotaal PMD</t>
  </si>
  <si>
    <t xml:space="preserve">Voorwaarden </t>
  </si>
  <si>
    <t>Voorwaarde</t>
  </si>
  <si>
    <t>ALG</t>
  </si>
  <si>
    <t>Inschrijver past, op straffe van uitsluiting, alleen de geel gearceerde cellen aan. Inschrijver moet, op straffe van uitsluiting, de geel gearceerde cellen met in achtneming van de overige in dit document opgenomen voorwaarden (en/of eisen) invullen. Alle ingevulde waarden (in de gele cellen) moeten correct en ondubbelzinnig zijn.</t>
  </si>
  <si>
    <t>Vaste prijs voor de genoemde dienstverlening conform alle voorwaarden uit het programma van eisen. Dit inclusief het aanbieden en beschikbaar houden van de ontvangstlocatie. Prijzen die opbrengsten voor opdrachtgever betreffen moet inschrijver als negatief getal invullen.</t>
  </si>
  <si>
    <t>De genoemde hoeveelheid (het aantal) wordt gebruikt voor de beoordeling. Aan de genoemde hoeveelheden kunnen geen rechten worden ontleend. De prijs per eenheid is van toepassing ongeacht het daadwerkelijke aantal.</t>
  </si>
  <si>
    <t xml:space="preserve">Inschrijver vermeldt de correcte NAW gegevens van de verwerkingslocatie(s), alsmede de eigenaar van de betreffende locatie(s). </t>
  </si>
  <si>
    <t xml:space="preserve">Inschrijver moet uitgaan van de marktprijs zoals door opdrachtgever in P-13.3 opgenomen is. </t>
  </si>
  <si>
    <t>Dit is de totale inschrijfprijs voor de prijs van het transport en de verwerking van de afvalstromen (m.u.v. KCA) op de milieustraat. Deze totale inschrijfprijs (transport en verwerking) wordt gebruikt voor de beoordeling van het onderdeel prijs.</t>
  </si>
  <si>
    <t>Naam inschrijver: ……………………………………………...........................................................................</t>
  </si>
  <si>
    <t>Inzameling vanaf KCA-depot milieustraat (op afroep 'leeg rijden'. Uitgangspunt elke 2 weken)</t>
  </si>
  <si>
    <t>Inschrijver ontvangt een vaste vergoeding voor het leegrijden van een depot. Per maand wordt het daadwerkelijk aantal inzamelactiviteiten (leeg rijden) conform deze vaste prijs afgerekend.</t>
  </si>
  <si>
    <t>Prijs per eenheid (1)</t>
  </si>
  <si>
    <t>Aantal (2)</t>
  </si>
  <si>
    <t>Subtotaal</t>
  </si>
  <si>
    <t>PR-1</t>
  </si>
  <si>
    <t>Prijs leeg rijden van KCA-depot</t>
  </si>
  <si>
    <t>Prijs per stuk</t>
  </si>
  <si>
    <t>kosten</t>
  </si>
  <si>
    <t>opbrengsten</t>
  </si>
  <si>
    <t xml:space="preserve">Verwerking </t>
  </si>
  <si>
    <t>Categorie</t>
  </si>
  <si>
    <t>Deelstroom</t>
  </si>
  <si>
    <t>verduidelijking (4)</t>
  </si>
  <si>
    <t>Aantal (kg) (2)</t>
  </si>
  <si>
    <t>Totaal</t>
  </si>
  <si>
    <t>PR-2</t>
  </si>
  <si>
    <t>KCA, incl emballage</t>
  </si>
  <si>
    <t>Anorganisch zuur</t>
  </si>
  <si>
    <t>Kosten of opbrengst</t>
  </si>
  <si>
    <t>PR-3</t>
  </si>
  <si>
    <t>Fixeer</t>
  </si>
  <si>
    <t>PR-4</t>
  </si>
  <si>
    <t>Anorganisch loog</t>
  </si>
  <si>
    <t>PR-6</t>
  </si>
  <si>
    <t>Halogeenvrij oplosmiddel</t>
  </si>
  <si>
    <t>PR-7</t>
  </si>
  <si>
    <t>Koelvloeistof / Glycol mengsel</t>
  </si>
  <si>
    <t>PR-8</t>
  </si>
  <si>
    <t>Afgewerkte olie</t>
  </si>
  <si>
    <t>PR-9</t>
  </si>
  <si>
    <t>Lijm / Kit / Hars</t>
  </si>
  <si>
    <t>PR-10</t>
  </si>
  <si>
    <t>Verfafval watergedragen</t>
  </si>
  <si>
    <t>PR-11</t>
  </si>
  <si>
    <t>Verfafval vloeibaar oplosmiddelhoudend</t>
  </si>
  <si>
    <t>PR-13</t>
  </si>
  <si>
    <t>Smeermiddel / Was</t>
  </si>
  <si>
    <t>PR-14</t>
  </si>
  <si>
    <t>Tonerafval</t>
  </si>
  <si>
    <t>PR-15</t>
  </si>
  <si>
    <t>Oliehoudend garage afval</t>
  </si>
  <si>
    <t>PR-16</t>
  </si>
  <si>
    <t>Medicijnen / Cosmetica</t>
  </si>
  <si>
    <t>PR-17</t>
  </si>
  <si>
    <t>Bestrijdingsmiddelen</t>
  </si>
  <si>
    <t>PR-18</t>
  </si>
  <si>
    <t>Batterijen (=&lt;3kg)</t>
  </si>
  <si>
    <t>PR-19</t>
  </si>
  <si>
    <t>Lithiumbatterijen</t>
  </si>
  <si>
    <t>PR-20</t>
  </si>
  <si>
    <t>Loodaccu's</t>
  </si>
  <si>
    <t>PR-21</t>
  </si>
  <si>
    <t>Gasontladingslampen</t>
  </si>
  <si>
    <t>PR-22</t>
  </si>
  <si>
    <t>Spuitbussen</t>
  </si>
  <si>
    <t>Ziekenhuisafval</t>
  </si>
  <si>
    <t>Brandblusser (poeder/schuim/CO2)</t>
  </si>
  <si>
    <t xml:space="preserve">Inschrijver past, op straffe van uitsluiting, alleen de geel gearceerde cellen aan. Inschrijver moet, op straffe van uitsluiting, de geel gearceerde cellen met in achtneming van de overige in dit document opgenomen voorwaarden (en/of eisen) invullen. </t>
  </si>
  <si>
    <t>Dit het subtotaal van de inzamelkosten. Dit moet een positief getal zijn. Dit vormt input voor de (totale) inschrijfprijs van KCA.</t>
  </si>
  <si>
    <t>Inschrijver moet hier invullen of het kosten of een opbrengst betreft.</t>
  </si>
  <si>
    <t>Dit het subtotaal van verwerkingskosten. Dit mag een negatief getal zijn. Dit vormt input voor de (totale) inschrijfprijs van KCA.</t>
  </si>
  <si>
    <t>Dit is de totale inschrijfprijs voor de prijs van KCA op de milieustraat (subtotaal inzameling (3) plus subtotaal verwerking (5). Deze totale inschrijfprijs KCA wordt gebruikt voor de beoordeling van het onderdeel prijs.</t>
  </si>
  <si>
    <t>Naam inschrijver: …………………………………………</t>
  </si>
  <si>
    <t>Inschrijfprijs per deel en de totale inschrijfprijs voor de beoordeling</t>
  </si>
  <si>
    <t>Inschrijfprijs per deel</t>
  </si>
  <si>
    <t>Inzamelmiddelen, transport en verwerking afvalstromen</t>
  </si>
  <si>
    <t>Inzameling en verwerking (incl. emballage) KCA</t>
  </si>
  <si>
    <t>Inschrijfprijs voor beoordeling</t>
  </si>
  <si>
    <t>Prijs Perceel 2 onderdeel A: Transport en verwerking milieustraat gemeente Oostzaan</t>
  </si>
  <si>
    <t xml:space="preserve">Prijs Perceel 2 onderdeel B: KCA milieustraat </t>
  </si>
  <si>
    <t>Perceel 2 onderdeel A: Transport en verwerking milieustraat gemeente Oostzaan</t>
  </si>
  <si>
    <t>Perceel 2 onderdeel B: KCA milieustraat gemeente Oostzaan</t>
  </si>
  <si>
    <t xml:space="preserve">Inschrijver past alleen de geel gearceerde cellen aan (/ vult in). </t>
  </si>
  <si>
    <t>Prijs onderdeel A</t>
  </si>
  <si>
    <t>Prijs onderdeel B</t>
  </si>
  <si>
    <t xml:space="preserve">Inschrijfprijs </t>
  </si>
  <si>
    <t xml:space="preserve">
Europese openbare aanbesteding 
"Inzameling en verwerking van huishoudelijke afvalstromen"</t>
  </si>
  <si>
    <t>Subtotaal Perceel 2 onderdeel B
Verwerking KCA (5)</t>
  </si>
  <si>
    <t>Inschrijfprijs Perceel 2 onderdeel B 
KCA milieustraat (6)</t>
  </si>
  <si>
    <t>Vaste prijs voor de genoemde dienstverlening conform alle voorwaarden uit het programma van eisen en de overige aanbestedingsdocumenten. Dit inclusief het aanbieden en beschikbaar houden van de eerste overslaglocatie. Het invullen van een 0 prijs is verboden. Als het kosten voor de opdrachtgever betreffen is de minimaal in te dienen prijs is € 0,01. Als het opbrengsten voor opdrachtgever betreffen is de minimaal in te dienen prijs €-0,01. Prijzen die opbrengsten voor opdrachtgever betreffen moet inschrijver als negatief getal invullen.</t>
  </si>
  <si>
    <t>Subtotaal Perceel 2 onderdeel B Inzameling KCA-depot (3)</t>
  </si>
  <si>
    <t>PR-5</t>
  </si>
  <si>
    <t>PR-12</t>
  </si>
  <si>
    <r>
      <t xml:space="preserve">Aantal (B) </t>
    </r>
    <r>
      <rPr>
        <b/>
        <sz val="9"/>
        <rFont val="Century Gothic"/>
        <family val="2"/>
      </rPr>
      <t>(2)</t>
    </r>
  </si>
  <si>
    <r>
      <t xml:space="preserve">Prijs per eenheid voor verwerking(A) excl. btw </t>
    </r>
    <r>
      <rPr>
        <b/>
        <sz val="9"/>
        <rFont val="Century Gothic"/>
        <family val="2"/>
      </rPr>
      <t>(1)</t>
    </r>
  </si>
  <si>
    <r>
      <t xml:space="preserve">Aantal (B) </t>
    </r>
    <r>
      <rPr>
        <b/>
        <sz val="9"/>
        <color theme="1"/>
        <rFont val="Century Gothic"/>
        <family val="2"/>
      </rPr>
      <t>(2)</t>
    </r>
  </si>
  <si>
    <t>Inschrijfprijs Perceel 2 Onderdeel A Transport en verwerking milieustraat (excl. KCA)
(8)</t>
  </si>
  <si>
    <r>
      <t xml:space="preserve">P-13.4
</t>
    </r>
    <r>
      <rPr>
        <b/>
        <sz val="9"/>
        <rFont val="Century Gothic"/>
        <family val="2"/>
      </rPr>
      <t>(7)</t>
    </r>
  </si>
  <si>
    <r>
      <t xml:space="preserve">P-13.3
</t>
    </r>
    <r>
      <rPr>
        <b/>
        <sz val="9"/>
        <rFont val="Century Gothic"/>
        <family val="2"/>
      </rPr>
      <t>(6)</t>
    </r>
  </si>
  <si>
    <r>
      <t xml:space="preserve">Op- of afslag t.o.v. de marktprijs </t>
    </r>
    <r>
      <rPr>
        <b/>
        <sz val="9"/>
        <rFont val="Century Gothic"/>
        <family val="2"/>
      </rPr>
      <t>(4)</t>
    </r>
  </si>
  <si>
    <r>
      <t xml:space="preserve">Op- of afslag t.o.v. de marktprijs </t>
    </r>
    <r>
      <rPr>
        <b/>
        <sz val="9"/>
        <color theme="1"/>
        <rFont val="Century Gothic"/>
        <family val="2"/>
      </rPr>
      <t>(5)</t>
    </r>
  </si>
  <si>
    <r>
      <t xml:space="preserve">04B - Gunningscriterium - Prijsinvulformulier Perceel 2 (milieustraat) </t>
    </r>
    <r>
      <rPr>
        <b/>
        <sz val="14"/>
        <color rgb="FFFF0000"/>
        <rFont val="Century Gothic"/>
        <family val="2"/>
      </rPr>
      <t>GEWIJZIGD n.a.v. 3e NVI</t>
    </r>
  </si>
  <si>
    <r>
      <t xml:space="preserve">04B - Gunningscriterium Perceel 2 </t>
    </r>
    <r>
      <rPr>
        <b/>
        <sz val="14"/>
        <color rgb="FFFF0000"/>
        <rFont val="Century Gothic"/>
        <family val="2"/>
      </rPr>
      <t>(Gewijzigd n.a.v. 3e NVI)</t>
    </r>
    <r>
      <rPr>
        <b/>
        <sz val="14"/>
        <color indexed="9"/>
        <rFont val="Century Gothic"/>
        <family val="2"/>
      </rPr>
      <t xml:space="preserve">
</t>
    </r>
    <r>
      <rPr>
        <b/>
        <sz val="14"/>
        <color theme="0"/>
        <rFont val="Century Gothic"/>
        <family val="2"/>
      </rPr>
      <t>2. Prijsinvulformulier - Prijs onderdeel B</t>
    </r>
  </si>
  <si>
    <r>
      <t xml:space="preserve">04B - Gunningscriterium Perceel 2 </t>
    </r>
    <r>
      <rPr>
        <b/>
        <sz val="14"/>
        <color rgb="FFFF0000"/>
        <rFont val="Century Gothic"/>
        <family val="2"/>
      </rPr>
      <t>(Gewijzigd n.a.v. 3e NVI)</t>
    </r>
    <r>
      <rPr>
        <b/>
        <sz val="14"/>
        <color theme="0"/>
        <rFont val="Century Gothic"/>
        <family val="2"/>
      </rPr>
      <t xml:space="preserve">
1. Prijsinvulformulier - Prijs Onderdeel A</t>
    </r>
  </si>
  <si>
    <r>
      <t>04B - Gunningscriteria</t>
    </r>
    <r>
      <rPr>
        <b/>
        <sz val="14"/>
        <color rgb="FFFF0000"/>
        <rFont val="Century Gothic"/>
        <family val="2"/>
      </rPr>
      <t xml:space="preserve"> (Gewijzigd n.a.v. 3e NVI)</t>
    </r>
    <r>
      <rPr>
        <b/>
        <sz val="14"/>
        <color indexed="9"/>
        <rFont val="Century Gothic"/>
        <family val="2"/>
      </rPr>
      <t xml:space="preserve">
3. Prijsinvulformulier - Inschrijfprijs Onderdelen A en B</t>
    </r>
  </si>
  <si>
    <t xml:space="preserve">Inschrijver moet uitgaan van de marktprijs zoals door opdrachtgever in P-1.3 opgenomen is.
Inschrijver moet voor P-1.4 een negatief getal invullen (het betreft extra opbrengsten voor opdrachtgever) of een positief getal (indien het extra kosten betreft voor de opdrachtgever).  De door inschrijver ingevulde opslag/afslag zijn extra opbrengsten/kosten (aanvullend op de marktprijs) voor opdrachtgever. Ook mag een nulprijs (geen op- of afslag) door inschrijver worden ingevuld.
</t>
  </si>
  <si>
    <t xml:space="preserve">Inschrijver moet uitgaan van de marktprijs zoals door opdrachtgever in P-5.1 opgenomen is.
Inschrijver moet voor P-5.2 een negatief getal invullen (het betreft extra opbrengsten voor opdrachtgever) of een positief getal (indien het extra kosten betreft voor de opdrachtgever).  De door inschrijver ingevulde opslag/afslag zijn extra opbrengsten/kosten (aanvullend op de marktprijs) voor opdrachtgever.  Ook mag een nulprijs (geen op- of afslag) door inschrijver worden ingevuld. 
</t>
  </si>
  <si>
    <t>Inschrijver moet voor P-13.4 een negatief getal invullen (het betreft extra opbrengsten voor opdrachtgever) of een positief getal (indien het extra kosten betreft voor de opdrachtgever).  De door inschrijver ingevulde opslag/afslag zijn extra opbrengsten/kosten (aanvullend op de marktprijs) voor opdrachtgever.  Ook mag een nulprijs (geen op- of afslag) door inschrijver worden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</si>
</sst>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51" x14ac:knownFonts="1">
    <font>
      <sz val="11"/>
      <color theme="1"/>
      <name val="Calibri"/>
      <family val="2"/>
      <scheme val="minor"/>
    </font>
    <font>
      <sz val="11"/>
      <color theme="1"/>
      <name val="Calibri"/>
      <family val="2"/>
      <scheme val="minor"/>
    </font>
    <font>
      <b/>
      <sz val="9"/>
      <color theme="1"/>
      <name val="Century Gothic"/>
      <family val="2"/>
    </font>
    <font>
      <sz val="9"/>
      <color theme="1"/>
      <name val="Century Gothic"/>
      <family val="2"/>
    </font>
    <font>
      <sz val="10"/>
      <name val="Arial"/>
      <family val="2"/>
    </font>
    <font>
      <b/>
      <sz val="12"/>
      <color indexed="9"/>
      <name val="Century Gothic"/>
      <family val="2"/>
    </font>
    <font>
      <b/>
      <sz val="9"/>
      <color indexed="9"/>
      <name val="Century Gothic"/>
      <family val="2"/>
    </font>
    <font>
      <b/>
      <sz val="9"/>
      <name val="Century Gothic"/>
      <family val="2"/>
    </font>
    <font>
      <b/>
      <sz val="11"/>
      <color theme="0"/>
      <name val="Century Gothic"/>
      <family val="2"/>
    </font>
    <font>
      <b/>
      <sz val="11"/>
      <color indexed="9"/>
      <name val="Century Gothic"/>
      <family val="2"/>
    </font>
    <font>
      <sz val="9"/>
      <name val="Century Gothic"/>
      <family val="2"/>
    </font>
    <font>
      <b/>
      <sz val="10"/>
      <color indexed="9"/>
      <name val="Century Gothic"/>
      <family val="2"/>
    </font>
    <font>
      <sz val="9"/>
      <color rgb="FFFF0000"/>
      <name val="Century Gothic"/>
      <family val="2"/>
    </font>
    <font>
      <b/>
      <sz val="12"/>
      <name val="Century Gothic"/>
      <family val="2"/>
      <charset val="1"/>
    </font>
    <font>
      <sz val="9"/>
      <name val="Arial"/>
      <family val="2"/>
      <charset val="1"/>
    </font>
    <font>
      <sz val="9"/>
      <color rgb="FFFF0000"/>
      <name val="Century Gothic"/>
      <family val="2"/>
      <charset val="1"/>
    </font>
    <font>
      <sz val="9"/>
      <name val="Century Gothic"/>
      <family val="2"/>
      <charset val="1"/>
    </font>
    <font>
      <sz val="10"/>
      <color rgb="FFFFFFFF"/>
      <name val="Arial"/>
      <family val="2"/>
      <charset val="1"/>
    </font>
    <font>
      <sz val="10"/>
      <color rgb="FFFF0000"/>
      <name val="Arial"/>
      <family val="2"/>
      <charset val="1"/>
    </font>
    <font>
      <b/>
      <sz val="12"/>
      <color rgb="FF000000"/>
      <name val="Century Gothic"/>
      <family val="2"/>
      <charset val="1"/>
    </font>
    <font>
      <b/>
      <u/>
      <sz val="11"/>
      <color rgb="FF000000"/>
      <name val="Century Gothic"/>
      <family val="2"/>
      <charset val="1"/>
    </font>
    <font>
      <sz val="10"/>
      <name val="Century Gothic"/>
      <family val="2"/>
      <charset val="1"/>
    </font>
    <font>
      <sz val="10"/>
      <color rgb="FF000000"/>
      <name val="Century Gothic"/>
      <family val="2"/>
      <charset val="1"/>
    </font>
    <font>
      <sz val="10"/>
      <color rgb="FFFF0000"/>
      <name val="Century Gothic"/>
      <family val="2"/>
    </font>
    <font>
      <sz val="10"/>
      <color rgb="FFFF0000"/>
      <name val="Century Gothic"/>
      <family val="2"/>
      <charset val="1"/>
    </font>
    <font>
      <sz val="10"/>
      <color rgb="FFFF0000"/>
      <name val="Arial"/>
      <family val="2"/>
    </font>
    <font>
      <sz val="10"/>
      <name val="Century Gothic"/>
      <family val="2"/>
    </font>
    <font>
      <b/>
      <sz val="14"/>
      <name val="Century Gothic"/>
      <family val="2"/>
    </font>
    <font>
      <b/>
      <sz val="14"/>
      <color indexed="9"/>
      <name val="Century Gothic"/>
      <family val="2"/>
    </font>
    <font>
      <b/>
      <sz val="12"/>
      <name val="Century Gothic"/>
      <family val="2"/>
    </font>
    <font>
      <b/>
      <sz val="11"/>
      <name val="Century Gothic"/>
      <family val="2"/>
    </font>
    <font>
      <sz val="10"/>
      <color theme="1"/>
      <name val="Century Gothic"/>
      <family val="2"/>
    </font>
    <font>
      <sz val="12"/>
      <name val="Century Gothic"/>
      <family val="2"/>
    </font>
    <font>
      <sz val="9"/>
      <color theme="0"/>
      <name val="Century Gothic"/>
      <family val="2"/>
    </font>
    <font>
      <b/>
      <sz val="10"/>
      <color theme="1"/>
      <name val="Century Gothic"/>
      <family val="2"/>
    </font>
    <font>
      <b/>
      <sz val="10"/>
      <name val="Century Gothic"/>
      <family val="2"/>
    </font>
    <font>
      <i/>
      <sz val="9"/>
      <color theme="1"/>
      <name val="Century Gothic"/>
      <family val="2"/>
    </font>
    <font>
      <b/>
      <vertAlign val="superscript"/>
      <sz val="10"/>
      <color rgb="FFFFFFFF"/>
      <name val="Century Gothic"/>
      <family val="2"/>
    </font>
    <font>
      <sz val="11"/>
      <name val="Century Gothic"/>
      <family val="2"/>
    </font>
    <font>
      <b/>
      <sz val="10"/>
      <color theme="0"/>
      <name val="Century Gothic"/>
      <family val="2"/>
    </font>
    <font>
      <sz val="11"/>
      <color theme="1"/>
      <name val="Calibri Light"/>
      <family val="2"/>
      <scheme val="major"/>
    </font>
    <font>
      <sz val="11"/>
      <color theme="0" tint="-0.249977111117893"/>
      <name val="Calibri Light"/>
      <family val="2"/>
      <scheme val="major"/>
    </font>
    <font>
      <sz val="11"/>
      <color theme="0" tint="-0.14999847407452621"/>
      <name val="Calibri Light"/>
      <family val="2"/>
      <scheme val="major"/>
    </font>
    <font>
      <sz val="9"/>
      <color theme="0" tint="-0.249977111117893"/>
      <name val="Century Gothic"/>
      <family val="2"/>
    </font>
    <font>
      <sz val="9"/>
      <color theme="0" tint="-0.14999847407452621"/>
      <name val="Century Gothic"/>
      <family val="2"/>
    </font>
    <font>
      <sz val="8"/>
      <name val="Calibri"/>
      <family val="2"/>
      <scheme val="minor"/>
    </font>
    <font>
      <sz val="11"/>
      <color rgb="FFFF0000"/>
      <name val="Century Gothic"/>
      <family val="2"/>
    </font>
    <font>
      <b/>
      <sz val="10"/>
      <color rgb="FFFF0000"/>
      <name val="Century Gothic"/>
      <family val="2"/>
    </font>
    <font>
      <sz val="11"/>
      <color rgb="FFFF0000"/>
      <name val="Calibri Light"/>
      <family val="2"/>
      <scheme val="major"/>
    </font>
    <font>
      <b/>
      <sz val="14"/>
      <color theme="0"/>
      <name val="Century Gothic"/>
      <family val="2"/>
    </font>
    <font>
      <b/>
      <sz val="14"/>
      <color rgb="FFFF0000"/>
      <name val="Century Gothic"/>
      <family val="2"/>
    </font>
  </fonts>
  <fills count="10">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theme="5" tint="0.59999389629810485"/>
        <bgColor indexed="64"/>
      </patternFill>
    </fill>
    <fill>
      <patternFill patternType="solid">
        <fgColor theme="5"/>
        <bgColor indexed="64"/>
      </patternFill>
    </fill>
    <fill>
      <patternFill patternType="solid">
        <fgColor rgb="FF3366FF"/>
        <bgColor indexed="64"/>
      </patternFill>
    </fill>
    <fill>
      <patternFill patternType="solid">
        <fgColor rgb="FF99CCFF"/>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right/>
      <top style="double">
        <color indexed="64"/>
      </top>
      <bottom style="medium">
        <color indexed="64"/>
      </bottom>
      <diagonal/>
    </border>
    <border>
      <left/>
      <right/>
      <top style="double">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s>
  <cellStyleXfs count="16">
    <xf numFmtId="0" fontId="0" fillId="0" borderId="0"/>
    <xf numFmtId="0" fontId="4" fillId="0" borderId="0"/>
    <xf numFmtId="0" fontId="4" fillId="0" borderId="0"/>
    <xf numFmtId="0" fontId="1" fillId="0" borderId="0"/>
    <xf numFmtId="0" fontId="3" fillId="0" borderId="0"/>
    <xf numFmtId="0" fontId="1" fillId="0" borderId="0"/>
    <xf numFmtId="9" fontId="1"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0" fontId="31" fillId="0" borderId="0"/>
    <xf numFmtId="0" fontId="1" fillId="0" borderId="0"/>
    <xf numFmtId="0" fontId="1" fillId="0" borderId="0"/>
    <xf numFmtId="9" fontId="4" fillId="0" borderId="0" applyFont="0" applyFill="0" applyBorder="0" applyAlignment="0" applyProtection="0"/>
    <xf numFmtId="44" fontId="4" fillId="0" borderId="0" applyFont="0" applyFill="0" applyBorder="0" applyAlignment="0" applyProtection="0"/>
    <xf numFmtId="0" fontId="4" fillId="0" borderId="0"/>
  </cellStyleXfs>
  <cellXfs count="282">
    <xf numFmtId="0" fontId="0" fillId="0" borderId="0" xfId="0"/>
    <xf numFmtId="165" fontId="3" fillId="2" borderId="1" xfId="5" applyNumberFormat="1" applyFont="1" applyFill="1" applyBorder="1" applyAlignment="1" applyProtection="1">
      <alignment horizontal="center" vertical="center" wrapText="1"/>
      <protection locked="0"/>
    </xf>
    <xf numFmtId="44" fontId="10" fillId="2" borderId="23" xfId="8" applyFont="1" applyFill="1" applyBorder="1" applyAlignment="1" applyProtection="1">
      <alignment horizontal="center" vertical="center" wrapText="1"/>
      <protection locked="0"/>
    </xf>
    <xf numFmtId="44" fontId="10" fillId="2" borderId="1" xfId="8" applyFont="1" applyFill="1" applyBorder="1" applyAlignment="1" applyProtection="1">
      <alignment horizontal="center" vertical="center" wrapText="1"/>
      <protection locked="0"/>
    </xf>
    <xf numFmtId="0" fontId="26" fillId="2" borderId="1" xfId="1" applyFont="1" applyFill="1" applyBorder="1" applyAlignment="1" applyProtection="1">
      <alignment vertical="top" wrapText="1"/>
      <protection locked="0"/>
    </xf>
    <xf numFmtId="44" fontId="10" fillId="2" borderId="22" xfId="8" applyFont="1" applyFill="1" applyBorder="1" applyAlignment="1" applyProtection="1">
      <alignment horizontal="center" vertical="center" wrapText="1"/>
      <protection locked="0"/>
    </xf>
    <xf numFmtId="165" fontId="3" fillId="2" borderId="27" xfId="5" applyNumberFormat="1" applyFont="1" applyFill="1" applyBorder="1" applyAlignment="1" applyProtection="1">
      <alignment horizontal="center" vertical="center" wrapText="1"/>
      <protection locked="0"/>
    </xf>
    <xf numFmtId="44" fontId="10" fillId="0" borderId="1" xfId="8" applyFont="1" applyFill="1" applyBorder="1" applyAlignment="1" applyProtection="1">
      <alignment horizontal="center" vertical="center" wrapText="1"/>
    </xf>
    <xf numFmtId="0" fontId="10" fillId="2" borderId="1" xfId="1" applyFont="1" applyFill="1" applyBorder="1" applyAlignment="1" applyProtection="1">
      <alignment horizontal="center" vertical="center" wrapText="1"/>
      <protection locked="0"/>
    </xf>
    <xf numFmtId="0" fontId="10" fillId="2" borderId="27" xfId="1" applyFont="1" applyFill="1" applyBorder="1" applyAlignment="1" applyProtection="1">
      <alignment horizontal="center" vertical="center" wrapText="1"/>
      <protection locked="0"/>
    </xf>
    <xf numFmtId="0" fontId="26" fillId="2" borderId="4" xfId="1" applyFont="1" applyFill="1" applyBorder="1" applyAlignment="1" applyProtection="1">
      <alignment vertical="top" wrapText="1"/>
      <protection locked="0"/>
    </xf>
    <xf numFmtId="0" fontId="29" fillId="2" borderId="1" xfId="1" applyFont="1" applyFill="1" applyBorder="1" applyAlignment="1" applyProtection="1">
      <alignment horizontal="left"/>
      <protection locked="0"/>
    </xf>
    <xf numFmtId="44" fontId="35" fillId="0" borderId="25" xfId="8" applyFont="1" applyFill="1" applyBorder="1" applyAlignment="1" applyProtection="1">
      <alignment horizontal="center" vertical="center" wrapText="1"/>
    </xf>
    <xf numFmtId="44" fontId="10" fillId="0" borderId="30" xfId="9" applyFont="1" applyFill="1" applyBorder="1" applyAlignment="1" applyProtection="1">
      <alignment horizontal="center" vertical="center" wrapText="1"/>
    </xf>
    <xf numFmtId="44" fontId="10" fillId="0" borderId="25" xfId="9" applyFont="1" applyFill="1" applyBorder="1" applyAlignment="1" applyProtection="1">
      <alignment horizontal="center" vertical="center" wrapText="1"/>
    </xf>
    <xf numFmtId="44" fontId="10" fillId="0" borderId="31" xfId="9" applyFont="1" applyFill="1" applyBorder="1" applyAlignment="1" applyProtection="1">
      <alignment horizontal="center" vertical="center" wrapText="1"/>
    </xf>
    <xf numFmtId="44" fontId="10" fillId="0" borderId="0" xfId="9" applyFont="1" applyFill="1" applyBorder="1" applyAlignment="1" applyProtection="1">
      <alignment horizontal="center" vertical="center" wrapText="1"/>
    </xf>
    <xf numFmtId="0" fontId="10" fillId="0" borderId="0" xfId="1" applyFont="1" applyAlignment="1" applyProtection="1">
      <alignment horizontal="center" vertical="center" wrapText="1"/>
      <protection locked="0"/>
    </xf>
    <xf numFmtId="165" fontId="3" fillId="0" borderId="0" xfId="5" applyNumberFormat="1" applyFont="1" applyAlignment="1" applyProtection="1">
      <alignment horizontal="center" vertical="center" wrapText="1"/>
      <protection locked="0"/>
    </xf>
    <xf numFmtId="0" fontId="10" fillId="0" borderId="2" xfId="1" applyFont="1" applyBorder="1" applyProtection="1">
      <protection locked="0"/>
    </xf>
    <xf numFmtId="44" fontId="3" fillId="0" borderId="1" xfId="9" applyFont="1" applyFill="1" applyBorder="1" applyAlignment="1" applyProtection="1">
      <alignment horizontal="center" vertical="center" wrapText="1"/>
      <protection locked="0"/>
    </xf>
    <xf numFmtId="44" fontId="3" fillId="2" borderId="1" xfId="9" applyFont="1" applyFill="1" applyBorder="1" applyAlignment="1" applyProtection="1">
      <alignment horizontal="center" vertical="center" wrapText="1"/>
      <protection locked="0"/>
    </xf>
    <xf numFmtId="0" fontId="10" fillId="2" borderId="1" xfId="1" applyFont="1" applyFill="1" applyBorder="1" applyAlignment="1" applyProtection="1">
      <alignment vertical="top" wrapText="1"/>
      <protection locked="0"/>
    </xf>
    <xf numFmtId="44" fontId="10" fillId="0" borderId="45" xfId="9" applyFont="1" applyFill="1" applyBorder="1" applyAlignment="1" applyProtection="1">
      <alignment horizontal="center" vertical="center" wrapText="1"/>
    </xf>
    <xf numFmtId="44" fontId="10" fillId="2" borderId="12" xfId="8" applyFont="1" applyFill="1" applyBorder="1" applyAlignment="1" applyProtection="1">
      <alignment horizontal="center" vertical="center" wrapText="1"/>
      <protection locked="0"/>
    </xf>
    <xf numFmtId="44" fontId="10" fillId="2" borderId="27" xfId="8" applyFont="1" applyFill="1" applyBorder="1" applyAlignment="1" applyProtection="1">
      <alignment horizontal="center" vertical="center" wrapText="1"/>
      <protection locked="0"/>
    </xf>
    <xf numFmtId="44" fontId="10" fillId="2" borderId="48" xfId="8" applyFont="1" applyFill="1" applyBorder="1" applyAlignment="1" applyProtection="1">
      <alignment horizontal="center" vertical="center" wrapText="1"/>
      <protection locked="0"/>
    </xf>
    <xf numFmtId="0" fontId="13" fillId="0" borderId="0" xfId="7" applyFont="1" applyAlignment="1">
      <alignment horizontal="left" vertical="center"/>
    </xf>
    <xf numFmtId="0" fontId="14" fillId="0" borderId="0" xfId="7" applyFont="1"/>
    <xf numFmtId="0" fontId="15" fillId="0" borderId="0" xfId="7" applyFont="1" applyAlignment="1">
      <alignment vertical="top" wrapText="1"/>
    </xf>
    <xf numFmtId="0" fontId="16" fillId="0" borderId="0" xfId="7" applyFont="1" applyAlignment="1">
      <alignment vertical="center" wrapText="1"/>
    </xf>
    <xf numFmtId="0" fontId="12" fillId="0" borderId="0" xfId="7" applyFont="1" applyAlignment="1">
      <alignment vertical="center" wrapText="1"/>
    </xf>
    <xf numFmtId="0" fontId="4" fillId="0" borderId="0" xfId="1"/>
    <xf numFmtId="0" fontId="0" fillId="0" borderId="5" xfId="7" applyFont="1" applyBorder="1"/>
    <xf numFmtId="0" fontId="0" fillId="0" borderId="6" xfId="7" applyFont="1" applyBorder="1"/>
    <xf numFmtId="0" fontId="17" fillId="0" borderId="6" xfId="7" applyFont="1" applyBorder="1"/>
    <xf numFmtId="0" fontId="0" fillId="0" borderId="7" xfId="7" applyFont="1" applyBorder="1"/>
    <xf numFmtId="0" fontId="46" fillId="0" borderId="0" xfId="7" applyFont="1"/>
    <xf numFmtId="0" fontId="18" fillId="0" borderId="0" xfId="7" applyFont="1"/>
    <xf numFmtId="0" fontId="0" fillId="0" borderId="2" xfId="7" applyFont="1" applyBorder="1"/>
    <xf numFmtId="0" fontId="18" fillId="0" borderId="0" xfId="7" applyFont="1" applyAlignment="1">
      <alignment wrapText="1"/>
    </xf>
    <xf numFmtId="0" fontId="0" fillId="0" borderId="8" xfId="7" applyFont="1" applyBorder="1"/>
    <xf numFmtId="0" fontId="23" fillId="0" borderId="0" xfId="7" applyFont="1"/>
    <xf numFmtId="0" fontId="20" fillId="0" borderId="0" xfId="7" applyFont="1"/>
    <xf numFmtId="0" fontId="21" fillId="0" borderId="0" xfId="7" applyFont="1" applyAlignment="1">
      <alignment vertical="top"/>
    </xf>
    <xf numFmtId="0" fontId="22" fillId="0" borderId="0" xfId="7" applyFont="1"/>
    <xf numFmtId="0" fontId="0" fillId="0" borderId="0" xfId="7" applyFont="1"/>
    <xf numFmtId="0" fontId="26" fillId="0" borderId="0" xfId="1" applyFont="1" applyAlignment="1">
      <alignment horizontal="left" vertical="center"/>
    </xf>
    <xf numFmtId="0" fontId="26" fillId="0" borderId="0" xfId="7" applyFont="1" applyAlignment="1">
      <alignment vertical="top"/>
    </xf>
    <xf numFmtId="0" fontId="24" fillId="0" borderId="0" xfId="7" applyFont="1" applyAlignment="1">
      <alignment vertical="top"/>
    </xf>
    <xf numFmtId="0" fontId="24" fillId="0" borderId="0" xfId="7" applyFont="1"/>
    <xf numFmtId="0" fontId="23" fillId="0" borderId="0" xfId="1" applyFont="1"/>
    <xf numFmtId="0" fontId="23" fillId="0" borderId="0" xfId="1" applyFont="1" applyAlignment="1">
      <alignment horizontal="left" vertical="center"/>
    </xf>
    <xf numFmtId="0" fontId="4" fillId="0" borderId="8" xfId="1" applyBorder="1"/>
    <xf numFmtId="0" fontId="4" fillId="0" borderId="2" xfId="1" applyBorder="1"/>
    <xf numFmtId="0" fontId="25" fillId="0" borderId="0" xfId="1" applyFont="1"/>
    <xf numFmtId="0" fontId="4" fillId="0" borderId="9" xfId="1" applyBorder="1"/>
    <xf numFmtId="0" fontId="23" fillId="0" borderId="10" xfId="1" applyFont="1" applyBorder="1" applyAlignment="1">
      <alignment horizontal="left" vertical="center"/>
    </xf>
    <xf numFmtId="0" fontId="25" fillId="0" borderId="10" xfId="1" applyFont="1" applyBorder="1"/>
    <xf numFmtId="0" fontId="4" fillId="0" borderId="10" xfId="1" applyBorder="1"/>
    <xf numFmtId="0" fontId="4" fillId="0" borderId="11" xfId="1" applyBorder="1"/>
    <xf numFmtId="0" fontId="47" fillId="5" borderId="0" xfId="1" applyFont="1" applyFill="1" applyAlignment="1">
      <alignment wrapText="1"/>
    </xf>
    <xf numFmtId="0" fontId="35" fillId="5" borderId="0" xfId="1" applyFont="1" applyFill="1" applyAlignment="1">
      <alignment wrapText="1"/>
    </xf>
    <xf numFmtId="0" fontId="3" fillId="0" borderId="0" xfId="0" applyFont="1" applyAlignment="1">
      <alignment vertical="center" wrapText="1"/>
    </xf>
    <xf numFmtId="0" fontId="3" fillId="0" borderId="0" xfId="0" applyFont="1" applyAlignment="1">
      <alignment vertical="top" wrapText="1"/>
    </xf>
    <xf numFmtId="0" fontId="9" fillId="3" borderId="4" xfId="1" applyFont="1" applyFill="1" applyBorder="1" applyAlignment="1">
      <alignment horizontal="left" vertical="center" wrapText="1"/>
    </xf>
    <xf numFmtId="0" fontId="26" fillId="0" borderId="0" xfId="1" applyFont="1"/>
    <xf numFmtId="0" fontId="23" fillId="0" borderId="0" xfId="1" applyFont="1" applyAlignment="1">
      <alignment vertical="top" wrapText="1"/>
    </xf>
    <xf numFmtId="0" fontId="11" fillId="3" borderId="1" xfId="1" applyFont="1" applyFill="1" applyBorder="1" applyAlignment="1">
      <alignment horizontal="center" vertical="center" wrapText="1"/>
    </xf>
    <xf numFmtId="0" fontId="11" fillId="3" borderId="3" xfId="1" applyFont="1" applyFill="1" applyBorder="1" applyAlignment="1">
      <alignment vertical="center" wrapText="1"/>
    </xf>
    <xf numFmtId="0" fontId="11" fillId="3" borderId="4" xfId="1" applyFont="1" applyFill="1" applyBorder="1" applyAlignment="1">
      <alignment vertical="center" wrapText="1"/>
    </xf>
    <xf numFmtId="0" fontId="12" fillId="0" borderId="0" xfId="1" applyFont="1" applyAlignment="1">
      <alignment vertical="center" wrapText="1"/>
    </xf>
    <xf numFmtId="0" fontId="10" fillId="0" borderId="0" xfId="1" applyFont="1" applyAlignment="1">
      <alignment vertical="center" wrapText="1"/>
    </xf>
    <xf numFmtId="0" fontId="26" fillId="0" borderId="0" xfId="1" applyFont="1" applyAlignment="1">
      <alignment vertical="center" wrapText="1"/>
    </xf>
    <xf numFmtId="0" fontId="10" fillId="0" borderId="22" xfId="1" applyFont="1" applyBorder="1" applyAlignment="1">
      <alignment horizontal="center" vertical="center" wrapText="1"/>
    </xf>
    <xf numFmtId="0" fontId="10" fillId="0" borderId="39" xfId="1" applyFont="1" applyBorder="1" applyAlignment="1">
      <alignment vertical="center" wrapText="1"/>
    </xf>
    <xf numFmtId="0" fontId="10" fillId="0" borderId="29" xfId="1" applyFont="1" applyBorder="1" applyAlignment="1">
      <alignment vertical="center" wrapText="1"/>
    </xf>
    <xf numFmtId="1" fontId="10" fillId="0" borderId="23" xfId="1" applyNumberFormat="1" applyFont="1" applyBorder="1" applyAlignment="1">
      <alignment horizontal="center" vertical="center" wrapText="1"/>
    </xf>
    <xf numFmtId="0" fontId="10" fillId="0" borderId="23" xfId="1" applyFont="1" applyBorder="1" applyAlignment="1">
      <alignment horizontal="center" vertical="center" wrapText="1"/>
    </xf>
    <xf numFmtId="44" fontId="10" fillId="0" borderId="23" xfId="1" applyNumberFormat="1" applyFont="1" applyBorder="1" applyAlignment="1">
      <alignment horizontal="center" vertical="center" wrapText="1"/>
    </xf>
    <xf numFmtId="0" fontId="10" fillId="0" borderId="0" xfId="1" applyFont="1"/>
    <xf numFmtId="0" fontId="10" fillId="0" borderId="1" xfId="1" applyFont="1" applyBorder="1" applyAlignment="1">
      <alignment horizontal="center" vertical="center" wrapText="1"/>
    </xf>
    <xf numFmtId="1" fontId="10" fillId="0" borderId="1" xfId="1" applyNumberFormat="1" applyFont="1" applyBorder="1" applyAlignment="1">
      <alignment horizontal="center" vertical="center" wrapText="1"/>
    </xf>
    <xf numFmtId="44" fontId="10" fillId="0" borderId="1" xfId="1"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3" fillId="4" borderId="0" xfId="2" applyFont="1" applyFill="1" applyAlignment="1">
      <alignment vertical="center" wrapText="1"/>
    </xf>
    <xf numFmtId="0" fontId="3" fillId="4" borderId="0" xfId="2" applyFont="1" applyFill="1" applyAlignment="1">
      <alignment horizontal="center" vertical="center" wrapText="1"/>
    </xf>
    <xf numFmtId="0" fontId="3" fillId="4" borderId="8" xfId="2" applyFont="1" applyFill="1" applyBorder="1" applyAlignment="1">
      <alignment horizontal="center" vertical="center" wrapText="1"/>
    </xf>
    <xf numFmtId="0" fontId="43" fillId="0" borderId="0" xfId="4" applyFont="1" applyAlignment="1">
      <alignment vertical="center"/>
    </xf>
    <xf numFmtId="0" fontId="48" fillId="0" borderId="0" xfId="4" applyFont="1" applyAlignment="1">
      <alignment vertical="center"/>
    </xf>
    <xf numFmtId="0" fontId="41" fillId="0" borderId="0" xfId="4" applyFont="1" applyAlignment="1">
      <alignment vertical="center"/>
    </xf>
    <xf numFmtId="1" fontId="41" fillId="0" borderId="0" xfId="4" applyNumberFormat="1" applyFont="1" applyAlignment="1">
      <alignment vertical="center"/>
    </xf>
    <xf numFmtId="0" fontId="42" fillId="0" borderId="0" xfId="4" applyFont="1" applyAlignment="1">
      <alignment vertical="center"/>
    </xf>
    <xf numFmtId="0" fontId="40" fillId="0" borderId="0" xfId="4" applyFont="1" applyAlignment="1">
      <alignment vertical="center"/>
    </xf>
    <xf numFmtId="0" fontId="3" fillId="0" borderId="1" xfId="4" applyBorder="1" applyAlignment="1">
      <alignment horizontal="center" vertical="center"/>
    </xf>
    <xf numFmtId="0" fontId="3" fillId="0" borderId="1" xfId="3" applyFont="1" applyBorder="1" applyAlignment="1">
      <alignment horizontal="left" vertical="center" wrapText="1"/>
    </xf>
    <xf numFmtId="164" fontId="3" fillId="0" borderId="1" xfId="3" applyNumberFormat="1" applyFont="1" applyBorder="1" applyAlignment="1">
      <alignment horizontal="center" vertical="center"/>
    </xf>
    <xf numFmtId="0" fontId="10" fillId="4" borderId="0" xfId="2" applyFont="1" applyFill="1" applyAlignment="1">
      <alignment horizontal="center" vertical="center" wrapText="1"/>
    </xf>
    <xf numFmtId="0" fontId="46" fillId="0" borderId="0" xfId="4" applyFont="1" applyAlignment="1">
      <alignment vertical="center"/>
    </xf>
    <xf numFmtId="0" fontId="3" fillId="0" borderId="1" xfId="5" applyFont="1" applyBorder="1" applyAlignment="1">
      <alignment vertical="center" wrapText="1"/>
    </xf>
    <xf numFmtId="3" fontId="3" fillId="0" borderId="1" xfId="3" applyNumberFormat="1" applyFont="1" applyBorder="1" applyAlignment="1">
      <alignment horizontal="center" vertical="center" wrapText="1"/>
    </xf>
    <xf numFmtId="165" fontId="3" fillId="0" borderId="1" xfId="3" applyNumberFormat="1" applyFont="1" applyBorder="1" applyAlignment="1">
      <alignment horizontal="center" vertical="center" wrapText="1"/>
    </xf>
    <xf numFmtId="0" fontId="7" fillId="0" borderId="25" xfId="1" applyFont="1" applyBorder="1" applyAlignment="1">
      <alignment horizontal="center" vertical="center" wrapText="1"/>
    </xf>
    <xf numFmtId="0" fontId="7" fillId="0" borderId="40" xfId="1" applyFont="1" applyBorder="1" applyAlignment="1">
      <alignment vertical="center" wrapText="1"/>
    </xf>
    <xf numFmtId="0" fontId="7" fillId="0" borderId="24" xfId="1" applyFont="1" applyBorder="1" applyAlignment="1">
      <alignment vertical="center" wrapText="1"/>
    </xf>
    <xf numFmtId="0" fontId="10" fillId="0" borderId="25" xfId="1" applyFont="1" applyBorder="1" applyAlignment="1">
      <alignment horizontal="center" vertical="center" wrapText="1"/>
    </xf>
    <xf numFmtId="1" fontId="10" fillId="0" borderId="25" xfId="1" applyNumberFormat="1" applyFont="1" applyBorder="1" applyAlignment="1">
      <alignment horizontal="center" vertical="center" wrapText="1"/>
    </xf>
    <xf numFmtId="44" fontId="7" fillId="0" borderId="25" xfId="1" applyNumberFormat="1" applyFont="1" applyBorder="1" applyAlignment="1">
      <alignment horizontal="center" vertical="center" wrapText="1"/>
    </xf>
    <xf numFmtId="0" fontId="7" fillId="0" borderId="30" xfId="1" applyFont="1" applyBorder="1" applyAlignment="1">
      <alignment horizontal="center" vertical="center" wrapText="1"/>
    </xf>
    <xf numFmtId="0" fontId="7" fillId="0" borderId="30" xfId="1" applyFont="1" applyBorder="1" applyAlignment="1">
      <alignment vertical="center" wrapText="1"/>
    </xf>
    <xf numFmtId="1" fontId="10" fillId="0" borderId="30" xfId="1" applyNumberFormat="1" applyFont="1" applyBorder="1" applyAlignment="1">
      <alignment horizontal="center" vertical="center" wrapText="1"/>
    </xf>
    <xf numFmtId="0" fontId="10" fillId="0" borderId="30" xfId="1" applyFont="1" applyBorder="1" applyAlignment="1">
      <alignment horizontal="center" vertical="center" wrapText="1"/>
    </xf>
    <xf numFmtId="44" fontId="7" fillId="0" borderId="30" xfId="1" applyNumberFormat="1" applyFont="1" applyBorder="1" applyAlignment="1">
      <alignment horizontal="center" vertical="center" wrapText="1"/>
    </xf>
    <xf numFmtId="1" fontId="10" fillId="0" borderId="22" xfId="1" applyNumberFormat="1" applyFont="1" applyBorder="1" applyAlignment="1">
      <alignment horizontal="center" vertical="center" wrapText="1"/>
    </xf>
    <xf numFmtId="44" fontId="10" fillId="0" borderId="22" xfId="1" applyNumberFormat="1" applyFont="1" applyBorder="1" applyAlignment="1">
      <alignment horizontal="center" vertical="center" wrapText="1"/>
    </xf>
    <xf numFmtId="0" fontId="10" fillId="0" borderId="1" xfId="1" applyFont="1" applyBorder="1" applyAlignment="1">
      <alignment horizontal="left" vertical="center" wrapText="1"/>
    </xf>
    <xf numFmtId="0" fontId="10" fillId="0" borderId="49" xfId="1" applyFont="1" applyBorder="1" applyAlignment="1">
      <alignment horizontal="center" vertical="center" wrapText="1"/>
    </xf>
    <xf numFmtId="0" fontId="10" fillId="0" borderId="9" xfId="1" applyFont="1" applyBorder="1" applyAlignment="1">
      <alignment vertical="center" wrapText="1"/>
    </xf>
    <xf numFmtId="0" fontId="10" fillId="0" borderId="11" xfId="1" applyFont="1" applyBorder="1" applyAlignment="1">
      <alignment vertical="center" wrapText="1"/>
    </xf>
    <xf numFmtId="1" fontId="10" fillId="0" borderId="12" xfId="1" applyNumberFormat="1" applyFont="1" applyBorder="1" applyAlignment="1">
      <alignment horizontal="center" vertical="center" wrapText="1"/>
    </xf>
    <xf numFmtId="44" fontId="10" fillId="0" borderId="12" xfId="1" applyNumberFormat="1" applyFont="1" applyBorder="1" applyAlignment="1">
      <alignment horizontal="center" vertical="center" wrapText="1"/>
    </xf>
    <xf numFmtId="0" fontId="23" fillId="0" borderId="0" xfId="1" applyFont="1" applyAlignment="1">
      <alignment wrapText="1"/>
    </xf>
    <xf numFmtId="0" fontId="3" fillId="4" borderId="1" xfId="2" applyFont="1" applyFill="1" applyBorder="1" applyAlignment="1">
      <alignment horizontal="center" vertical="center" wrapText="1"/>
    </xf>
    <xf numFmtId="0" fontId="3" fillId="4" borderId="1" xfId="2" applyFont="1" applyFill="1" applyBorder="1" applyAlignment="1">
      <alignment vertical="center" wrapText="1"/>
    </xf>
    <xf numFmtId="0" fontId="12" fillId="0" borderId="0" xfId="4" applyFont="1" applyAlignment="1">
      <alignment vertical="center"/>
    </xf>
    <xf numFmtId="1" fontId="43" fillId="0" borderId="0" xfId="4" applyNumberFormat="1" applyFont="1" applyAlignment="1">
      <alignment vertical="center"/>
    </xf>
    <xf numFmtId="0" fontId="44" fillId="0" borderId="0" xfId="4" applyFont="1" applyAlignment="1">
      <alignment vertical="center"/>
    </xf>
    <xf numFmtId="0" fontId="3" fillId="0" borderId="0" xfId="4" applyAlignment="1">
      <alignment vertical="center"/>
    </xf>
    <xf numFmtId="165" fontId="7" fillId="0" borderId="25" xfId="1" applyNumberFormat="1" applyFont="1" applyBorder="1" applyAlignment="1">
      <alignment horizontal="center" vertical="center" wrapText="1"/>
    </xf>
    <xf numFmtId="0" fontId="12" fillId="0" borderId="0" xfId="1" applyFont="1"/>
    <xf numFmtId="0" fontId="10" fillId="0" borderId="12" xfId="1" applyFont="1" applyBorder="1" applyAlignment="1">
      <alignment horizontal="center" vertical="center" wrapText="1"/>
    </xf>
    <xf numFmtId="0" fontId="10" fillId="0" borderId="12" xfId="1" applyFont="1" applyBorder="1" applyAlignment="1">
      <alignment vertical="center" wrapText="1"/>
    </xf>
    <xf numFmtId="0" fontId="7" fillId="0" borderId="45" xfId="1" applyFont="1" applyBorder="1" applyAlignment="1">
      <alignment horizontal="center" vertical="center" wrapText="1"/>
    </xf>
    <xf numFmtId="0" fontId="7" fillId="0" borderId="46" xfId="1" applyFont="1" applyBorder="1" applyAlignment="1">
      <alignment vertical="center" wrapText="1"/>
    </xf>
    <xf numFmtId="0" fontId="7" fillId="0" borderId="47" xfId="1" applyFont="1" applyBorder="1" applyAlignment="1">
      <alignment vertical="center" wrapText="1"/>
    </xf>
    <xf numFmtId="1" fontId="10" fillId="0" borderId="45" xfId="1" applyNumberFormat="1" applyFont="1" applyBorder="1" applyAlignment="1">
      <alignment horizontal="center" vertical="center" wrapText="1"/>
    </xf>
    <xf numFmtId="0" fontId="10" fillId="0" borderId="45" xfId="1" applyFont="1" applyBorder="1" applyAlignment="1">
      <alignment horizontal="center" vertical="center" wrapText="1"/>
    </xf>
    <xf numFmtId="44" fontId="7" fillId="0" borderId="45" xfId="1" applyNumberFormat="1" applyFont="1" applyBorder="1" applyAlignment="1">
      <alignment horizontal="center" vertical="center" wrapText="1"/>
    </xf>
    <xf numFmtId="0" fontId="7" fillId="0" borderId="31" xfId="1" applyFont="1" applyBorder="1" applyAlignment="1">
      <alignment horizontal="center" vertical="center" wrapText="1"/>
    </xf>
    <xf numFmtId="0" fontId="7" fillId="0" borderId="31" xfId="1" applyFont="1" applyBorder="1" applyAlignment="1">
      <alignment vertical="center" wrapText="1"/>
    </xf>
    <xf numFmtId="1" fontId="10" fillId="0" borderId="31" xfId="1" applyNumberFormat="1" applyFont="1" applyBorder="1" applyAlignment="1">
      <alignment horizontal="center" vertical="center" wrapText="1"/>
    </xf>
    <xf numFmtId="0" fontId="10" fillId="0" borderId="31"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27" xfId="1" applyFont="1" applyBorder="1" applyAlignment="1">
      <alignment vertical="center" wrapText="1"/>
    </xf>
    <xf numFmtId="1" fontId="10" fillId="0" borderId="27" xfId="1" applyNumberFormat="1" applyFont="1" applyBorder="1" applyAlignment="1">
      <alignment horizontal="center" vertical="center" wrapText="1"/>
    </xf>
    <xf numFmtId="44" fontId="10" fillId="0" borderId="27" xfId="1" applyNumberFormat="1" applyFont="1" applyBorder="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vertical="center" wrapText="1"/>
    </xf>
    <xf numFmtId="1" fontId="10" fillId="0" borderId="0" xfId="1" applyNumberFormat="1" applyFont="1" applyAlignment="1">
      <alignment horizontal="center" vertical="center" wrapText="1"/>
    </xf>
    <xf numFmtId="0" fontId="10" fillId="0" borderId="0" xfId="1" applyFont="1" applyAlignment="1">
      <alignment horizontal="center" vertical="center" wrapText="1"/>
    </xf>
    <xf numFmtId="44" fontId="7" fillId="0" borderId="0" xfId="1" applyNumberFormat="1" applyFont="1" applyAlignment="1">
      <alignment horizontal="center" vertical="center" wrapText="1"/>
    </xf>
    <xf numFmtId="0" fontId="10" fillId="0" borderId="21" xfId="1" applyFont="1" applyBorder="1" applyAlignment="1">
      <alignment horizontal="center" vertical="center" wrapText="1"/>
    </xf>
    <xf numFmtId="0" fontId="10" fillId="0" borderId="48" xfId="1" applyFont="1" applyBorder="1" applyAlignment="1">
      <alignment horizontal="center" vertical="center" wrapText="1"/>
    </xf>
    <xf numFmtId="0" fontId="10" fillId="0" borderId="48" xfId="1" applyFont="1" applyBorder="1" applyAlignment="1">
      <alignment vertical="center" wrapText="1"/>
    </xf>
    <xf numFmtId="1" fontId="10" fillId="0" borderId="48" xfId="1" applyNumberFormat="1" applyFont="1" applyBorder="1" applyAlignment="1">
      <alignment horizontal="center" vertical="center" wrapText="1"/>
    </xf>
    <xf numFmtId="44" fontId="10" fillId="0" borderId="48" xfId="1" applyNumberFormat="1" applyFont="1" applyBorder="1" applyAlignment="1">
      <alignment horizontal="center" vertical="center" wrapText="1"/>
    </xf>
    <xf numFmtId="0" fontId="10" fillId="0" borderId="35" xfId="1" applyFont="1" applyBorder="1" applyAlignment="1">
      <alignment vertical="center" wrapText="1"/>
    </xf>
    <xf numFmtId="0" fontId="10" fillId="0" borderId="18" xfId="1" applyFont="1" applyBorder="1" applyAlignment="1">
      <alignment vertical="center" wrapText="1"/>
    </xf>
    <xf numFmtId="0" fontId="10" fillId="0" borderId="3" xfId="1" applyFont="1" applyBorder="1" applyAlignment="1">
      <alignment vertical="center" wrapText="1"/>
    </xf>
    <xf numFmtId="0" fontId="10" fillId="0" borderId="4" xfId="1" applyFont="1" applyBorder="1" applyAlignment="1">
      <alignment vertical="center" wrapText="1"/>
    </xf>
    <xf numFmtId="44" fontId="3" fillId="0" borderId="21" xfId="0" applyNumberFormat="1" applyFont="1" applyBorder="1" applyAlignment="1">
      <alignment vertical="center" wrapText="1"/>
    </xf>
    <xf numFmtId="0" fontId="10" fillId="0" borderId="0" xfId="5" applyFont="1" applyAlignment="1">
      <alignment horizontal="center" vertical="center"/>
    </xf>
    <xf numFmtId="0" fontId="3" fillId="0" borderId="0" xfId="5" applyFont="1" applyAlignment="1">
      <alignment horizontal="left" vertical="center"/>
    </xf>
    <xf numFmtId="44" fontId="3" fillId="0" borderId="0" xfId="5" applyNumberFormat="1" applyFont="1" applyAlignment="1">
      <alignment horizontal="center" vertical="center"/>
    </xf>
    <xf numFmtId="165" fontId="36" fillId="0" borderId="8" xfId="5" applyNumberFormat="1" applyFont="1" applyBorder="1" applyAlignment="1">
      <alignment horizontal="center" vertical="center" wrapText="1"/>
    </xf>
    <xf numFmtId="0" fontId="3" fillId="0" borderId="2" xfId="5" applyFont="1" applyBorder="1" applyAlignment="1">
      <alignment horizontal="center" vertical="center" wrapText="1"/>
    </xf>
    <xf numFmtId="0" fontId="3" fillId="0" borderId="0" xfId="5" applyFont="1" applyAlignment="1">
      <alignment horizontal="center" vertical="center" wrapText="1"/>
    </xf>
    <xf numFmtId="0" fontId="10" fillId="0" borderId="0" xfId="4" applyFont="1" applyAlignment="1">
      <alignment vertical="center"/>
    </xf>
    <xf numFmtId="0" fontId="5" fillId="3" borderId="33" xfId="1" applyFont="1" applyFill="1" applyBorder="1" applyAlignment="1">
      <alignment horizontal="center" vertical="center" wrapText="1"/>
    </xf>
    <xf numFmtId="44" fontId="30" fillId="0" borderId="34" xfId="1" applyNumberFormat="1" applyFont="1" applyBorder="1" applyAlignment="1">
      <alignment horizontal="center" vertical="center" wrapText="1"/>
    </xf>
    <xf numFmtId="0" fontId="9" fillId="5" borderId="0" xfId="1" applyFont="1" applyFill="1" applyAlignment="1">
      <alignment horizontal="center" vertical="center" wrapText="1"/>
    </xf>
    <xf numFmtId="44" fontId="30" fillId="0" borderId="28" xfId="1" applyNumberFormat="1" applyFont="1" applyBorder="1" applyAlignment="1">
      <alignment horizontal="center" vertical="center" wrapText="1"/>
    </xf>
    <xf numFmtId="0" fontId="6" fillId="3" borderId="1" xfId="1" applyFont="1" applyFill="1" applyBorder="1" applyAlignment="1">
      <alignment horizontal="center" vertical="center" wrapText="1"/>
    </xf>
    <xf numFmtId="0" fontId="12" fillId="0" borderId="0" xfId="1" applyFont="1" applyAlignment="1">
      <alignment vertical="center"/>
    </xf>
    <xf numFmtId="0" fontId="10" fillId="0" borderId="0" xfId="1" applyFont="1" applyAlignment="1">
      <alignment vertical="center"/>
    </xf>
    <xf numFmtId="0" fontId="35" fillId="4" borderId="1" xfId="2" applyFont="1" applyFill="1" applyBorder="1" applyAlignment="1">
      <alignment horizontal="center" vertical="center" wrapText="1"/>
    </xf>
    <xf numFmtId="0" fontId="35" fillId="4" borderId="1" xfId="2" applyFont="1" applyFill="1" applyBorder="1" applyAlignment="1">
      <alignment horizontal="left" vertical="center" wrapText="1"/>
    </xf>
    <xf numFmtId="0" fontId="10" fillId="5" borderId="1" xfId="2" applyFont="1" applyFill="1" applyBorder="1" applyAlignment="1">
      <alignment horizontal="center" vertical="center" wrapText="1"/>
    </xf>
    <xf numFmtId="0" fontId="3" fillId="0" borderId="1" xfId="5" applyFont="1" applyBorder="1" applyAlignment="1">
      <alignment horizontal="left" vertical="center" wrapText="1"/>
    </xf>
    <xf numFmtId="0" fontId="10" fillId="0" borderId="1" xfId="1" applyFont="1" applyBorder="1" applyAlignment="1">
      <alignment horizontal="center" vertical="center"/>
    </xf>
    <xf numFmtId="0" fontId="12" fillId="0" borderId="0" xfId="0" applyFont="1" applyAlignment="1">
      <alignment vertical="center"/>
    </xf>
    <xf numFmtId="0" fontId="10" fillId="0" borderId="0" xfId="0" applyFont="1" applyAlignment="1">
      <alignment vertical="center"/>
    </xf>
    <xf numFmtId="0" fontId="28" fillId="0" borderId="2" xfId="1" applyFont="1" applyBorder="1" applyAlignment="1">
      <alignment vertical="center" wrapText="1"/>
    </xf>
    <xf numFmtId="0" fontId="26" fillId="0" borderId="0" xfId="1" applyFont="1" applyAlignment="1">
      <alignment vertical="center"/>
    </xf>
    <xf numFmtId="164" fontId="3" fillId="0" borderId="1" xfId="5" applyNumberFormat="1" applyFont="1" applyBorder="1" applyAlignment="1">
      <alignment horizontal="center" vertical="center"/>
    </xf>
    <xf numFmtId="3" fontId="10" fillId="0" borderId="1" xfId="5" applyNumberFormat="1" applyFont="1" applyBorder="1" applyAlignment="1">
      <alignment horizontal="center" vertical="center" wrapText="1"/>
    </xf>
    <xf numFmtId="165" fontId="3" fillId="0" borderId="1" xfId="5" applyNumberFormat="1" applyFont="1" applyBorder="1" applyAlignment="1">
      <alignment horizontal="center" vertical="center" wrapText="1"/>
    </xf>
    <xf numFmtId="0" fontId="10" fillId="0" borderId="13" xfId="1" applyFont="1" applyBorder="1" applyAlignment="1">
      <alignment horizontal="center" vertical="center"/>
    </xf>
    <xf numFmtId="44" fontId="33" fillId="0" borderId="0" xfId="5" applyNumberFormat="1" applyFont="1" applyAlignment="1">
      <alignment horizontal="center" vertical="center"/>
    </xf>
    <xf numFmtId="0" fontId="35" fillId="9" borderId="42" xfId="1" applyFont="1" applyFill="1" applyBorder="1" applyAlignment="1">
      <alignment horizontal="center" vertical="center" wrapText="1"/>
    </xf>
    <xf numFmtId="165" fontId="34" fillId="6" borderId="42" xfId="5" applyNumberFormat="1" applyFont="1" applyFill="1" applyBorder="1" applyAlignment="1">
      <alignment horizontal="center" vertical="center" wrapText="1"/>
    </xf>
    <xf numFmtId="0" fontId="11" fillId="0" borderId="0" xfId="1" applyFont="1" applyAlignment="1">
      <alignment horizontal="center" vertical="center" wrapText="1"/>
    </xf>
    <xf numFmtId="165" fontId="34" fillId="0" borderId="0" xfId="5" applyNumberFormat="1" applyFont="1" applyAlignment="1">
      <alignment horizontal="center" vertical="center" wrapText="1"/>
    </xf>
    <xf numFmtId="0" fontId="32" fillId="0" borderId="0" xfId="1" applyFont="1" applyAlignment="1">
      <alignment vertical="center"/>
    </xf>
    <xf numFmtId="0" fontId="7" fillId="4" borderId="15" xfId="2" applyFont="1" applyFill="1" applyBorder="1" applyAlignment="1">
      <alignment horizontal="center" vertical="center" wrapText="1"/>
    </xf>
    <xf numFmtId="0" fontId="7" fillId="4" borderId="1" xfId="2" applyFont="1" applyFill="1" applyBorder="1" applyAlignment="1">
      <alignment vertical="center" wrapText="1"/>
    </xf>
    <xf numFmtId="0" fontId="7" fillId="4" borderId="1" xfId="2" applyFont="1" applyFill="1" applyBorder="1" applyAlignment="1">
      <alignment horizontal="center" vertical="center" wrapText="1"/>
    </xf>
    <xf numFmtId="0" fontId="7" fillId="4" borderId="16" xfId="2" applyFont="1" applyFill="1" applyBorder="1" applyAlignment="1">
      <alignment horizontal="center" vertical="center" wrapText="1"/>
    </xf>
    <xf numFmtId="0" fontId="10" fillId="0" borderId="15" xfId="1" applyFont="1" applyBorder="1" applyAlignment="1">
      <alignment horizontal="center" vertical="center"/>
    </xf>
    <xf numFmtId="0" fontId="10" fillId="0" borderId="1" xfId="1" applyFont="1" applyBorder="1" applyAlignment="1">
      <alignment vertical="center"/>
    </xf>
    <xf numFmtId="0" fontId="3" fillId="0" borderId="1" xfId="12" applyFont="1" applyBorder="1"/>
    <xf numFmtId="0" fontId="3" fillId="0" borderId="16" xfId="12" applyFont="1" applyBorder="1" applyAlignment="1">
      <alignment horizontal="center"/>
    </xf>
    <xf numFmtId="165" fontId="3" fillId="0" borderId="16" xfId="5" applyNumberFormat="1" applyFont="1" applyBorder="1" applyAlignment="1">
      <alignment horizontal="center" vertical="center" wrapText="1"/>
    </xf>
    <xf numFmtId="0" fontId="10" fillId="0" borderId="27" xfId="1" applyFont="1" applyBorder="1" applyAlignment="1">
      <alignment vertical="center"/>
    </xf>
    <xf numFmtId="0" fontId="3" fillId="0" borderId="27" xfId="12" applyFont="1" applyBorder="1"/>
    <xf numFmtId="0" fontId="3" fillId="0" borderId="43" xfId="12" applyFont="1" applyBorder="1" applyAlignment="1">
      <alignment horizontal="center"/>
    </xf>
    <xf numFmtId="0" fontId="10" fillId="0" borderId="0" xfId="1" applyFont="1" applyAlignment="1">
      <alignment horizontal="center" vertical="center"/>
    </xf>
    <xf numFmtId="0" fontId="10" fillId="0" borderId="0" xfId="1" applyFont="1" applyAlignment="1">
      <alignment horizontal="left" vertical="center"/>
    </xf>
    <xf numFmtId="0" fontId="11" fillId="3" borderId="32" xfId="1" applyFont="1" applyFill="1" applyBorder="1" applyAlignment="1">
      <alignment horizontal="center" vertical="center" wrapText="1"/>
    </xf>
    <xf numFmtId="165" fontId="34" fillId="7" borderId="32" xfId="5" applyNumberFormat="1" applyFont="1" applyFill="1" applyBorder="1" applyAlignment="1">
      <alignment horizontal="center" vertical="center" wrapText="1"/>
    </xf>
    <xf numFmtId="165" fontId="34" fillId="0" borderId="14" xfId="5" applyNumberFormat="1" applyFont="1" applyBorder="1" applyAlignment="1">
      <alignment horizontal="center" vertical="center" wrapText="1"/>
    </xf>
    <xf numFmtId="0" fontId="9" fillId="3" borderId="19" xfId="1" applyFont="1" applyFill="1" applyBorder="1" applyAlignment="1">
      <alignment horizontal="center" vertical="center" wrapText="1"/>
    </xf>
    <xf numFmtId="0" fontId="9" fillId="3" borderId="35" xfId="1" applyFont="1" applyFill="1" applyBorder="1" applyAlignment="1">
      <alignment horizontal="left" vertical="center" wrapText="1"/>
    </xf>
    <xf numFmtId="0" fontId="9" fillId="3" borderId="36" xfId="1" applyFont="1" applyFill="1" applyBorder="1" applyAlignment="1">
      <alignment horizontal="left" vertical="center" wrapText="1"/>
    </xf>
    <xf numFmtId="0" fontId="9" fillId="3" borderId="37" xfId="1" applyFont="1" applyFill="1" applyBorder="1" applyAlignment="1">
      <alignment horizontal="left" vertical="center" wrapText="1"/>
    </xf>
    <xf numFmtId="0" fontId="38" fillId="0" borderId="0" xfId="1" applyFont="1" applyAlignment="1">
      <alignment vertical="center"/>
    </xf>
    <xf numFmtId="0" fontId="35" fillId="4" borderId="15" xfId="2" applyFont="1" applyFill="1" applyBorder="1" applyAlignment="1">
      <alignment horizontal="center" vertical="center" wrapText="1"/>
    </xf>
    <xf numFmtId="0" fontId="35" fillId="4" borderId="16" xfId="2" applyFont="1" applyFill="1" applyBorder="1" applyAlignment="1">
      <alignment horizontal="left" vertical="center" wrapText="1"/>
    </xf>
    <xf numFmtId="0" fontId="10" fillId="5" borderId="15" xfId="2" applyFont="1" applyFill="1" applyBorder="1" applyAlignment="1">
      <alignment horizontal="center" vertical="center" wrapText="1"/>
    </xf>
    <xf numFmtId="0" fontId="10" fillId="0" borderId="26" xfId="1" applyFont="1" applyBorder="1" applyAlignment="1">
      <alignment horizontal="center" vertical="center"/>
    </xf>
    <xf numFmtId="0" fontId="10" fillId="0" borderId="28" xfId="1" applyFont="1" applyBorder="1" applyAlignment="1">
      <alignment horizontal="center" vertical="center"/>
    </xf>
    <xf numFmtId="0" fontId="10" fillId="0" borderId="28" xfId="1" applyFont="1" applyBorder="1" applyAlignment="1">
      <alignment vertical="center"/>
    </xf>
    <xf numFmtId="0" fontId="12" fillId="0" borderId="0" xfId="1" applyFont="1" applyAlignment="1">
      <alignment horizontal="center" vertical="center"/>
    </xf>
    <xf numFmtId="0" fontId="3" fillId="0" borderId="0" xfId="12" applyFont="1"/>
    <xf numFmtId="0" fontId="28" fillId="0" borderId="0" xfId="1" applyFont="1" applyAlignment="1">
      <alignment vertical="center" wrapText="1"/>
    </xf>
    <xf numFmtId="0" fontId="28" fillId="3" borderId="1" xfId="1" applyFont="1" applyFill="1" applyBorder="1" applyAlignment="1">
      <alignment horizontal="center" vertical="center" wrapText="1"/>
    </xf>
    <xf numFmtId="0" fontId="11" fillId="3" borderId="1" xfId="1" applyFont="1" applyFill="1" applyBorder="1" applyAlignment="1">
      <alignment horizontal="left" vertical="center" wrapText="1"/>
    </xf>
    <xf numFmtId="0" fontId="11" fillId="3" borderId="1" xfId="1" applyFont="1" applyFill="1" applyBorder="1" applyAlignment="1">
      <alignment vertical="center" wrapText="1"/>
    </xf>
    <xf numFmtId="0" fontId="10" fillId="0" borderId="1" xfId="1" applyFont="1" applyBorder="1" applyAlignment="1">
      <alignment vertical="center" wrapText="1"/>
    </xf>
    <xf numFmtId="0" fontId="35" fillId="0" borderId="25" xfId="1" applyFont="1" applyBorder="1" applyAlignment="1">
      <alignment horizontal="left" vertical="center" wrapText="1"/>
    </xf>
    <xf numFmtId="0" fontId="35" fillId="0" borderId="25" xfId="1" applyFont="1" applyBorder="1" applyAlignment="1">
      <alignment vertical="center" wrapText="1"/>
    </xf>
    <xf numFmtId="0" fontId="19" fillId="0" borderId="8" xfId="7" applyFont="1" applyBorder="1" applyAlignment="1">
      <alignment horizontal="center" vertical="top" wrapText="1"/>
    </xf>
    <xf numFmtId="0" fontId="27" fillId="0" borderId="0" xfId="7" applyFont="1" applyAlignment="1">
      <alignment horizontal="center" vertical="top" wrapText="1"/>
    </xf>
    <xf numFmtId="0" fontId="26" fillId="0" borderId="0" xfId="1" applyFont="1" applyAlignment="1">
      <alignment horizontal="left" vertical="center"/>
    </xf>
    <xf numFmtId="0" fontId="10" fillId="0" borderId="1" xfId="5" applyFont="1" applyBorder="1" applyAlignment="1">
      <alignment horizontal="left" vertical="center" wrapText="1"/>
    </xf>
    <xf numFmtId="0" fontId="10" fillId="0" borderId="3" xfId="1" applyFont="1" applyBorder="1" applyAlignment="1">
      <alignment horizontal="left" vertical="center" wrapText="1"/>
    </xf>
    <xf numFmtId="0" fontId="10" fillId="0" borderId="4" xfId="1" applyFont="1" applyBorder="1" applyAlignment="1">
      <alignment horizontal="left" vertical="center" wrapText="1"/>
    </xf>
    <xf numFmtId="0" fontId="5" fillId="3" borderId="1" xfId="1" applyFont="1" applyFill="1" applyBorder="1" applyAlignment="1">
      <alignment horizontal="left" vertical="center" wrapText="1"/>
    </xf>
    <xf numFmtId="0" fontId="35" fillId="4" borderId="1" xfId="2" applyFont="1" applyFill="1" applyBorder="1" applyAlignment="1">
      <alignment horizontal="left" vertical="center" wrapText="1"/>
    </xf>
    <xf numFmtId="0" fontId="3" fillId="0" borderId="1" xfId="5" applyFont="1" applyBorder="1" applyAlignment="1">
      <alignment horizontal="left" vertical="center" wrapText="1"/>
    </xf>
    <xf numFmtId="0" fontId="10" fillId="0" borderId="1" xfId="5" applyFont="1" applyBorder="1" applyAlignment="1">
      <alignment horizontal="left" vertical="center"/>
    </xf>
    <xf numFmtId="0" fontId="10" fillId="0" borderId="20" xfId="1" applyFont="1" applyBorder="1" applyAlignment="1">
      <alignment horizontal="left" vertical="center" wrapText="1"/>
    </xf>
    <xf numFmtId="0" fontId="10" fillId="0" borderId="1" xfId="5" applyFont="1" applyBorder="1" applyAlignment="1">
      <alignment horizontal="left" vertical="top" wrapText="1"/>
    </xf>
    <xf numFmtId="0" fontId="10" fillId="0" borderId="1" xfId="5" applyFont="1" applyBorder="1" applyAlignment="1">
      <alignment horizontal="left" vertical="top"/>
    </xf>
    <xf numFmtId="0" fontId="10" fillId="0" borderId="3" xfId="3" applyFont="1" applyBorder="1" applyAlignment="1">
      <alignment horizontal="left" vertical="center" wrapText="1"/>
    </xf>
    <xf numFmtId="0" fontId="10" fillId="0" borderId="4" xfId="3" applyFont="1" applyBorder="1" applyAlignment="1">
      <alignment horizontal="left" vertical="center" wrapText="1"/>
    </xf>
    <xf numFmtId="0" fontId="10" fillId="0" borderId="38" xfId="1" applyFont="1" applyBorder="1" applyAlignment="1">
      <alignment horizontal="left" vertical="center" wrapText="1"/>
    </xf>
    <xf numFmtId="0" fontId="10" fillId="0" borderId="41" xfId="1" applyFont="1" applyBorder="1" applyAlignment="1">
      <alignment horizontal="left" vertical="center" wrapText="1"/>
    </xf>
    <xf numFmtId="44" fontId="3" fillId="0" borderId="3" xfId="9" applyFont="1" applyFill="1" applyBorder="1" applyAlignment="1" applyProtection="1">
      <alignment horizontal="left" vertical="center" wrapText="1"/>
      <protection locked="0"/>
    </xf>
    <xf numFmtId="44" fontId="3" fillId="0" borderId="20" xfId="9" applyFont="1" applyFill="1" applyBorder="1" applyAlignment="1" applyProtection="1">
      <alignment horizontal="left" vertical="center" wrapText="1"/>
      <protection locked="0"/>
    </xf>
    <xf numFmtId="44" fontId="3" fillId="0" borderId="4" xfId="9" applyFont="1" applyFill="1" applyBorder="1" applyAlignment="1" applyProtection="1">
      <alignment horizontal="left" vertical="center" wrapText="1"/>
      <protection locked="0"/>
    </xf>
    <xf numFmtId="0" fontId="10" fillId="0" borderId="1" xfId="1" applyFont="1" applyBorder="1" applyAlignment="1">
      <alignment horizontal="left" vertical="center" wrapText="1"/>
    </xf>
    <xf numFmtId="0" fontId="10" fillId="0" borderId="39" xfId="1" applyFont="1" applyBorder="1" applyAlignment="1">
      <alignment horizontal="left" vertical="center" wrapText="1"/>
    </xf>
    <xf numFmtId="0" fontId="10" fillId="0" borderId="29" xfId="1" applyFont="1" applyBorder="1" applyAlignment="1">
      <alignment horizontal="left" vertical="center" wrapText="1"/>
    </xf>
    <xf numFmtId="0" fontId="10" fillId="0" borderId="35" xfId="1" applyFont="1" applyBorder="1" applyAlignment="1">
      <alignment horizontal="left" vertical="center" wrapText="1"/>
    </xf>
    <xf numFmtId="0" fontId="10" fillId="0" borderId="18" xfId="1" applyFont="1" applyBorder="1" applyAlignment="1">
      <alignment horizontal="left" vertical="center" wrapText="1"/>
    </xf>
    <xf numFmtId="0" fontId="49" fillId="3" borderId="1" xfId="1" applyFont="1" applyFill="1" applyBorder="1" applyAlignment="1">
      <alignment horizontal="left" vertical="center" wrapText="1"/>
    </xf>
    <xf numFmtId="0" fontId="9" fillId="3" borderId="1" xfId="1" applyFont="1" applyFill="1" applyBorder="1" applyAlignment="1">
      <alignment horizontal="left" vertical="center" wrapText="1"/>
    </xf>
    <xf numFmtId="0" fontId="9" fillId="3" borderId="3" xfId="1" applyFont="1" applyFill="1" applyBorder="1" applyAlignment="1">
      <alignment horizontal="left" vertical="center" wrapText="1"/>
    </xf>
    <xf numFmtId="0" fontId="30" fillId="2" borderId="1" xfId="1" applyFont="1" applyFill="1" applyBorder="1" applyAlignment="1" applyProtection="1">
      <alignment horizontal="left"/>
      <protection locked="0"/>
    </xf>
    <xf numFmtId="0" fontId="9" fillId="8" borderId="1" xfId="1" applyFont="1" applyFill="1" applyBorder="1" applyAlignment="1">
      <alignment horizontal="left" vertical="center" wrapText="1"/>
    </xf>
    <xf numFmtId="0" fontId="3" fillId="0" borderId="3" xfId="5" applyFont="1" applyBorder="1" applyAlignment="1">
      <alignment horizontal="left" vertical="center"/>
    </xf>
    <xf numFmtId="0" fontId="3" fillId="0" borderId="20" xfId="5" applyFont="1" applyBorder="1" applyAlignment="1">
      <alignment horizontal="left" vertical="center"/>
    </xf>
    <xf numFmtId="0" fontId="3" fillId="0" borderId="44" xfId="5" applyFont="1" applyBorder="1" applyAlignment="1">
      <alignment horizontal="left" vertical="center"/>
    </xf>
    <xf numFmtId="0" fontId="5" fillId="3" borderId="17" xfId="1" applyFont="1" applyFill="1" applyBorder="1" applyAlignment="1">
      <alignment horizontal="left" vertical="center" wrapText="1"/>
    </xf>
    <xf numFmtId="0" fontId="5" fillId="3" borderId="36" xfId="1" applyFont="1" applyFill="1" applyBorder="1" applyAlignment="1">
      <alignment horizontal="left" vertical="center" wrapText="1"/>
    </xf>
    <xf numFmtId="0" fontId="5" fillId="3" borderId="37" xfId="1" applyFont="1" applyFill="1" applyBorder="1" applyAlignment="1">
      <alignment horizontal="left" vertical="center" wrapText="1"/>
    </xf>
    <xf numFmtId="0" fontId="3" fillId="0" borderId="3" xfId="5" applyFont="1" applyBorder="1" applyAlignment="1">
      <alignment horizontal="left" vertical="center" wrapText="1"/>
    </xf>
    <xf numFmtId="0" fontId="3" fillId="0" borderId="20" xfId="5" applyFont="1" applyBorder="1" applyAlignment="1">
      <alignment horizontal="left" vertical="center" wrapText="1"/>
    </xf>
    <xf numFmtId="0" fontId="3" fillId="0" borderId="44" xfId="5" applyFont="1" applyBorder="1" applyAlignment="1">
      <alignment horizontal="left" vertical="center" wrapText="1"/>
    </xf>
    <xf numFmtId="0" fontId="35" fillId="8" borderId="1" xfId="2" applyFont="1" applyFill="1" applyBorder="1" applyAlignment="1">
      <alignment horizontal="left" vertical="center" wrapText="1"/>
    </xf>
    <xf numFmtId="0" fontId="28" fillId="3" borderId="1" xfId="1" applyFont="1" applyFill="1" applyBorder="1" applyAlignment="1">
      <alignment horizontal="left" vertical="center" wrapText="1"/>
    </xf>
    <xf numFmtId="0" fontId="5" fillId="3" borderId="12" xfId="1" applyFont="1" applyFill="1" applyBorder="1" applyAlignment="1">
      <alignment horizontal="left" vertical="center" wrapText="1"/>
    </xf>
    <xf numFmtId="0" fontId="29" fillId="2" borderId="3" xfId="1" applyFont="1" applyFill="1" applyBorder="1" applyAlignment="1" applyProtection="1">
      <alignment horizontal="left"/>
      <protection locked="0"/>
    </xf>
    <xf numFmtId="0" fontId="29" fillId="2" borderId="20" xfId="1" applyFont="1" applyFill="1" applyBorder="1" applyAlignment="1" applyProtection="1">
      <alignment horizontal="left"/>
      <protection locked="0"/>
    </xf>
    <xf numFmtId="0" fontId="29" fillId="2" borderId="4" xfId="1" applyFont="1" applyFill="1" applyBorder="1" applyAlignment="1" applyProtection="1">
      <alignment horizontal="left"/>
      <protection locked="0"/>
    </xf>
    <xf numFmtId="0" fontId="8" fillId="3" borderId="1" xfId="1" applyFont="1" applyFill="1" applyBorder="1" applyAlignment="1">
      <alignment horizontal="left" vertical="center" wrapText="1"/>
    </xf>
    <xf numFmtId="0" fontId="28" fillId="8" borderId="1" xfId="1" applyFont="1" applyFill="1" applyBorder="1" applyAlignment="1">
      <alignment horizontal="left" vertical="center" wrapText="1"/>
    </xf>
    <xf numFmtId="0" fontId="3" fillId="0" borderId="50" xfId="5" applyFont="1" applyBorder="1" applyAlignment="1">
      <alignment horizontal="left" vertical="top" wrapText="1"/>
    </xf>
    <xf numFmtId="0" fontId="3" fillId="0" borderId="20" xfId="5" applyFont="1" applyBorder="1" applyAlignment="1">
      <alignment horizontal="left" vertical="top" wrapText="1"/>
    </xf>
    <xf numFmtId="0" fontId="9" fillId="3" borderId="17" xfId="1" applyFont="1" applyFill="1" applyBorder="1" applyAlignment="1">
      <alignment horizontal="left" vertical="center" wrapText="1"/>
    </xf>
    <xf numFmtId="0" fontId="9" fillId="3" borderId="36" xfId="1" applyFont="1" applyFill="1" applyBorder="1" applyAlignment="1">
      <alignment horizontal="left" vertical="center" wrapText="1"/>
    </xf>
  </cellXfs>
  <cellStyles count="16">
    <cellStyle name="Berekening 10 33 2" xfId="7" xr:uid="{6342D818-6F3B-4CA1-AE49-EEA35970B8D5}"/>
    <cellStyle name="Procent 2" xfId="13" xr:uid="{699153BF-FF57-4E1E-AB55-0A6B5A2A350A}"/>
    <cellStyle name="Procent 3" xfId="6" xr:uid="{8DFD10CF-6451-4C61-82F1-B8A5AE5C0468}"/>
    <cellStyle name="Standaard" xfId="0" builtinId="0"/>
    <cellStyle name="Standaard 10" xfId="1" xr:uid="{00000000-0005-0000-0000-000002000000}"/>
    <cellStyle name="Standaard 11" xfId="2" xr:uid="{00000000-0005-0000-0000-000003000000}"/>
    <cellStyle name="Standaard 19" xfId="10" xr:uid="{594C94B1-35E1-47F9-9365-A312C334A0B7}"/>
    <cellStyle name="Standaard 2" xfId="4" xr:uid="{00000000-0005-0000-0000-000004000000}"/>
    <cellStyle name="Standaard 2 2" xfId="15" xr:uid="{4EA68A08-FA22-4A33-B9D4-74633BE9066F}"/>
    <cellStyle name="Standaard 27 2 2 2" xfId="5" xr:uid="{00000000-0005-0000-0000-000005000000}"/>
    <cellStyle name="Standaard 27 3 2" xfId="3" xr:uid="{00000000-0005-0000-0000-000006000000}"/>
    <cellStyle name="Standaard 28" xfId="11" xr:uid="{4A5B7A85-CAD2-40B3-8619-BA3CAEE1A630}"/>
    <cellStyle name="Standaard_T15 Info.,omv., scope &amp; uit." xfId="12" xr:uid="{FBBE8656-B94F-487B-990F-ED078DFD51B3}"/>
    <cellStyle name="Valuta 10" xfId="14" xr:uid="{10B85F1D-9B5D-4498-9FF7-746D2D87004B}"/>
    <cellStyle name="Valuta 2 2 2" xfId="9" xr:uid="{2AEE234D-ED24-4AAC-9BED-0805A865CEB5}"/>
    <cellStyle name="Valuta 3" xfId="8" xr:uid="{C5063382-B097-4A8C-978E-6E642ADDB228}"/>
  </cellStyles>
  <dxfs count="0"/>
  <tableStyles count="0" defaultTableStyle="TableStyleMedium2" defaultPivotStyle="PivotStyleLight16"/>
  <colors>
    <mruColors>
      <color rgb="FF33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487680</xdr:colOff>
      <xdr:row>2</xdr:row>
      <xdr:rowOff>998220</xdr:rowOff>
    </xdr:from>
    <xdr:to>
      <xdr:col>8</xdr:col>
      <xdr:colOff>460375</xdr:colOff>
      <xdr:row>2</xdr:row>
      <xdr:rowOff>2595245</xdr:rowOff>
    </xdr:to>
    <xdr:pic>
      <xdr:nvPicPr>
        <xdr:cNvPr id="2" name="Afbeelding 1">
          <a:extLst>
            <a:ext uri="{FF2B5EF4-FFF2-40B4-BE49-F238E27FC236}">
              <a16:creationId xmlns:a16="http://schemas.microsoft.com/office/drawing/2014/main" id="{36A8E93A-138F-4658-9C77-BE5EEF4DB4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6420" y="1348740"/>
          <a:ext cx="2870200" cy="15970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80C13-3FBE-4DAF-9D8B-83D7DF33EE5B}">
  <sheetPr>
    <pageSetUpPr fitToPage="1"/>
  </sheetPr>
  <dimension ref="A1:M20"/>
  <sheetViews>
    <sheetView showGridLines="0" tabSelected="1" zoomScaleNormal="100" zoomScaleSheetLayoutView="100" zoomScalePageLayoutView="85" workbookViewId="0">
      <selection activeCell="C5" sqref="C5:J5"/>
    </sheetView>
  </sheetViews>
  <sheetFormatPr defaultColWidth="8.85546875" defaultRowHeight="13.5" x14ac:dyDescent="0.25"/>
  <cols>
    <col min="1" max="1" width="8.7109375" style="32" customWidth="1"/>
    <col min="2" max="2" width="2.85546875" style="32" customWidth="1"/>
    <col min="3" max="10" width="8.7109375" style="32" customWidth="1"/>
    <col min="11" max="11" width="7" style="32" customWidth="1"/>
    <col min="12" max="12" width="58.5703125" style="51" customWidth="1"/>
    <col min="13" max="13" width="48.7109375" style="38" customWidth="1"/>
    <col min="14" max="1025" width="8.7109375" style="32" customWidth="1"/>
    <col min="1026" max="16384" width="8.85546875" style="32"/>
  </cols>
  <sheetData>
    <row r="1" spans="1:13" s="30" customFormat="1" ht="15" x14ac:dyDescent="0.2">
      <c r="A1" s="27"/>
      <c r="B1" s="28"/>
      <c r="C1" s="29"/>
      <c r="L1" s="31"/>
    </row>
    <row r="3" spans="1:13" ht="216.75" customHeight="1" x14ac:dyDescent="0.3">
      <c r="B3" s="33"/>
      <c r="C3" s="34"/>
      <c r="D3" s="34"/>
      <c r="E3" s="34"/>
      <c r="F3" s="35"/>
      <c r="G3" s="34"/>
      <c r="H3" s="34"/>
      <c r="I3" s="34"/>
      <c r="J3" s="34"/>
      <c r="K3" s="36"/>
      <c r="L3" s="37"/>
    </row>
    <row r="4" spans="1:13" ht="102.75" customHeight="1" x14ac:dyDescent="0.3">
      <c r="B4" s="39"/>
      <c r="C4" s="231" t="s">
        <v>202</v>
      </c>
      <c r="D4" s="231"/>
      <c r="E4" s="231"/>
      <c r="F4" s="231"/>
      <c r="G4" s="231"/>
      <c r="H4" s="231"/>
      <c r="I4" s="231"/>
      <c r="J4" s="231"/>
      <c r="K4" s="231"/>
      <c r="L4" s="37"/>
      <c r="M4" s="40"/>
    </row>
    <row r="5" spans="1:13" ht="47.25" customHeight="1" x14ac:dyDescent="0.25">
      <c r="B5" s="39"/>
      <c r="C5" s="232" t="s">
        <v>217</v>
      </c>
      <c r="D5" s="232"/>
      <c r="E5" s="232"/>
      <c r="F5" s="232"/>
      <c r="G5" s="232"/>
      <c r="H5" s="232"/>
      <c r="I5" s="232"/>
      <c r="J5" s="232"/>
      <c r="K5" s="41"/>
      <c r="L5" s="42"/>
    </row>
    <row r="6" spans="1:13" ht="27" customHeight="1" x14ac:dyDescent="0.3">
      <c r="B6" s="39"/>
      <c r="C6" s="43" t="s">
        <v>0</v>
      </c>
      <c r="D6" s="44"/>
      <c r="E6" s="44"/>
      <c r="F6" s="45"/>
      <c r="G6" s="45"/>
      <c r="H6" s="45"/>
      <c r="I6" s="45"/>
      <c r="J6" s="46"/>
      <c r="K6" s="41"/>
      <c r="L6" s="37"/>
    </row>
    <row r="7" spans="1:13" ht="19.5" customHeight="1" x14ac:dyDescent="0.25">
      <c r="B7" s="39"/>
      <c r="C7" s="47"/>
      <c r="D7" s="47"/>
      <c r="E7" s="48"/>
      <c r="F7" s="48"/>
      <c r="G7" s="48"/>
      <c r="H7" s="49"/>
      <c r="I7" s="50"/>
      <c r="J7" s="46"/>
      <c r="K7" s="41"/>
    </row>
    <row r="8" spans="1:13" ht="19.5" customHeight="1" x14ac:dyDescent="0.25">
      <c r="B8" s="39"/>
      <c r="C8" s="47">
        <v>1</v>
      </c>
      <c r="D8" s="47" t="s">
        <v>199</v>
      </c>
      <c r="E8" s="48"/>
      <c r="F8" s="48"/>
      <c r="G8" s="48"/>
      <c r="H8" s="49"/>
      <c r="I8" s="50"/>
      <c r="J8" s="46"/>
      <c r="K8" s="41"/>
    </row>
    <row r="9" spans="1:13" ht="19.5" customHeight="1" x14ac:dyDescent="0.25">
      <c r="B9" s="39"/>
      <c r="C9" s="47">
        <v>2</v>
      </c>
      <c r="D9" s="47" t="s">
        <v>200</v>
      </c>
      <c r="E9" s="48"/>
      <c r="F9" s="48"/>
      <c r="G9" s="48"/>
      <c r="H9" s="49"/>
      <c r="I9" s="50"/>
      <c r="J9" s="46"/>
      <c r="K9" s="41"/>
    </row>
    <row r="10" spans="1:13" ht="19.5" customHeight="1" x14ac:dyDescent="0.25">
      <c r="B10" s="39"/>
      <c r="C10" s="47">
        <v>3</v>
      </c>
      <c r="D10" s="233" t="s">
        <v>201</v>
      </c>
      <c r="E10" s="233"/>
      <c r="F10" s="233"/>
      <c r="G10" s="233"/>
      <c r="H10" s="49"/>
      <c r="I10" s="50"/>
      <c r="J10" s="46"/>
      <c r="K10" s="41"/>
    </row>
    <row r="11" spans="1:13" ht="19.5" customHeight="1" x14ac:dyDescent="0.25">
      <c r="B11" s="39"/>
      <c r="C11" s="52"/>
      <c r="D11" s="52"/>
      <c r="E11" s="49"/>
      <c r="F11" s="49"/>
      <c r="G11" s="49"/>
      <c r="H11" s="49"/>
      <c r="I11" s="50"/>
      <c r="J11" s="46"/>
      <c r="K11" s="41"/>
    </row>
    <row r="12" spans="1:13" ht="19.5" customHeight="1" x14ac:dyDescent="0.25">
      <c r="B12" s="39"/>
      <c r="C12" s="52"/>
      <c r="D12" s="52"/>
      <c r="E12" s="49"/>
      <c r="F12" s="49"/>
      <c r="G12" s="49"/>
      <c r="H12" s="49"/>
      <c r="I12" s="50"/>
      <c r="J12" s="46"/>
      <c r="K12" s="53"/>
    </row>
    <row r="13" spans="1:13" x14ac:dyDescent="0.25">
      <c r="B13" s="54"/>
      <c r="C13" s="52"/>
      <c r="D13" s="52"/>
      <c r="E13" s="55"/>
      <c r="F13" s="55"/>
      <c r="G13" s="55"/>
      <c r="H13" s="55"/>
      <c r="I13" s="55"/>
      <c r="K13" s="53"/>
    </row>
    <row r="14" spans="1:13" ht="15" x14ac:dyDescent="0.25">
      <c r="B14" s="54"/>
      <c r="C14" s="52"/>
      <c r="D14" s="52"/>
      <c r="E14" s="55"/>
      <c r="F14" s="55"/>
      <c r="G14" s="55"/>
      <c r="H14" s="55"/>
      <c r="I14" s="55"/>
      <c r="K14" s="41"/>
    </row>
    <row r="15" spans="1:13" x14ac:dyDescent="0.25">
      <c r="B15" s="54"/>
      <c r="C15" s="52"/>
      <c r="D15" s="52"/>
      <c r="E15" s="55"/>
      <c r="F15" s="55"/>
      <c r="G15" s="55"/>
      <c r="H15" s="55"/>
      <c r="I15" s="55"/>
      <c r="K15" s="53"/>
    </row>
    <row r="16" spans="1:13" x14ac:dyDescent="0.25">
      <c r="B16" s="54"/>
      <c r="C16" s="52"/>
      <c r="D16" s="52"/>
      <c r="K16" s="53"/>
    </row>
    <row r="17" spans="2:11" x14ac:dyDescent="0.25">
      <c r="B17" s="54"/>
      <c r="C17" s="52"/>
      <c r="D17" s="52"/>
      <c r="K17" s="53"/>
    </row>
    <row r="18" spans="2:11" x14ac:dyDescent="0.25">
      <c r="B18" s="54"/>
      <c r="C18" s="52"/>
      <c r="D18" s="52"/>
      <c r="E18" s="55"/>
      <c r="F18" s="55"/>
      <c r="G18" s="55"/>
      <c r="H18" s="55"/>
      <c r="I18" s="55"/>
      <c r="K18" s="53"/>
    </row>
    <row r="19" spans="2:11" x14ac:dyDescent="0.25">
      <c r="B19" s="56"/>
      <c r="C19" s="57"/>
      <c r="D19" s="57"/>
      <c r="E19" s="58"/>
      <c r="F19" s="58"/>
      <c r="G19" s="58"/>
      <c r="H19" s="58"/>
      <c r="I19" s="58"/>
      <c r="J19" s="59"/>
      <c r="K19" s="60"/>
    </row>
    <row r="20" spans="2:11" x14ac:dyDescent="0.25">
      <c r="C20" s="52"/>
      <c r="D20" s="47"/>
    </row>
  </sheetData>
  <sheetProtection algorithmName="SHA-512" hashValue="QRS3Yx7jZI3GttosuNkycFw6bBKpQbVGq5T32VBQj89Ot++0gx1KthW2qyTuRbTyTVb6qo6GOd5sPDYijvbvxw==" saltValue="ZUEG+6uXsTY+nDEVeLQtSA==" spinCount="100000" sheet="1" objects="1" scenarios="1"/>
  <mergeCells count="3">
    <mergeCell ref="C4:K4"/>
    <mergeCell ref="C5:J5"/>
    <mergeCell ref="D10:G10"/>
  </mergeCells>
  <pageMargins left="0.7" right="0.7" top="0.75" bottom="0.75" header="0.51180555555555496" footer="0.51180555555555496"/>
  <pageSetup paperSize="9" scale="90"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436E-5AE9-40B4-B8C0-D6F5962FF147}">
  <dimension ref="A1:N86"/>
  <sheetViews>
    <sheetView topLeftCell="A75" zoomScale="98" zoomScaleNormal="98" workbookViewId="0">
      <selection activeCell="D6" sqref="D6"/>
    </sheetView>
  </sheetViews>
  <sheetFormatPr defaultColWidth="8.85546875" defaultRowHeight="13.5" x14ac:dyDescent="0.25"/>
  <cols>
    <col min="1" max="1" width="8.85546875" style="66"/>
    <col min="2" max="2" width="50.7109375" style="66" customWidth="1"/>
    <col min="3" max="3" width="31.28515625" style="66" customWidth="1"/>
    <col min="4" max="4" width="27.5703125" style="66" customWidth="1"/>
    <col min="5" max="5" width="25.7109375" style="66" customWidth="1"/>
    <col min="6" max="6" width="29" style="66" customWidth="1"/>
    <col min="7" max="7" width="32.42578125" style="66" customWidth="1"/>
    <col min="8" max="8" width="40" style="73" customWidth="1"/>
    <col min="9" max="9" width="45.5703125" style="51" customWidth="1"/>
    <col min="10" max="10" width="16.42578125" style="66" bestFit="1" customWidth="1"/>
    <col min="11" max="16384" width="8.85546875" style="66"/>
  </cols>
  <sheetData>
    <row r="1" spans="1:14" s="63" customFormat="1" ht="53.25" customHeight="1" x14ac:dyDescent="0.2">
      <c r="A1" s="256" t="s">
        <v>219</v>
      </c>
      <c r="B1" s="256"/>
      <c r="C1" s="256"/>
      <c r="D1" s="256"/>
      <c r="E1" s="256"/>
      <c r="F1" s="256"/>
      <c r="G1" s="256"/>
      <c r="H1" s="256"/>
      <c r="I1" s="61"/>
      <c r="J1" s="62"/>
      <c r="K1" s="62"/>
      <c r="L1" s="62"/>
      <c r="N1" s="64"/>
    </row>
    <row r="2" spans="1:14" ht="36.6" customHeight="1" x14ac:dyDescent="0.25">
      <c r="A2" s="257" t="s">
        <v>1</v>
      </c>
      <c r="B2" s="258"/>
      <c r="C2" s="65"/>
      <c r="D2" s="259" t="s">
        <v>2</v>
      </c>
      <c r="E2" s="259"/>
      <c r="F2" s="259"/>
      <c r="G2" s="259"/>
      <c r="H2" s="259"/>
    </row>
    <row r="3" spans="1:14" ht="33" customHeight="1" x14ac:dyDescent="0.25">
      <c r="A3" s="260" t="s">
        <v>194</v>
      </c>
      <c r="B3" s="260"/>
      <c r="C3" s="260"/>
      <c r="D3" s="260"/>
      <c r="E3" s="260"/>
      <c r="F3" s="260"/>
      <c r="G3" s="260"/>
      <c r="H3" s="260"/>
      <c r="I3" s="67"/>
    </row>
    <row r="4" spans="1:14" s="72" customFormat="1" ht="41.45" customHeight="1" x14ac:dyDescent="0.25">
      <c r="A4" s="68" t="s">
        <v>3</v>
      </c>
      <c r="B4" s="69" t="s">
        <v>4</v>
      </c>
      <c r="C4" s="70"/>
      <c r="D4" s="68" t="s">
        <v>5</v>
      </c>
      <c r="E4" s="68" t="s">
        <v>6</v>
      </c>
      <c r="F4" s="68" t="s">
        <v>7</v>
      </c>
      <c r="G4" s="68" t="s">
        <v>8</v>
      </c>
      <c r="H4" s="68" t="s">
        <v>9</v>
      </c>
      <c r="I4" s="71"/>
    </row>
    <row r="5" spans="1:14" ht="14.25" thickBot="1" x14ac:dyDescent="0.3"/>
    <row r="6" spans="1:14" ht="28.5" customHeight="1" x14ac:dyDescent="0.3">
      <c r="A6" s="74" t="s">
        <v>10</v>
      </c>
      <c r="B6" s="75" t="s">
        <v>11</v>
      </c>
      <c r="C6" s="76"/>
      <c r="D6" s="2">
        <v>0</v>
      </c>
      <c r="E6" s="77">
        <f>12</f>
        <v>12</v>
      </c>
      <c r="F6" s="78" t="s">
        <v>12</v>
      </c>
      <c r="G6" s="79">
        <f>E6*D6</f>
        <v>0</v>
      </c>
      <c r="H6" s="80"/>
    </row>
    <row r="7" spans="1:14" ht="27.75" customHeight="1" x14ac:dyDescent="0.3">
      <c r="A7" s="81" t="s">
        <v>13</v>
      </c>
      <c r="B7" s="235" t="s">
        <v>14</v>
      </c>
      <c r="C7" s="236"/>
      <c r="D7" s="3">
        <v>0</v>
      </c>
      <c r="E7" s="82">
        <v>78</v>
      </c>
      <c r="F7" s="81" t="s">
        <v>15</v>
      </c>
      <c r="G7" s="83">
        <f>E7*D7</f>
        <v>0</v>
      </c>
      <c r="H7" s="19"/>
    </row>
    <row r="8" spans="1:14" s="93" customFormat="1" ht="15" x14ac:dyDescent="0.25">
      <c r="A8" s="84" t="s">
        <v>16</v>
      </c>
      <c r="B8" s="85" t="s">
        <v>17</v>
      </c>
      <c r="C8" s="86" t="s">
        <v>7</v>
      </c>
      <c r="D8" s="86" t="s">
        <v>18</v>
      </c>
      <c r="E8" s="86"/>
      <c r="F8" s="86"/>
      <c r="G8" s="87"/>
      <c r="H8" s="88"/>
      <c r="I8" s="89"/>
      <c r="J8" s="90"/>
      <c r="K8" s="91"/>
      <c r="L8" s="92"/>
    </row>
    <row r="9" spans="1:14" s="93" customFormat="1" ht="42.75" x14ac:dyDescent="0.25">
      <c r="A9" s="94" t="s">
        <v>19</v>
      </c>
      <c r="B9" s="95" t="s">
        <v>20</v>
      </c>
      <c r="C9" s="96" t="s">
        <v>21</v>
      </c>
      <c r="D9" s="20">
        <v>-37.5</v>
      </c>
      <c r="E9" s="248"/>
      <c r="F9" s="249"/>
      <c r="G9" s="250"/>
      <c r="H9" s="88"/>
      <c r="I9" s="89"/>
      <c r="J9" s="90"/>
      <c r="K9" s="91"/>
      <c r="L9" s="92"/>
    </row>
    <row r="10" spans="1:14" s="93" customFormat="1" ht="28.5" x14ac:dyDescent="0.25">
      <c r="A10" s="84" t="s">
        <v>16</v>
      </c>
      <c r="B10" s="85" t="s">
        <v>17</v>
      </c>
      <c r="C10" s="86" t="s">
        <v>7</v>
      </c>
      <c r="D10" s="97" t="s">
        <v>215</v>
      </c>
      <c r="E10" s="97" t="s">
        <v>209</v>
      </c>
      <c r="F10" s="97" t="s">
        <v>210</v>
      </c>
      <c r="G10" s="87" t="s">
        <v>22</v>
      </c>
      <c r="H10" s="88"/>
      <c r="I10" s="98"/>
      <c r="J10" s="90"/>
      <c r="K10" s="91"/>
      <c r="L10" s="92"/>
    </row>
    <row r="11" spans="1:14" s="93" customFormat="1" ht="57.75" thickBot="1" x14ac:dyDescent="0.3">
      <c r="A11" s="94" t="s">
        <v>23</v>
      </c>
      <c r="B11" s="99" t="s">
        <v>24</v>
      </c>
      <c r="C11" s="96" t="s">
        <v>21</v>
      </c>
      <c r="D11" s="21">
        <v>0</v>
      </c>
      <c r="E11" s="100">
        <v>253</v>
      </c>
      <c r="F11" s="20">
        <f>D9+D11</f>
        <v>-37.5</v>
      </c>
      <c r="G11" s="101">
        <f>E11*F11</f>
        <v>-9487.5</v>
      </c>
      <c r="H11" s="22" t="s">
        <v>25</v>
      </c>
      <c r="I11" s="89"/>
      <c r="J11" s="90"/>
      <c r="K11" s="91"/>
      <c r="L11" s="92"/>
    </row>
    <row r="12" spans="1:14" ht="28.15" customHeight="1" thickBot="1" x14ac:dyDescent="0.35">
      <c r="A12" s="102" t="s">
        <v>26</v>
      </c>
      <c r="B12" s="103" t="s">
        <v>27</v>
      </c>
      <c r="C12" s="104"/>
      <c r="D12" s="14"/>
      <c r="E12" s="105"/>
      <c r="F12" s="106"/>
      <c r="G12" s="107">
        <f>SUM(G6:G7)+G11</f>
        <v>-9487.5</v>
      </c>
      <c r="H12" s="80"/>
    </row>
    <row r="13" spans="1:14" ht="22.15" customHeight="1" thickTop="1" thickBot="1" x14ac:dyDescent="0.3">
      <c r="A13" s="108"/>
      <c r="B13" s="109"/>
      <c r="C13" s="109"/>
      <c r="D13" s="13"/>
      <c r="E13" s="110"/>
      <c r="F13" s="111"/>
      <c r="G13" s="112"/>
      <c r="H13" s="66"/>
    </row>
    <row r="14" spans="1:14" ht="40.15" customHeight="1" x14ac:dyDescent="0.25">
      <c r="A14" s="74" t="s">
        <v>28</v>
      </c>
      <c r="B14" s="252" t="s">
        <v>29</v>
      </c>
      <c r="C14" s="253"/>
      <c r="D14" s="5">
        <v>0</v>
      </c>
      <c r="E14" s="113">
        <v>12</v>
      </c>
      <c r="F14" s="78" t="s">
        <v>12</v>
      </c>
      <c r="G14" s="114">
        <f>E14*D14</f>
        <v>0</v>
      </c>
    </row>
    <row r="15" spans="1:14" ht="40.15" customHeight="1" x14ac:dyDescent="0.25">
      <c r="A15" s="81" t="s">
        <v>30</v>
      </c>
      <c r="B15" s="251" t="s">
        <v>31</v>
      </c>
      <c r="C15" s="251"/>
      <c r="D15" s="3">
        <v>0</v>
      </c>
      <c r="E15" s="82">
        <v>10</v>
      </c>
      <c r="F15" s="81" t="s">
        <v>15</v>
      </c>
      <c r="G15" s="83">
        <f>E15*D15</f>
        <v>0</v>
      </c>
    </row>
    <row r="16" spans="1:14" ht="49.15" customHeight="1" thickBot="1" x14ac:dyDescent="0.3">
      <c r="A16" s="116" t="s">
        <v>32</v>
      </c>
      <c r="B16" s="117" t="s">
        <v>33</v>
      </c>
      <c r="C16" s="118"/>
      <c r="D16" s="3">
        <v>0</v>
      </c>
      <c r="E16" s="119">
        <v>4</v>
      </c>
      <c r="F16" s="81" t="s">
        <v>34</v>
      </c>
      <c r="G16" s="120">
        <f>E16*D16</f>
        <v>0</v>
      </c>
      <c r="H16" s="4" t="s">
        <v>35</v>
      </c>
    </row>
    <row r="17" spans="1:12" ht="39.6" customHeight="1" thickBot="1" x14ac:dyDescent="0.3">
      <c r="A17" s="102" t="s">
        <v>36</v>
      </c>
      <c r="B17" s="103" t="s">
        <v>37</v>
      </c>
      <c r="C17" s="104"/>
      <c r="D17" s="14"/>
      <c r="E17" s="106"/>
      <c r="F17" s="105"/>
      <c r="G17" s="107">
        <f>SUM(G14:G16)</f>
        <v>0</v>
      </c>
    </row>
    <row r="18" spans="1:12" ht="22.15" customHeight="1" thickTop="1" thickBot="1" x14ac:dyDescent="0.3">
      <c r="A18" s="108"/>
      <c r="B18" s="109"/>
      <c r="C18" s="109"/>
      <c r="D18" s="13"/>
      <c r="E18" s="110"/>
      <c r="F18" s="111"/>
      <c r="G18" s="112"/>
      <c r="H18" s="66"/>
    </row>
    <row r="19" spans="1:12" ht="40.15" customHeight="1" thickBot="1" x14ac:dyDescent="0.3">
      <c r="A19" s="74" t="s">
        <v>38</v>
      </c>
      <c r="B19" s="254" t="s">
        <v>39</v>
      </c>
      <c r="C19" s="255"/>
      <c r="D19" s="5">
        <v>0</v>
      </c>
      <c r="E19" s="113">
        <v>10</v>
      </c>
      <c r="F19" s="78" t="s">
        <v>34</v>
      </c>
      <c r="G19" s="120">
        <f>E19*D19</f>
        <v>0</v>
      </c>
      <c r="H19" s="4" t="s">
        <v>35</v>
      </c>
    </row>
    <row r="20" spans="1:12" ht="39.6" customHeight="1" thickBot="1" x14ac:dyDescent="0.3">
      <c r="A20" s="102" t="s">
        <v>40</v>
      </c>
      <c r="B20" s="103" t="s">
        <v>41</v>
      </c>
      <c r="C20" s="104"/>
      <c r="D20" s="14"/>
      <c r="E20" s="106"/>
      <c r="F20" s="105"/>
      <c r="G20" s="107">
        <f>SUM(G19:G19)</f>
        <v>0</v>
      </c>
    </row>
    <row r="21" spans="1:12" ht="23.45" customHeight="1" thickTop="1" thickBot="1" x14ac:dyDescent="0.3">
      <c r="A21" s="108"/>
      <c r="B21" s="109"/>
      <c r="C21" s="109"/>
      <c r="D21" s="13"/>
      <c r="E21" s="110"/>
      <c r="F21" s="111"/>
      <c r="G21" s="112"/>
    </row>
    <row r="22" spans="1:12" ht="46.15" customHeight="1" x14ac:dyDescent="0.25">
      <c r="A22" s="74" t="s">
        <v>42</v>
      </c>
      <c r="B22" s="254" t="s">
        <v>43</v>
      </c>
      <c r="C22" s="255"/>
      <c r="D22" s="5">
        <v>0</v>
      </c>
      <c r="E22" s="113">
        <f>12</f>
        <v>12</v>
      </c>
      <c r="F22" s="74" t="s">
        <v>12</v>
      </c>
      <c r="G22" s="114">
        <f>E22*D22</f>
        <v>0</v>
      </c>
      <c r="I22" s="121"/>
    </row>
    <row r="23" spans="1:12" ht="35.25" customHeight="1" x14ac:dyDescent="0.25">
      <c r="A23" s="81" t="s">
        <v>44</v>
      </c>
      <c r="B23" s="235" t="s">
        <v>45</v>
      </c>
      <c r="C23" s="236"/>
      <c r="D23" s="3">
        <v>0</v>
      </c>
      <c r="E23" s="82">
        <v>1</v>
      </c>
      <c r="F23" s="81" t="s">
        <v>15</v>
      </c>
      <c r="G23" s="83">
        <f>E23*D23</f>
        <v>0</v>
      </c>
    </row>
    <row r="24" spans="1:12" ht="49.15" customHeight="1" thickBot="1" x14ac:dyDescent="0.3">
      <c r="A24" s="81" t="s">
        <v>46</v>
      </c>
      <c r="B24" s="117" t="s">
        <v>47</v>
      </c>
      <c r="C24" s="118"/>
      <c r="D24" s="3">
        <v>0</v>
      </c>
      <c r="E24" s="119">
        <v>1</v>
      </c>
      <c r="F24" s="81" t="s">
        <v>34</v>
      </c>
      <c r="G24" s="120">
        <f>E24*D24</f>
        <v>0</v>
      </c>
      <c r="H24" s="4" t="s">
        <v>35</v>
      </c>
    </row>
    <row r="25" spans="1:12" ht="39.6" customHeight="1" thickBot="1" x14ac:dyDescent="0.3">
      <c r="A25" s="102" t="s">
        <v>48</v>
      </c>
      <c r="B25" s="103" t="s">
        <v>49</v>
      </c>
      <c r="C25" s="104"/>
      <c r="D25" s="14"/>
      <c r="E25" s="106"/>
      <c r="F25" s="105"/>
      <c r="G25" s="107">
        <f>SUM(G22:G24)</f>
        <v>0</v>
      </c>
    </row>
    <row r="26" spans="1:12" ht="22.15" customHeight="1" thickTop="1" x14ac:dyDescent="0.25"/>
    <row r="27" spans="1:12" s="127" customFormat="1" ht="14.25" x14ac:dyDescent="0.25">
      <c r="A27" s="122" t="s">
        <v>16</v>
      </c>
      <c r="B27" s="123" t="s">
        <v>17</v>
      </c>
      <c r="C27" s="122" t="s">
        <v>7</v>
      </c>
      <c r="D27" s="122" t="s">
        <v>18</v>
      </c>
      <c r="E27" s="122"/>
      <c r="F27" s="122"/>
      <c r="G27" s="122"/>
      <c r="H27" s="88"/>
      <c r="I27" s="124"/>
      <c r="J27" s="88"/>
      <c r="K27" s="125"/>
      <c r="L27" s="126"/>
    </row>
    <row r="28" spans="1:12" s="127" customFormat="1" ht="42.75" x14ac:dyDescent="0.25">
      <c r="A28" s="94" t="s">
        <v>50</v>
      </c>
      <c r="B28" s="95" t="s">
        <v>20</v>
      </c>
      <c r="C28" s="96" t="s">
        <v>21</v>
      </c>
      <c r="D28" s="20">
        <v>-37.5</v>
      </c>
      <c r="E28" s="248"/>
      <c r="F28" s="249"/>
      <c r="G28" s="250"/>
      <c r="H28" s="88"/>
      <c r="I28" s="124"/>
      <c r="J28" s="88"/>
      <c r="K28" s="125"/>
      <c r="L28" s="126"/>
    </row>
    <row r="29" spans="1:12" s="127" customFormat="1" ht="28.5" x14ac:dyDescent="0.25">
      <c r="A29" s="84" t="s">
        <v>16</v>
      </c>
      <c r="B29" s="85" t="s">
        <v>17</v>
      </c>
      <c r="C29" s="86" t="s">
        <v>7</v>
      </c>
      <c r="D29" s="86" t="s">
        <v>216</v>
      </c>
      <c r="E29" s="86" t="s">
        <v>211</v>
      </c>
      <c r="F29" s="97" t="s">
        <v>210</v>
      </c>
      <c r="G29" s="87" t="s">
        <v>22</v>
      </c>
      <c r="H29" s="88"/>
      <c r="I29" s="124"/>
      <c r="J29" s="88"/>
      <c r="K29" s="125"/>
      <c r="L29" s="126"/>
    </row>
    <row r="30" spans="1:12" s="127" customFormat="1" ht="57.75" thickBot="1" x14ac:dyDescent="0.3">
      <c r="A30" s="94" t="s">
        <v>51</v>
      </c>
      <c r="B30" s="99" t="s">
        <v>52</v>
      </c>
      <c r="C30" s="96" t="s">
        <v>21</v>
      </c>
      <c r="D30" s="21">
        <v>0</v>
      </c>
      <c r="E30" s="100">
        <v>27</v>
      </c>
      <c r="F30" s="20">
        <f>D28+D30</f>
        <v>-37.5</v>
      </c>
      <c r="G30" s="101">
        <f>E30*F30</f>
        <v>-1012.5</v>
      </c>
      <c r="H30" s="22" t="s">
        <v>25</v>
      </c>
      <c r="I30" s="124"/>
      <c r="J30" s="88"/>
      <c r="K30" s="125"/>
      <c r="L30" s="126"/>
    </row>
    <row r="31" spans="1:12" s="80" customFormat="1" ht="39.6" customHeight="1" thickBot="1" x14ac:dyDescent="0.35">
      <c r="A31" s="102" t="s">
        <v>53</v>
      </c>
      <c r="B31" s="103" t="s">
        <v>54</v>
      </c>
      <c r="C31" s="104"/>
      <c r="D31" s="14"/>
      <c r="E31" s="106"/>
      <c r="F31" s="105"/>
      <c r="G31" s="128">
        <f>SUM(G30:G30)</f>
        <v>-1012.5</v>
      </c>
      <c r="H31" s="72"/>
      <c r="I31" s="129"/>
    </row>
    <row r="32" spans="1:12" ht="39.6" customHeight="1" thickTop="1" thickBot="1" x14ac:dyDescent="0.3">
      <c r="A32" s="108"/>
      <c r="B32" s="109"/>
      <c r="C32" s="109"/>
      <c r="D32" s="13"/>
      <c r="E32" s="110"/>
      <c r="F32" s="111"/>
      <c r="G32" s="112"/>
    </row>
    <row r="33" spans="1:8" ht="40.5" x14ac:dyDescent="0.25">
      <c r="A33" s="130" t="s">
        <v>55</v>
      </c>
      <c r="B33" s="131" t="s">
        <v>56</v>
      </c>
      <c r="C33" s="131"/>
      <c r="D33" s="24">
        <v>0</v>
      </c>
      <c r="E33" s="119">
        <v>17</v>
      </c>
      <c r="F33" s="130" t="s">
        <v>34</v>
      </c>
      <c r="G33" s="120">
        <f>E33*D33</f>
        <v>0</v>
      </c>
      <c r="H33" s="4" t="s">
        <v>35</v>
      </c>
    </row>
    <row r="34" spans="1:8" ht="39.6" customHeight="1" thickBot="1" x14ac:dyDescent="0.3">
      <c r="A34" s="132" t="s">
        <v>57</v>
      </c>
      <c r="B34" s="133" t="s">
        <v>58</v>
      </c>
      <c r="C34" s="134"/>
      <c r="D34" s="23"/>
      <c r="E34" s="135"/>
      <c r="F34" s="136"/>
      <c r="G34" s="137">
        <f>SUM(G33:G33)</f>
        <v>0</v>
      </c>
    </row>
    <row r="35" spans="1:8" ht="39.6" customHeight="1" thickTop="1" thickBot="1" x14ac:dyDescent="0.3">
      <c r="A35" s="138"/>
      <c r="B35" s="139"/>
      <c r="C35" s="139"/>
      <c r="D35" s="15"/>
      <c r="E35" s="140"/>
      <c r="F35" s="141"/>
      <c r="G35" s="112"/>
    </row>
    <row r="36" spans="1:8" ht="40.15" customHeight="1" x14ac:dyDescent="0.25">
      <c r="A36" s="74" t="s">
        <v>59</v>
      </c>
      <c r="B36" s="75" t="s">
        <v>60</v>
      </c>
      <c r="C36" s="76"/>
      <c r="D36" s="5">
        <v>0</v>
      </c>
      <c r="E36" s="113">
        <v>1</v>
      </c>
      <c r="F36" s="74" t="s">
        <v>61</v>
      </c>
      <c r="G36" s="120">
        <f>E36*D36</f>
        <v>0</v>
      </c>
    </row>
    <row r="37" spans="1:8" ht="40.15" customHeight="1" x14ac:dyDescent="0.25">
      <c r="A37" s="81" t="s">
        <v>62</v>
      </c>
      <c r="B37" s="251" t="s">
        <v>63</v>
      </c>
      <c r="C37" s="251"/>
      <c r="D37" s="3">
        <v>0</v>
      </c>
      <c r="E37" s="82">
        <v>12</v>
      </c>
      <c r="F37" s="81" t="s">
        <v>15</v>
      </c>
      <c r="G37" s="83">
        <f t="shared" ref="G37:G38" si="0">E37*D37</f>
        <v>0</v>
      </c>
    </row>
    <row r="38" spans="1:8" ht="41.25" thickBot="1" x14ac:dyDescent="0.3">
      <c r="A38" s="142" t="s">
        <v>64</v>
      </c>
      <c r="B38" s="143" t="s">
        <v>65</v>
      </c>
      <c r="C38" s="143"/>
      <c r="D38" s="25">
        <v>0</v>
      </c>
      <c r="E38" s="144">
        <v>2</v>
      </c>
      <c r="F38" s="142" t="s">
        <v>34</v>
      </c>
      <c r="G38" s="145">
        <f t="shared" si="0"/>
        <v>0</v>
      </c>
      <c r="H38" s="4" t="s">
        <v>35</v>
      </c>
    </row>
    <row r="39" spans="1:8" ht="39.6" customHeight="1" thickBot="1" x14ac:dyDescent="0.3">
      <c r="A39" s="132" t="s">
        <v>66</v>
      </c>
      <c r="B39" s="133" t="s">
        <v>67</v>
      </c>
      <c r="C39" s="134"/>
      <c r="D39" s="23"/>
      <c r="E39" s="135"/>
      <c r="F39" s="136"/>
      <c r="G39" s="137">
        <f>SUM(G36:G38)</f>
        <v>0</v>
      </c>
    </row>
    <row r="40" spans="1:8" ht="39.6" customHeight="1" thickTop="1" thickBot="1" x14ac:dyDescent="0.3">
      <c r="A40" s="146"/>
      <c r="B40" s="147"/>
      <c r="C40" s="147"/>
      <c r="D40" s="16"/>
      <c r="E40" s="148"/>
      <c r="F40" s="149"/>
      <c r="G40" s="150"/>
    </row>
    <row r="41" spans="1:8" ht="40.15" customHeight="1" x14ac:dyDescent="0.25">
      <c r="A41" s="74" t="s">
        <v>68</v>
      </c>
      <c r="B41" s="75" t="s">
        <v>69</v>
      </c>
      <c r="C41" s="76"/>
      <c r="D41" s="5">
        <v>0</v>
      </c>
      <c r="E41" s="113">
        <v>12</v>
      </c>
      <c r="F41" s="78" t="s">
        <v>70</v>
      </c>
      <c r="G41" s="114">
        <f>E41*D41</f>
        <v>0</v>
      </c>
    </row>
    <row r="42" spans="1:8" ht="40.15" customHeight="1" x14ac:dyDescent="0.25">
      <c r="A42" s="151" t="s">
        <v>71</v>
      </c>
      <c r="B42" s="235" t="s">
        <v>72</v>
      </c>
      <c r="C42" s="236"/>
      <c r="D42" s="3">
        <v>0</v>
      </c>
      <c r="E42" s="82">
        <v>1</v>
      </c>
      <c r="F42" s="81" t="s">
        <v>15</v>
      </c>
      <c r="G42" s="83">
        <f>E42*D42</f>
        <v>0</v>
      </c>
    </row>
    <row r="43" spans="1:8" ht="41.25" thickBot="1" x14ac:dyDescent="0.3">
      <c r="A43" s="81" t="s">
        <v>73</v>
      </c>
      <c r="B43" s="117" t="s">
        <v>74</v>
      </c>
      <c r="C43" s="118"/>
      <c r="D43" s="3">
        <v>0</v>
      </c>
      <c r="E43" s="119">
        <v>1</v>
      </c>
      <c r="F43" s="81" t="s">
        <v>34</v>
      </c>
      <c r="G43" s="120">
        <f>E43*D43</f>
        <v>0</v>
      </c>
      <c r="H43" s="4" t="s">
        <v>35</v>
      </c>
    </row>
    <row r="44" spans="1:8" ht="39.6" customHeight="1" thickBot="1" x14ac:dyDescent="0.3">
      <c r="A44" s="102" t="s">
        <v>75</v>
      </c>
      <c r="B44" s="103" t="s">
        <v>76</v>
      </c>
      <c r="C44" s="104"/>
      <c r="D44" s="14"/>
      <c r="E44" s="106"/>
      <c r="F44" s="105"/>
      <c r="G44" s="107">
        <f>SUM(G41:G43)</f>
        <v>0</v>
      </c>
    </row>
    <row r="45" spans="1:8" ht="28.9" customHeight="1" thickTop="1" thickBot="1" x14ac:dyDescent="0.3">
      <c r="A45" s="108"/>
      <c r="B45" s="109"/>
      <c r="C45" s="109"/>
      <c r="D45" s="13"/>
      <c r="E45" s="110"/>
      <c r="F45" s="111"/>
      <c r="G45" s="112"/>
    </row>
    <row r="46" spans="1:8" ht="41.25" thickBot="1" x14ac:dyDescent="0.3">
      <c r="A46" s="152" t="s">
        <v>77</v>
      </c>
      <c r="B46" s="153" t="s">
        <v>78</v>
      </c>
      <c r="C46" s="153"/>
      <c r="D46" s="26">
        <v>0</v>
      </c>
      <c r="E46" s="154">
        <v>290</v>
      </c>
      <c r="F46" s="152" t="s">
        <v>34</v>
      </c>
      <c r="G46" s="155">
        <f>E46*D46</f>
        <v>0</v>
      </c>
      <c r="H46" s="4" t="s">
        <v>35</v>
      </c>
    </row>
    <row r="47" spans="1:8" ht="39.6" customHeight="1" thickBot="1" x14ac:dyDescent="0.3">
      <c r="A47" s="132" t="s">
        <v>79</v>
      </c>
      <c r="B47" s="133" t="s">
        <v>80</v>
      </c>
      <c r="C47" s="134"/>
      <c r="D47" s="23"/>
      <c r="E47" s="135"/>
      <c r="F47" s="136"/>
      <c r="G47" s="137">
        <f>SUM(G46:G46)</f>
        <v>0</v>
      </c>
    </row>
    <row r="48" spans="1:8" ht="28.15" customHeight="1" thickTop="1" thickBot="1" x14ac:dyDescent="0.3">
      <c r="A48" s="108"/>
      <c r="B48" s="109"/>
      <c r="C48" s="109"/>
      <c r="D48" s="13"/>
      <c r="E48" s="110"/>
      <c r="F48" s="111"/>
      <c r="G48" s="112"/>
    </row>
    <row r="49" spans="1:9" ht="49.15" customHeight="1" thickBot="1" x14ac:dyDescent="0.3">
      <c r="A49" s="130" t="s">
        <v>81</v>
      </c>
      <c r="B49" s="117" t="s">
        <v>82</v>
      </c>
      <c r="C49" s="118"/>
      <c r="D49" s="24">
        <v>0</v>
      </c>
      <c r="E49" s="119">
        <v>98</v>
      </c>
      <c r="F49" s="130" t="s">
        <v>34</v>
      </c>
      <c r="G49" s="120">
        <f>E49*D49</f>
        <v>0</v>
      </c>
      <c r="H49" s="4" t="s">
        <v>35</v>
      </c>
    </row>
    <row r="50" spans="1:9" ht="15" thickBot="1" x14ac:dyDescent="0.3">
      <c r="A50" s="102" t="s">
        <v>83</v>
      </c>
      <c r="B50" s="103" t="s">
        <v>84</v>
      </c>
      <c r="C50" s="104"/>
      <c r="D50" s="14"/>
      <c r="E50" s="106"/>
      <c r="F50" s="105"/>
      <c r="G50" s="107">
        <f>SUM(G49:G49)</f>
        <v>0</v>
      </c>
    </row>
    <row r="51" spans="1:9" ht="39.6" customHeight="1" thickTop="1" thickBot="1" x14ac:dyDescent="0.3">
      <c r="A51" s="108"/>
      <c r="B51" s="109"/>
      <c r="C51" s="109"/>
      <c r="D51" s="13"/>
      <c r="E51" s="110"/>
      <c r="F51" s="111"/>
      <c r="G51" s="112"/>
    </row>
    <row r="52" spans="1:9" ht="41.25" thickBot="1" x14ac:dyDescent="0.3">
      <c r="A52" s="130" t="s">
        <v>85</v>
      </c>
      <c r="B52" s="117" t="s">
        <v>86</v>
      </c>
      <c r="C52" s="118"/>
      <c r="D52" s="24">
        <v>0</v>
      </c>
      <c r="E52" s="119">
        <v>7</v>
      </c>
      <c r="F52" s="130" t="s">
        <v>34</v>
      </c>
      <c r="G52" s="120">
        <f>E52*D52</f>
        <v>0</v>
      </c>
      <c r="H52" s="4" t="s">
        <v>35</v>
      </c>
    </row>
    <row r="53" spans="1:9" ht="39.6" customHeight="1" thickBot="1" x14ac:dyDescent="0.3">
      <c r="A53" s="102" t="s">
        <v>87</v>
      </c>
      <c r="B53" s="103" t="s">
        <v>88</v>
      </c>
      <c r="C53" s="104"/>
      <c r="D53" s="14"/>
      <c r="E53" s="106"/>
      <c r="F53" s="105"/>
      <c r="G53" s="107">
        <f>SUM(G52:G52)</f>
        <v>0</v>
      </c>
    </row>
    <row r="54" spans="1:9" ht="39.6" customHeight="1" thickTop="1" thickBot="1" x14ac:dyDescent="0.3">
      <c r="A54" s="108"/>
      <c r="B54" s="109"/>
      <c r="C54" s="109"/>
      <c r="D54" s="13"/>
      <c r="E54" s="110"/>
      <c r="F54" s="111"/>
      <c r="G54" s="112"/>
    </row>
    <row r="55" spans="1:9" ht="41.25" thickBot="1" x14ac:dyDescent="0.3">
      <c r="A55" s="130" t="s">
        <v>89</v>
      </c>
      <c r="B55" s="117" t="s">
        <v>90</v>
      </c>
      <c r="C55" s="118"/>
      <c r="D55" s="24">
        <v>0</v>
      </c>
      <c r="E55" s="119">
        <v>377</v>
      </c>
      <c r="F55" s="130" t="s">
        <v>34</v>
      </c>
      <c r="G55" s="120">
        <f>E55*D55</f>
        <v>0</v>
      </c>
      <c r="H55" s="4" t="s">
        <v>35</v>
      </c>
    </row>
    <row r="56" spans="1:9" ht="39.6" customHeight="1" thickBot="1" x14ac:dyDescent="0.3">
      <c r="A56" s="102" t="s">
        <v>91</v>
      </c>
      <c r="B56" s="103" t="s">
        <v>92</v>
      </c>
      <c r="C56" s="104"/>
      <c r="D56" s="14"/>
      <c r="E56" s="106"/>
      <c r="F56" s="105"/>
      <c r="G56" s="107">
        <f>SUM(G55:G55)</f>
        <v>0</v>
      </c>
    </row>
    <row r="57" spans="1:9" ht="39.6" customHeight="1" thickTop="1" thickBot="1" x14ac:dyDescent="0.3">
      <c r="A57" s="146"/>
      <c r="B57" s="147"/>
      <c r="C57" s="147"/>
      <c r="D57" s="16"/>
      <c r="E57" s="148"/>
      <c r="F57" s="149"/>
      <c r="G57" s="150"/>
    </row>
    <row r="58" spans="1:9" ht="28.5" customHeight="1" x14ac:dyDescent="0.25">
      <c r="A58" s="78" t="s">
        <v>93</v>
      </c>
      <c r="B58" s="156" t="s">
        <v>94</v>
      </c>
      <c r="C58" s="157"/>
      <c r="D58" s="2">
        <v>0</v>
      </c>
      <c r="E58" s="77">
        <v>12</v>
      </c>
      <c r="F58" s="78" t="s">
        <v>12</v>
      </c>
      <c r="G58" s="79">
        <f>E58*D58</f>
        <v>0</v>
      </c>
      <c r="H58" s="66"/>
    </row>
    <row r="59" spans="1:9" ht="51" customHeight="1" x14ac:dyDescent="0.25">
      <c r="A59" s="81" t="s">
        <v>95</v>
      </c>
      <c r="B59" s="158" t="s">
        <v>96</v>
      </c>
      <c r="C59" s="159"/>
      <c r="D59" s="3">
        <v>0</v>
      </c>
      <c r="E59" s="82">
        <v>24</v>
      </c>
      <c r="F59" s="81" t="s">
        <v>15</v>
      </c>
      <c r="G59" s="83">
        <f>E59*D59</f>
        <v>0</v>
      </c>
      <c r="H59" s="66"/>
    </row>
    <row r="60" spans="1:9" ht="51" customHeight="1" x14ac:dyDescent="0.25">
      <c r="A60" s="81" t="s">
        <v>214</v>
      </c>
      <c r="B60" s="244" t="s">
        <v>97</v>
      </c>
      <c r="C60" s="245"/>
      <c r="D60" s="7">
        <v>-130</v>
      </c>
      <c r="E60" s="82"/>
      <c r="F60" s="81" t="s">
        <v>34</v>
      </c>
      <c r="G60" s="83"/>
      <c r="H60" s="66"/>
    </row>
    <row r="61" spans="1:9" ht="41.25" thickBot="1" x14ac:dyDescent="0.3">
      <c r="A61" s="81" t="s">
        <v>213</v>
      </c>
      <c r="B61" s="246" t="s">
        <v>98</v>
      </c>
      <c r="C61" s="247"/>
      <c r="D61" s="3">
        <v>0</v>
      </c>
      <c r="E61" s="82">
        <v>29</v>
      </c>
      <c r="F61" s="81" t="s">
        <v>34</v>
      </c>
      <c r="G61" s="160">
        <f>(D60+D61)*E61</f>
        <v>-3770</v>
      </c>
      <c r="H61" s="10" t="s">
        <v>35</v>
      </c>
      <c r="I61" s="121"/>
    </row>
    <row r="62" spans="1:9" ht="28.5" customHeight="1" thickBot="1" x14ac:dyDescent="0.3">
      <c r="A62" s="102" t="s">
        <v>99</v>
      </c>
      <c r="B62" s="103" t="s">
        <v>100</v>
      </c>
      <c r="C62" s="104"/>
      <c r="D62" s="14"/>
      <c r="E62" s="106"/>
      <c r="F62" s="105"/>
      <c r="G62" s="107">
        <f>SUM(G58:G61)</f>
        <v>-3770</v>
      </c>
      <c r="H62" s="66"/>
    </row>
    <row r="63" spans="1:9" ht="39.6" customHeight="1" thickTop="1" thickBot="1" x14ac:dyDescent="0.3">
      <c r="A63" s="146"/>
      <c r="B63" s="147"/>
      <c r="C63" s="147"/>
      <c r="D63" s="16"/>
      <c r="E63" s="148"/>
      <c r="F63" s="149"/>
      <c r="G63" s="150"/>
    </row>
    <row r="64" spans="1:9" ht="40.15" customHeight="1" x14ac:dyDescent="0.25">
      <c r="A64" s="74" t="s">
        <v>101</v>
      </c>
      <c r="B64" s="75" t="s">
        <v>102</v>
      </c>
      <c r="C64" s="76"/>
      <c r="D64" s="5">
        <v>0</v>
      </c>
      <c r="E64" s="113">
        <v>12</v>
      </c>
      <c r="F64" s="78" t="s">
        <v>12</v>
      </c>
      <c r="G64" s="114">
        <f>E64*D64</f>
        <v>0</v>
      </c>
    </row>
    <row r="65" spans="1:9" ht="40.15" customHeight="1" x14ac:dyDescent="0.25">
      <c r="A65" s="151" t="s">
        <v>103</v>
      </c>
      <c r="B65" s="235" t="s">
        <v>104</v>
      </c>
      <c r="C65" s="236"/>
      <c r="D65" s="3">
        <v>0</v>
      </c>
      <c r="E65" s="82">
        <v>14</v>
      </c>
      <c r="F65" s="81" t="s">
        <v>15</v>
      </c>
      <c r="G65" s="83">
        <f>E65*D65</f>
        <v>0</v>
      </c>
    </row>
    <row r="66" spans="1:9" ht="41.25" thickBot="1" x14ac:dyDescent="0.3">
      <c r="A66" s="81" t="s">
        <v>105</v>
      </c>
      <c r="B66" s="117" t="s">
        <v>106</v>
      </c>
      <c r="C66" s="118"/>
      <c r="D66" s="3">
        <v>0</v>
      </c>
      <c r="E66" s="119">
        <v>9</v>
      </c>
      <c r="F66" s="81" t="s">
        <v>34</v>
      </c>
      <c r="G66" s="120">
        <f>E66*D66</f>
        <v>0</v>
      </c>
      <c r="H66" s="4" t="s">
        <v>35</v>
      </c>
    </row>
    <row r="67" spans="1:9" ht="39.6" customHeight="1" thickBot="1" x14ac:dyDescent="0.3">
      <c r="A67" s="102" t="s">
        <v>107</v>
      </c>
      <c r="B67" s="103" t="s">
        <v>108</v>
      </c>
      <c r="C67" s="104"/>
      <c r="D67" s="14"/>
      <c r="E67" s="106"/>
      <c r="F67" s="105"/>
      <c r="G67" s="107">
        <f>SUM(G64:G66)</f>
        <v>0</v>
      </c>
    </row>
    <row r="68" spans="1:9" ht="39.6" customHeight="1" thickTop="1" thickBot="1" x14ac:dyDescent="0.3">
      <c r="A68" s="146"/>
      <c r="B68" s="147"/>
      <c r="C68" s="147"/>
      <c r="D68" s="16"/>
      <c r="E68" s="148"/>
      <c r="F68" s="149"/>
      <c r="G68" s="150"/>
    </row>
    <row r="69" spans="1:9" ht="40.15" customHeight="1" x14ac:dyDescent="0.25">
      <c r="A69" s="74" t="s">
        <v>109</v>
      </c>
      <c r="B69" s="75" t="s">
        <v>110</v>
      </c>
      <c r="C69" s="76"/>
      <c r="D69" s="5">
        <v>0</v>
      </c>
      <c r="E69" s="113">
        <v>12</v>
      </c>
      <c r="F69" s="78" t="s">
        <v>12</v>
      </c>
      <c r="G69" s="114">
        <f>E69*D69</f>
        <v>0</v>
      </c>
    </row>
    <row r="70" spans="1:9" ht="40.15" customHeight="1" thickBot="1" x14ac:dyDescent="0.3">
      <c r="A70" s="151" t="s">
        <v>111</v>
      </c>
      <c r="B70" s="235" t="s">
        <v>112</v>
      </c>
      <c r="C70" s="236"/>
      <c r="D70" s="3">
        <v>0</v>
      </c>
      <c r="E70" s="82">
        <v>62</v>
      </c>
      <c r="F70" s="81" t="s">
        <v>15</v>
      </c>
      <c r="G70" s="83">
        <f>E70*D70</f>
        <v>0</v>
      </c>
    </row>
    <row r="71" spans="1:9" ht="39.6" customHeight="1" thickBot="1" x14ac:dyDescent="0.3">
      <c r="A71" s="102" t="s">
        <v>113</v>
      </c>
      <c r="B71" s="103" t="s">
        <v>114</v>
      </c>
      <c r="C71" s="104"/>
      <c r="D71" s="14"/>
      <c r="E71" s="106"/>
      <c r="F71" s="105"/>
      <c r="G71" s="107">
        <f>SUM(G69:G70)</f>
        <v>0</v>
      </c>
    </row>
    <row r="72" spans="1:9" s="167" customFormat="1" ht="22.15" customHeight="1" thickTop="1" thickBot="1" x14ac:dyDescent="0.3">
      <c r="A72" s="161"/>
      <c r="B72" s="162"/>
      <c r="C72" s="162"/>
      <c r="D72" s="163"/>
      <c r="E72" s="163"/>
      <c r="F72" s="164"/>
      <c r="G72" s="165"/>
      <c r="H72" s="166"/>
      <c r="I72" s="124"/>
    </row>
    <row r="73" spans="1:9" ht="88.5" customHeight="1" thickBot="1" x14ac:dyDescent="0.3">
      <c r="F73" s="168" t="s">
        <v>212</v>
      </c>
      <c r="G73" s="169">
        <f>G12+G17+G20+G25+G31+G34+G39+G44+G47+G50+G53+G56+G62+G67+G71</f>
        <v>-14270</v>
      </c>
    </row>
    <row r="74" spans="1:9" ht="15" thickTop="1" x14ac:dyDescent="0.25">
      <c r="F74" s="170"/>
      <c r="G74" s="171"/>
    </row>
    <row r="76" spans="1:9" s="174" customFormat="1" ht="27.6" customHeight="1" x14ac:dyDescent="0.25">
      <c r="A76" s="172"/>
      <c r="B76" s="237" t="s">
        <v>115</v>
      </c>
      <c r="C76" s="237"/>
      <c r="D76" s="237"/>
      <c r="E76" s="237"/>
      <c r="F76" s="237"/>
      <c r="G76" s="237"/>
      <c r="H76" s="237"/>
      <c r="I76" s="173"/>
    </row>
    <row r="77" spans="1:9" s="174" customFormat="1" ht="33" customHeight="1" x14ac:dyDescent="0.25">
      <c r="A77" s="175" t="s">
        <v>16</v>
      </c>
      <c r="B77" s="238" t="s">
        <v>116</v>
      </c>
      <c r="C77" s="238"/>
      <c r="D77" s="238"/>
      <c r="E77" s="238"/>
      <c r="F77" s="238"/>
      <c r="G77" s="238"/>
      <c r="H77" s="238"/>
      <c r="I77" s="173"/>
    </row>
    <row r="78" spans="1:9" s="174" customFormat="1" ht="29.45" customHeight="1" x14ac:dyDescent="0.25">
      <c r="A78" s="177" t="s">
        <v>117</v>
      </c>
      <c r="B78" s="239" t="s">
        <v>118</v>
      </c>
      <c r="C78" s="239"/>
      <c r="D78" s="239"/>
      <c r="E78" s="239"/>
      <c r="F78" s="239"/>
      <c r="G78" s="239"/>
      <c r="H78" s="239"/>
      <c r="I78" s="173"/>
    </row>
    <row r="79" spans="1:9" s="174" customFormat="1" ht="40.15" customHeight="1" x14ac:dyDescent="0.25">
      <c r="A79" s="179">
        <v>1</v>
      </c>
      <c r="B79" s="234" t="s">
        <v>119</v>
      </c>
      <c r="C79" s="234"/>
      <c r="D79" s="234"/>
      <c r="E79" s="234"/>
      <c r="F79" s="234"/>
      <c r="G79" s="234"/>
      <c r="H79" s="234"/>
      <c r="I79" s="173"/>
    </row>
    <row r="80" spans="1:9" s="174" customFormat="1" ht="28.15" customHeight="1" x14ac:dyDescent="0.25">
      <c r="A80" s="179">
        <v>2</v>
      </c>
      <c r="B80" s="239" t="s">
        <v>120</v>
      </c>
      <c r="C80" s="239"/>
      <c r="D80" s="239"/>
      <c r="E80" s="239"/>
      <c r="F80" s="239"/>
      <c r="G80" s="239"/>
      <c r="H80" s="239"/>
      <c r="I80" s="173"/>
    </row>
    <row r="81" spans="1:9" s="181" customFormat="1" ht="24" customHeight="1" x14ac:dyDescent="0.25">
      <c r="A81" s="179">
        <v>3</v>
      </c>
      <c r="B81" s="240" t="s">
        <v>121</v>
      </c>
      <c r="C81" s="240"/>
      <c r="D81" s="240"/>
      <c r="E81" s="240"/>
      <c r="F81" s="240"/>
      <c r="G81" s="240"/>
      <c r="H81" s="240"/>
      <c r="I81" s="180"/>
    </row>
    <row r="82" spans="1:9" s="181" customFormat="1" ht="42.75" customHeight="1" x14ac:dyDescent="0.25">
      <c r="A82" s="179">
        <v>4</v>
      </c>
      <c r="B82" s="242" t="s">
        <v>221</v>
      </c>
      <c r="C82" s="243"/>
      <c r="D82" s="243"/>
      <c r="E82" s="243"/>
      <c r="F82" s="243"/>
      <c r="G82" s="243"/>
      <c r="H82" s="243"/>
      <c r="I82" s="180"/>
    </row>
    <row r="83" spans="1:9" s="181" customFormat="1" ht="41.25" customHeight="1" x14ac:dyDescent="0.25">
      <c r="A83" s="179">
        <v>5</v>
      </c>
      <c r="B83" s="234" t="s">
        <v>222</v>
      </c>
      <c r="C83" s="240"/>
      <c r="D83" s="240"/>
      <c r="E83" s="240"/>
      <c r="F83" s="240"/>
      <c r="G83" s="240"/>
      <c r="H83" s="240"/>
      <c r="I83" s="180"/>
    </row>
    <row r="84" spans="1:9" s="181" customFormat="1" ht="14.25" x14ac:dyDescent="0.25">
      <c r="A84" s="179">
        <v>6</v>
      </c>
      <c r="B84" s="240" t="s">
        <v>122</v>
      </c>
      <c r="C84" s="240"/>
      <c r="D84" s="240"/>
      <c r="E84" s="240"/>
      <c r="F84" s="240"/>
      <c r="G84" s="240"/>
      <c r="H84" s="240"/>
      <c r="I84" s="180"/>
    </row>
    <row r="85" spans="1:9" s="181" customFormat="1" ht="33" customHeight="1" x14ac:dyDescent="0.25">
      <c r="A85" s="179">
        <v>7</v>
      </c>
      <c r="B85" s="235" t="s">
        <v>223</v>
      </c>
      <c r="C85" s="241"/>
      <c r="D85" s="241"/>
      <c r="E85" s="241"/>
      <c r="F85" s="241"/>
      <c r="G85" s="241"/>
      <c r="H85" s="236"/>
      <c r="I85" s="180"/>
    </row>
    <row r="86" spans="1:9" s="181" customFormat="1" ht="29.45" customHeight="1" x14ac:dyDescent="0.25">
      <c r="A86" s="179">
        <v>8</v>
      </c>
      <c r="B86" s="234" t="s">
        <v>123</v>
      </c>
      <c r="C86" s="234"/>
      <c r="D86" s="234"/>
      <c r="E86" s="234"/>
      <c r="F86" s="234"/>
      <c r="G86" s="234"/>
      <c r="H86" s="234"/>
      <c r="I86" s="180"/>
    </row>
  </sheetData>
  <sheetProtection algorithmName="SHA-512" hashValue="uJx8veXhaHkdQ5rJVa9n8hT0s/LMpkRemT5O+rsML43dkmvi2jyW1r86Z5t6YQ8Tw2XczBAa6dhQfbLc50fBQg==" saltValue="UuyuL4xU5WQvUw95IvAbYw==" spinCount="100000" sheet="1" objects="1" scenarios="1"/>
  <mergeCells count="29">
    <mergeCell ref="E9:G9"/>
    <mergeCell ref="A1:H1"/>
    <mergeCell ref="A2:B2"/>
    <mergeCell ref="D2:H2"/>
    <mergeCell ref="A3:H3"/>
    <mergeCell ref="B7:C7"/>
    <mergeCell ref="B14:C14"/>
    <mergeCell ref="B15:C15"/>
    <mergeCell ref="B19:C19"/>
    <mergeCell ref="B22:C22"/>
    <mergeCell ref="B23:C23"/>
    <mergeCell ref="B65:C65"/>
    <mergeCell ref="B60:C60"/>
    <mergeCell ref="B61:C61"/>
    <mergeCell ref="E28:G28"/>
    <mergeCell ref="B42:C42"/>
    <mergeCell ref="B37:C37"/>
    <mergeCell ref="B86:H86"/>
    <mergeCell ref="B70:C70"/>
    <mergeCell ref="B76:H76"/>
    <mergeCell ref="B77:H77"/>
    <mergeCell ref="B78:H78"/>
    <mergeCell ref="B79:H79"/>
    <mergeCell ref="B80:H80"/>
    <mergeCell ref="B81:H81"/>
    <mergeCell ref="B84:H84"/>
    <mergeCell ref="B85:H85"/>
    <mergeCell ref="B82:H82"/>
    <mergeCell ref="B83:H83"/>
  </mergeCells>
  <phoneticPr fontId="45" type="noConversion"/>
  <dataValidations count="1">
    <dataValidation operator="lessThanOrEqual" allowBlank="1" showInputMessage="1" showErrorMessage="1" sqref="F72:G72 I72 B72:D72 B60 E29:G30 C77:C81 B86 F8:G8 B8:E11 E10:G11 F27:G27 B27:E30 B77:B84" xr:uid="{1494B516-8FBA-4078-82B8-C2A2C63008D2}"/>
  </dataValidation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DED7-9A0F-456C-8BA8-75B6755F4638}">
  <dimension ref="A1:N77"/>
  <sheetViews>
    <sheetView workbookViewId="0">
      <selection activeCell="H12" sqref="H12"/>
    </sheetView>
  </sheetViews>
  <sheetFormatPr defaultColWidth="8.85546875" defaultRowHeight="14.25" x14ac:dyDescent="0.25"/>
  <cols>
    <col min="1" max="1" width="9.28515625" style="206" customWidth="1"/>
    <col min="2" max="2" width="50.140625" style="174" customWidth="1"/>
    <col min="3" max="3" width="42.28515625" style="206" bestFit="1" customWidth="1"/>
    <col min="4" max="7" width="32.7109375" style="206" customWidth="1"/>
    <col min="8" max="8" width="31.85546875" style="174" customWidth="1"/>
    <col min="9" max="16384" width="8.85546875" style="174"/>
  </cols>
  <sheetData>
    <row r="1" spans="1:14" s="63" customFormat="1" ht="42" customHeight="1" x14ac:dyDescent="0.2">
      <c r="A1" s="271" t="s">
        <v>218</v>
      </c>
      <c r="B1" s="271"/>
      <c r="C1" s="271"/>
      <c r="D1" s="271"/>
      <c r="E1" s="271"/>
      <c r="F1" s="271"/>
      <c r="G1" s="271"/>
      <c r="H1" s="182"/>
      <c r="I1" s="62"/>
      <c r="J1" s="62"/>
      <c r="K1" s="62"/>
      <c r="L1" s="62"/>
      <c r="N1" s="64"/>
    </row>
    <row r="2" spans="1:14" s="66" customFormat="1" ht="26.25" customHeight="1" x14ac:dyDescent="0.25">
      <c r="A2" s="272" t="s">
        <v>1</v>
      </c>
      <c r="B2" s="272"/>
      <c r="C2" s="273" t="s">
        <v>124</v>
      </c>
      <c r="D2" s="274"/>
      <c r="E2" s="274"/>
      <c r="F2" s="274"/>
      <c r="G2" s="275"/>
    </row>
    <row r="3" spans="1:14" ht="30.6" customHeight="1" x14ac:dyDescent="0.25">
      <c r="A3" s="276" t="s">
        <v>195</v>
      </c>
      <c r="B3" s="276"/>
      <c r="C3" s="276"/>
      <c r="D3" s="276"/>
      <c r="E3" s="276"/>
      <c r="F3" s="276"/>
      <c r="G3" s="276"/>
    </row>
    <row r="4" spans="1:14" s="183" customFormat="1" ht="22.9" customHeight="1" x14ac:dyDescent="0.25">
      <c r="A4" s="270" t="s">
        <v>125</v>
      </c>
      <c r="B4" s="270"/>
      <c r="C4" s="270"/>
      <c r="D4" s="270"/>
      <c r="E4" s="270"/>
      <c r="F4" s="270"/>
      <c r="G4" s="270"/>
    </row>
    <row r="5" spans="1:14" s="183" customFormat="1" ht="24.6" customHeight="1" x14ac:dyDescent="0.25">
      <c r="A5" s="270" t="s">
        <v>126</v>
      </c>
      <c r="B5" s="270"/>
      <c r="C5" s="270"/>
      <c r="D5" s="270"/>
      <c r="E5" s="270"/>
      <c r="F5" s="270"/>
      <c r="G5" s="270"/>
    </row>
    <row r="6" spans="1:14" s="183" customFormat="1" ht="18" customHeight="1" x14ac:dyDescent="0.25">
      <c r="A6" s="175" t="s">
        <v>3</v>
      </c>
      <c r="B6" s="175" t="s">
        <v>4</v>
      </c>
      <c r="C6" s="175"/>
      <c r="D6" s="175" t="s">
        <v>7</v>
      </c>
      <c r="E6" s="175" t="s">
        <v>127</v>
      </c>
      <c r="F6" s="175" t="s">
        <v>128</v>
      </c>
      <c r="G6" s="175" t="s">
        <v>129</v>
      </c>
    </row>
    <row r="7" spans="1:14" ht="21.6" customHeight="1" x14ac:dyDescent="0.25">
      <c r="A7" s="179" t="s">
        <v>130</v>
      </c>
      <c r="B7" s="178" t="s">
        <v>131</v>
      </c>
      <c r="C7" s="184"/>
      <c r="D7" s="184" t="s">
        <v>132</v>
      </c>
      <c r="E7" s="1">
        <v>0</v>
      </c>
      <c r="F7" s="185">
        <v>26</v>
      </c>
      <c r="G7" s="186">
        <f>E7*F7</f>
        <v>0</v>
      </c>
    </row>
    <row r="8" spans="1:14" ht="30.6" customHeight="1" thickBot="1" x14ac:dyDescent="0.3">
      <c r="A8" s="187"/>
      <c r="B8" s="162"/>
      <c r="C8" s="163"/>
      <c r="D8" s="188" t="s">
        <v>133</v>
      </c>
      <c r="E8" s="166"/>
      <c r="F8" s="189" t="s">
        <v>206</v>
      </c>
      <c r="G8" s="190">
        <f>G7</f>
        <v>0</v>
      </c>
    </row>
    <row r="9" spans="1:14" ht="15" thickBot="1" x14ac:dyDescent="0.3">
      <c r="A9" s="187"/>
      <c r="B9" s="162"/>
      <c r="C9" s="163"/>
      <c r="D9" s="188" t="s">
        <v>134</v>
      </c>
      <c r="E9" s="166"/>
      <c r="F9" s="191"/>
      <c r="G9" s="192"/>
    </row>
    <row r="10" spans="1:14" s="193" customFormat="1" ht="27.6" customHeight="1" x14ac:dyDescent="0.25">
      <c r="A10" s="264" t="s">
        <v>135</v>
      </c>
      <c r="B10" s="265"/>
      <c r="C10" s="265"/>
      <c r="D10" s="265"/>
      <c r="E10" s="265"/>
      <c r="F10" s="265"/>
      <c r="G10" s="266"/>
    </row>
    <row r="11" spans="1:14" ht="20.45" customHeight="1" x14ac:dyDescent="0.25">
      <c r="A11" s="194" t="s">
        <v>16</v>
      </c>
      <c r="B11" s="195" t="s">
        <v>136</v>
      </c>
      <c r="C11" s="196" t="s">
        <v>137</v>
      </c>
      <c r="D11" s="196" t="s">
        <v>138</v>
      </c>
      <c r="E11" s="196" t="s">
        <v>127</v>
      </c>
      <c r="F11" s="196" t="s">
        <v>139</v>
      </c>
      <c r="G11" s="197" t="s">
        <v>140</v>
      </c>
    </row>
    <row r="12" spans="1:14" x14ac:dyDescent="0.3">
      <c r="A12" s="198" t="s">
        <v>141</v>
      </c>
      <c r="B12" s="199" t="s">
        <v>142</v>
      </c>
      <c r="C12" s="200" t="s">
        <v>143</v>
      </c>
      <c r="D12" s="8" t="s">
        <v>144</v>
      </c>
      <c r="E12" s="1">
        <v>0</v>
      </c>
      <c r="F12" s="201">
        <v>51</v>
      </c>
      <c r="G12" s="202">
        <f>E12*F12</f>
        <v>0</v>
      </c>
    </row>
    <row r="13" spans="1:14" x14ac:dyDescent="0.3">
      <c r="A13" s="198" t="s">
        <v>145</v>
      </c>
      <c r="B13" s="199" t="s">
        <v>142</v>
      </c>
      <c r="C13" s="200" t="s">
        <v>146</v>
      </c>
      <c r="D13" s="8" t="s">
        <v>144</v>
      </c>
      <c r="E13" s="1">
        <v>0</v>
      </c>
      <c r="F13" s="201">
        <v>11</v>
      </c>
      <c r="G13" s="202">
        <f>E13*F13</f>
        <v>0</v>
      </c>
    </row>
    <row r="14" spans="1:14" x14ac:dyDescent="0.3">
      <c r="A14" s="198" t="s">
        <v>147</v>
      </c>
      <c r="B14" s="199" t="s">
        <v>142</v>
      </c>
      <c r="C14" s="200" t="s">
        <v>148</v>
      </c>
      <c r="D14" s="8" t="s">
        <v>144</v>
      </c>
      <c r="E14" s="1">
        <v>0</v>
      </c>
      <c r="F14" s="201">
        <f>167+8+13</f>
        <v>188</v>
      </c>
      <c r="G14" s="202">
        <f t="shared" ref="G14:G32" si="0">E14*F14</f>
        <v>0</v>
      </c>
    </row>
    <row r="15" spans="1:14" x14ac:dyDescent="0.3">
      <c r="A15" s="198" t="s">
        <v>207</v>
      </c>
      <c r="B15" s="199" t="s">
        <v>142</v>
      </c>
      <c r="C15" s="200" t="s">
        <v>150</v>
      </c>
      <c r="D15" s="8" t="s">
        <v>144</v>
      </c>
      <c r="E15" s="1">
        <v>0</v>
      </c>
      <c r="F15" s="201">
        <v>1518</v>
      </c>
      <c r="G15" s="202">
        <f>E15*F15</f>
        <v>0</v>
      </c>
    </row>
    <row r="16" spans="1:14" x14ac:dyDescent="0.3">
      <c r="A16" s="198" t="s">
        <v>149</v>
      </c>
      <c r="B16" s="199" t="s">
        <v>142</v>
      </c>
      <c r="C16" s="200" t="s">
        <v>152</v>
      </c>
      <c r="D16" s="8" t="s">
        <v>144</v>
      </c>
      <c r="E16" s="1">
        <v>0</v>
      </c>
      <c r="F16" s="201">
        <v>346</v>
      </c>
      <c r="G16" s="202">
        <f t="shared" si="0"/>
        <v>0</v>
      </c>
    </row>
    <row r="17" spans="1:7" x14ac:dyDescent="0.3">
      <c r="A17" s="198" t="s">
        <v>151</v>
      </c>
      <c r="B17" s="199" t="s">
        <v>142</v>
      </c>
      <c r="C17" s="200" t="s">
        <v>154</v>
      </c>
      <c r="D17" s="8" t="s">
        <v>144</v>
      </c>
      <c r="E17" s="1">
        <v>0</v>
      </c>
      <c r="F17" s="201">
        <v>977</v>
      </c>
      <c r="G17" s="202">
        <f t="shared" si="0"/>
        <v>0</v>
      </c>
    </row>
    <row r="18" spans="1:7" x14ac:dyDescent="0.3">
      <c r="A18" s="198" t="s">
        <v>153</v>
      </c>
      <c r="B18" s="199" t="s">
        <v>142</v>
      </c>
      <c r="C18" s="200" t="s">
        <v>156</v>
      </c>
      <c r="D18" s="8" t="s">
        <v>144</v>
      </c>
      <c r="E18" s="1">
        <v>0</v>
      </c>
      <c r="F18" s="201">
        <v>624</v>
      </c>
      <c r="G18" s="202">
        <f t="shared" si="0"/>
        <v>0</v>
      </c>
    </row>
    <row r="19" spans="1:7" x14ac:dyDescent="0.3">
      <c r="A19" s="198" t="s">
        <v>155</v>
      </c>
      <c r="B19" s="199" t="s">
        <v>142</v>
      </c>
      <c r="C19" s="200" t="s">
        <v>158</v>
      </c>
      <c r="D19" s="8" t="s">
        <v>144</v>
      </c>
      <c r="E19" s="1">
        <v>0</v>
      </c>
      <c r="F19" s="201">
        <f>3934+434</f>
        <v>4368</v>
      </c>
      <c r="G19" s="202">
        <f t="shared" si="0"/>
        <v>0</v>
      </c>
    </row>
    <row r="20" spans="1:7" x14ac:dyDescent="0.3">
      <c r="A20" s="198" t="s">
        <v>157</v>
      </c>
      <c r="B20" s="199" t="s">
        <v>142</v>
      </c>
      <c r="C20" s="200" t="s">
        <v>160</v>
      </c>
      <c r="D20" s="8" t="s">
        <v>144</v>
      </c>
      <c r="E20" s="1">
        <v>0</v>
      </c>
      <c r="F20" s="201">
        <v>2742</v>
      </c>
      <c r="G20" s="202">
        <f t="shared" si="0"/>
        <v>0</v>
      </c>
    </row>
    <row r="21" spans="1:7" x14ac:dyDescent="0.3">
      <c r="A21" s="198" t="s">
        <v>159</v>
      </c>
      <c r="B21" s="199" t="s">
        <v>142</v>
      </c>
      <c r="C21" s="200" t="s">
        <v>162</v>
      </c>
      <c r="D21" s="8" t="s">
        <v>144</v>
      </c>
      <c r="E21" s="1">
        <v>0</v>
      </c>
      <c r="F21" s="201">
        <v>188</v>
      </c>
      <c r="G21" s="202">
        <f t="shared" si="0"/>
        <v>0</v>
      </c>
    </row>
    <row r="22" spans="1:7" x14ac:dyDescent="0.3">
      <c r="A22" s="198" t="s">
        <v>208</v>
      </c>
      <c r="B22" s="199" t="s">
        <v>142</v>
      </c>
      <c r="C22" s="200" t="s">
        <v>164</v>
      </c>
      <c r="D22" s="8" t="s">
        <v>144</v>
      </c>
      <c r="E22" s="1">
        <v>0</v>
      </c>
      <c r="F22" s="201">
        <f>61+90</f>
        <v>151</v>
      </c>
      <c r="G22" s="202">
        <f t="shared" si="0"/>
        <v>0</v>
      </c>
    </row>
    <row r="23" spans="1:7" x14ac:dyDescent="0.3">
      <c r="A23" s="198" t="s">
        <v>161</v>
      </c>
      <c r="B23" s="199" t="s">
        <v>142</v>
      </c>
      <c r="C23" s="200" t="s">
        <v>166</v>
      </c>
      <c r="D23" s="8" t="s">
        <v>144</v>
      </c>
      <c r="E23" s="1">
        <v>0</v>
      </c>
      <c r="F23" s="201">
        <v>106</v>
      </c>
      <c r="G23" s="202">
        <f t="shared" si="0"/>
        <v>0</v>
      </c>
    </row>
    <row r="24" spans="1:7" x14ac:dyDescent="0.3">
      <c r="A24" s="198" t="s">
        <v>163</v>
      </c>
      <c r="B24" s="199" t="s">
        <v>142</v>
      </c>
      <c r="C24" s="200" t="s">
        <v>168</v>
      </c>
      <c r="D24" s="8" t="s">
        <v>144</v>
      </c>
      <c r="E24" s="1">
        <v>0</v>
      </c>
      <c r="F24" s="201">
        <v>48</v>
      </c>
      <c r="G24" s="202">
        <f t="shared" si="0"/>
        <v>0</v>
      </c>
    </row>
    <row r="25" spans="1:7" x14ac:dyDescent="0.3">
      <c r="A25" s="198" t="s">
        <v>165</v>
      </c>
      <c r="B25" s="199" t="s">
        <v>142</v>
      </c>
      <c r="C25" s="200" t="s">
        <v>170</v>
      </c>
      <c r="D25" s="8" t="s">
        <v>144</v>
      </c>
      <c r="E25" s="1">
        <v>0</v>
      </c>
      <c r="F25" s="201">
        <f>63+25</f>
        <v>88</v>
      </c>
      <c r="G25" s="202">
        <f t="shared" si="0"/>
        <v>0</v>
      </c>
    </row>
    <row r="26" spans="1:7" x14ac:dyDescent="0.3">
      <c r="A26" s="198" t="s">
        <v>167</v>
      </c>
      <c r="B26" s="199" t="s">
        <v>142</v>
      </c>
      <c r="C26" s="200" t="s">
        <v>172</v>
      </c>
      <c r="D26" s="8" t="s">
        <v>144</v>
      </c>
      <c r="E26" s="1">
        <v>0</v>
      </c>
      <c r="F26" s="201">
        <v>283</v>
      </c>
      <c r="G26" s="202">
        <f t="shared" si="0"/>
        <v>0</v>
      </c>
    </row>
    <row r="27" spans="1:7" x14ac:dyDescent="0.3">
      <c r="A27" s="198" t="s">
        <v>169</v>
      </c>
      <c r="B27" s="199" t="s">
        <v>142</v>
      </c>
      <c r="C27" s="200" t="s">
        <v>174</v>
      </c>
      <c r="D27" s="8" t="s">
        <v>144</v>
      </c>
      <c r="E27" s="1">
        <v>0</v>
      </c>
      <c r="F27" s="201">
        <v>184</v>
      </c>
      <c r="G27" s="202">
        <f t="shared" si="0"/>
        <v>0</v>
      </c>
    </row>
    <row r="28" spans="1:7" x14ac:dyDescent="0.3">
      <c r="A28" s="198" t="s">
        <v>171</v>
      </c>
      <c r="B28" s="199" t="s">
        <v>142</v>
      </c>
      <c r="C28" s="200" t="s">
        <v>176</v>
      </c>
      <c r="D28" s="8" t="s">
        <v>144</v>
      </c>
      <c r="E28" s="1">
        <v>0</v>
      </c>
      <c r="F28" s="201">
        <v>1550</v>
      </c>
      <c r="G28" s="202">
        <f t="shared" si="0"/>
        <v>0</v>
      </c>
    </row>
    <row r="29" spans="1:7" x14ac:dyDescent="0.3">
      <c r="A29" s="198" t="s">
        <v>173</v>
      </c>
      <c r="B29" s="199" t="s">
        <v>142</v>
      </c>
      <c r="C29" s="200" t="s">
        <v>178</v>
      </c>
      <c r="D29" s="8" t="s">
        <v>144</v>
      </c>
      <c r="E29" s="1">
        <v>0</v>
      </c>
      <c r="F29" s="201">
        <f>141+320</f>
        <v>461</v>
      </c>
      <c r="G29" s="202">
        <f t="shared" si="0"/>
        <v>0</v>
      </c>
    </row>
    <row r="30" spans="1:7" x14ac:dyDescent="0.3">
      <c r="A30" s="198" t="s">
        <v>175</v>
      </c>
      <c r="B30" s="199" t="s">
        <v>142</v>
      </c>
      <c r="C30" s="200" t="s">
        <v>180</v>
      </c>
      <c r="D30" s="8" t="s">
        <v>144</v>
      </c>
      <c r="E30" s="1">
        <v>0</v>
      </c>
      <c r="F30" s="201">
        <v>285</v>
      </c>
      <c r="G30" s="202">
        <f>E30*F30</f>
        <v>0</v>
      </c>
    </row>
    <row r="31" spans="1:7" x14ac:dyDescent="0.3">
      <c r="A31" s="198" t="s">
        <v>177</v>
      </c>
      <c r="B31" s="199" t="s">
        <v>142</v>
      </c>
      <c r="C31" s="200" t="s">
        <v>181</v>
      </c>
      <c r="D31" s="8" t="s">
        <v>144</v>
      </c>
      <c r="E31" s="1">
        <v>0</v>
      </c>
      <c r="F31" s="201">
        <v>8</v>
      </c>
      <c r="G31" s="202">
        <f>E31*F31</f>
        <v>0</v>
      </c>
    </row>
    <row r="32" spans="1:7" ht="15" thickBot="1" x14ac:dyDescent="0.35">
      <c r="A32" s="198" t="s">
        <v>179</v>
      </c>
      <c r="B32" s="203" t="s">
        <v>142</v>
      </c>
      <c r="C32" s="204" t="s">
        <v>182</v>
      </c>
      <c r="D32" s="9" t="s">
        <v>144</v>
      </c>
      <c r="E32" s="6">
        <v>0</v>
      </c>
      <c r="F32" s="205">
        <f>93+148</f>
        <v>241</v>
      </c>
      <c r="G32" s="202">
        <f t="shared" si="0"/>
        <v>0</v>
      </c>
    </row>
    <row r="33" spans="1:7" ht="26.25" thickBot="1" x14ac:dyDescent="0.3">
      <c r="C33" s="174"/>
      <c r="D33" s="17"/>
      <c r="E33" s="18"/>
      <c r="F33" s="189" t="s">
        <v>203</v>
      </c>
      <c r="G33" s="190">
        <f>SUM(G12:G32)</f>
        <v>0</v>
      </c>
    </row>
    <row r="34" spans="1:7" ht="15" thickBot="1" x14ac:dyDescent="0.3">
      <c r="B34" s="207"/>
      <c r="C34" s="72"/>
      <c r="D34" s="72"/>
      <c r="E34" s="72"/>
      <c r="F34" s="72"/>
    </row>
    <row r="35" spans="1:7" ht="42" customHeight="1" thickBot="1" x14ac:dyDescent="0.3">
      <c r="A35" s="187"/>
      <c r="B35" s="162"/>
      <c r="C35" s="163"/>
      <c r="D35" s="163"/>
      <c r="E35" s="166"/>
      <c r="F35" s="208" t="s">
        <v>204</v>
      </c>
      <c r="G35" s="209">
        <f>G8+G33</f>
        <v>0</v>
      </c>
    </row>
    <row r="36" spans="1:7" ht="15" thickBot="1" x14ac:dyDescent="0.3">
      <c r="A36" s="187"/>
      <c r="B36" s="162"/>
      <c r="C36" s="163"/>
      <c r="D36" s="163"/>
      <c r="E36" s="166"/>
      <c r="F36" s="191"/>
      <c r="G36" s="210"/>
    </row>
    <row r="37" spans="1:7" s="215" customFormat="1" ht="14.45" customHeight="1" x14ac:dyDescent="0.25">
      <c r="A37" s="211"/>
      <c r="B37" s="212" t="s">
        <v>115</v>
      </c>
      <c r="C37" s="213"/>
      <c r="D37" s="213"/>
      <c r="E37" s="213"/>
      <c r="F37" s="213"/>
      <c r="G37" s="214"/>
    </row>
    <row r="38" spans="1:7" s="183" customFormat="1" ht="13.5" x14ac:dyDescent="0.25">
      <c r="A38" s="216" t="s">
        <v>3</v>
      </c>
      <c r="B38" s="176" t="s">
        <v>116</v>
      </c>
      <c r="C38" s="176"/>
      <c r="D38" s="176"/>
      <c r="E38" s="176"/>
      <c r="F38" s="176"/>
      <c r="G38" s="217"/>
    </row>
    <row r="39" spans="1:7" x14ac:dyDescent="0.25">
      <c r="A39" s="218" t="s">
        <v>117</v>
      </c>
      <c r="B39" s="261" t="s">
        <v>183</v>
      </c>
      <c r="C39" s="262"/>
      <c r="D39" s="262"/>
      <c r="E39" s="262"/>
      <c r="F39" s="262"/>
      <c r="G39" s="263"/>
    </row>
    <row r="40" spans="1:7" ht="41.25" customHeight="1" x14ac:dyDescent="0.25">
      <c r="A40" s="198">
        <v>1</v>
      </c>
      <c r="B40" s="267" t="s">
        <v>205</v>
      </c>
      <c r="C40" s="268"/>
      <c r="D40" s="268"/>
      <c r="E40" s="268"/>
      <c r="F40" s="268"/>
      <c r="G40" s="269"/>
    </row>
    <row r="41" spans="1:7" ht="14.25" customHeight="1" x14ac:dyDescent="0.25">
      <c r="A41" s="198">
        <v>2</v>
      </c>
      <c r="B41" s="261" t="s">
        <v>120</v>
      </c>
      <c r="C41" s="262"/>
      <c r="D41" s="262"/>
      <c r="E41" s="262"/>
      <c r="F41" s="262"/>
      <c r="G41" s="263"/>
    </row>
    <row r="42" spans="1:7" x14ac:dyDescent="0.25">
      <c r="A42" s="198">
        <v>3</v>
      </c>
      <c r="B42" s="261" t="s">
        <v>184</v>
      </c>
      <c r="C42" s="262"/>
      <c r="D42" s="262"/>
      <c r="E42" s="262"/>
      <c r="F42" s="262"/>
      <c r="G42" s="263"/>
    </row>
    <row r="43" spans="1:7" x14ac:dyDescent="0.25">
      <c r="A43" s="198">
        <v>4</v>
      </c>
      <c r="B43" s="261" t="s">
        <v>185</v>
      </c>
      <c r="C43" s="262"/>
      <c r="D43" s="262"/>
      <c r="E43" s="262"/>
      <c r="F43" s="262"/>
      <c r="G43" s="263"/>
    </row>
    <row r="44" spans="1:7" x14ac:dyDescent="0.25">
      <c r="A44" s="198">
        <v>5</v>
      </c>
      <c r="B44" s="261" t="s">
        <v>186</v>
      </c>
      <c r="C44" s="262"/>
      <c r="D44" s="262"/>
      <c r="E44" s="262"/>
      <c r="F44" s="262"/>
      <c r="G44" s="263"/>
    </row>
    <row r="45" spans="1:7" ht="15" thickBot="1" x14ac:dyDescent="0.3">
      <c r="A45" s="219">
        <v>6</v>
      </c>
      <c r="B45" s="261" t="s">
        <v>187</v>
      </c>
      <c r="C45" s="262"/>
      <c r="D45" s="262"/>
      <c r="E45" s="262"/>
      <c r="F45" s="262"/>
      <c r="G45" s="263"/>
    </row>
    <row r="46" spans="1:7" x14ac:dyDescent="0.25">
      <c r="A46" s="220"/>
      <c r="B46" s="221"/>
      <c r="C46" s="220"/>
      <c r="D46" s="220"/>
      <c r="E46" s="220"/>
      <c r="F46" s="220"/>
      <c r="G46" s="220"/>
    </row>
    <row r="48" spans="1:7" x14ac:dyDescent="0.25">
      <c r="B48" s="173"/>
      <c r="C48" s="222"/>
      <c r="D48" s="222"/>
      <c r="E48" s="222"/>
      <c r="F48" s="222"/>
    </row>
    <row r="57" spans="3:3" x14ac:dyDescent="0.3">
      <c r="C57" s="223"/>
    </row>
    <row r="58" spans="3:3" x14ac:dyDescent="0.3">
      <c r="C58" s="223"/>
    </row>
    <row r="59" spans="3:3" x14ac:dyDescent="0.3">
      <c r="C59" s="223"/>
    </row>
    <row r="60" spans="3:3" x14ac:dyDescent="0.3">
      <c r="C60" s="223"/>
    </row>
    <row r="61" spans="3:3" x14ac:dyDescent="0.3">
      <c r="C61" s="223"/>
    </row>
    <row r="62" spans="3:3" x14ac:dyDescent="0.3">
      <c r="C62" s="223"/>
    </row>
    <row r="63" spans="3:3" x14ac:dyDescent="0.3">
      <c r="C63" s="223"/>
    </row>
    <row r="64" spans="3:3" x14ac:dyDescent="0.3">
      <c r="C64" s="223"/>
    </row>
    <row r="65" spans="3:3" x14ac:dyDescent="0.3">
      <c r="C65" s="223"/>
    </row>
    <row r="66" spans="3:3" x14ac:dyDescent="0.3">
      <c r="C66" s="223"/>
    </row>
    <row r="67" spans="3:3" x14ac:dyDescent="0.3">
      <c r="C67" s="223"/>
    </row>
    <row r="68" spans="3:3" x14ac:dyDescent="0.3">
      <c r="C68" s="223"/>
    </row>
    <row r="69" spans="3:3" x14ac:dyDescent="0.3">
      <c r="C69" s="223"/>
    </row>
    <row r="70" spans="3:3" x14ac:dyDescent="0.3">
      <c r="C70" s="223"/>
    </row>
    <row r="71" spans="3:3" x14ac:dyDescent="0.3">
      <c r="C71" s="223"/>
    </row>
    <row r="72" spans="3:3" x14ac:dyDescent="0.3">
      <c r="C72" s="223"/>
    </row>
    <row r="73" spans="3:3" x14ac:dyDescent="0.3">
      <c r="C73" s="223"/>
    </row>
    <row r="74" spans="3:3" x14ac:dyDescent="0.3">
      <c r="C74" s="223"/>
    </row>
    <row r="75" spans="3:3" x14ac:dyDescent="0.3">
      <c r="C75" s="223"/>
    </row>
    <row r="76" spans="3:3" x14ac:dyDescent="0.3">
      <c r="C76" s="223"/>
    </row>
    <row r="77" spans="3:3" x14ac:dyDescent="0.3">
      <c r="C77" s="223"/>
    </row>
  </sheetData>
  <sheetProtection algorithmName="SHA-512" hashValue="x/I/Sq13rMJqPXAUm8oPqOFvhlAPYRTV89P6HwUDpvaPF90v5ivbiOf7CzBhwvaFdr6S6jyYPRQ5/tUYXXY7yg==" saltValue="3ciNuP85JtbUuEyBtbp3aw==" spinCount="100000" sheet="1" objects="1" scenarios="1"/>
  <mergeCells count="14">
    <mergeCell ref="A5:G5"/>
    <mergeCell ref="A1:G1"/>
    <mergeCell ref="A2:B2"/>
    <mergeCell ref="C2:G2"/>
    <mergeCell ref="A3:G3"/>
    <mergeCell ref="A4:G4"/>
    <mergeCell ref="B44:G44"/>
    <mergeCell ref="B45:G45"/>
    <mergeCell ref="A10:G10"/>
    <mergeCell ref="B39:G39"/>
    <mergeCell ref="B40:G40"/>
    <mergeCell ref="B41:G41"/>
    <mergeCell ref="B42:G42"/>
    <mergeCell ref="B43:G43"/>
  </mergeCells>
  <phoneticPr fontId="45" type="noConversion"/>
  <dataValidations count="1">
    <dataValidation operator="lessThanOrEqual" allowBlank="1" showInputMessage="1" showErrorMessage="1" sqref="B7:G9 A4:A6 B38:B45 B11:D17 G33 E11:G32 E33:F34 E35:G36 D18:D36 C34:C36 B18:B36" xr:uid="{2341274D-D119-4DF0-8066-C090BF507D81}"/>
  </dataValidation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FB3EB-D42F-4B82-A17B-4077009C1185}">
  <dimension ref="A1:N10"/>
  <sheetViews>
    <sheetView workbookViewId="0">
      <selection sqref="A1:C1"/>
    </sheetView>
  </sheetViews>
  <sheetFormatPr defaultColWidth="8.85546875" defaultRowHeight="12.75" x14ac:dyDescent="0.2"/>
  <cols>
    <col min="1" max="1" width="76.42578125" style="32" customWidth="1"/>
    <col min="2" max="2" width="65.42578125" style="32" customWidth="1"/>
    <col min="3" max="3" width="57.28515625" style="32" customWidth="1"/>
    <col min="4" max="6" width="28.85546875" style="32" customWidth="1"/>
    <col min="7" max="16384" width="8.85546875" style="32"/>
  </cols>
  <sheetData>
    <row r="1" spans="1:14" s="63" customFormat="1" ht="42" customHeight="1" x14ac:dyDescent="0.2">
      <c r="A1" s="277" t="s">
        <v>220</v>
      </c>
      <c r="B1" s="277"/>
      <c r="C1" s="277"/>
      <c r="D1" s="71"/>
      <c r="E1" s="224"/>
      <c r="F1" s="224"/>
      <c r="G1" s="224"/>
      <c r="H1" s="224"/>
      <c r="I1" s="62"/>
      <c r="J1" s="62"/>
      <c r="K1" s="62"/>
      <c r="L1" s="62"/>
      <c r="N1" s="64"/>
    </row>
    <row r="2" spans="1:14" ht="27.6" customHeight="1" x14ac:dyDescent="0.2">
      <c r="A2" s="237" t="s">
        <v>1</v>
      </c>
      <c r="B2" s="237"/>
      <c r="C2" s="11" t="s">
        <v>188</v>
      </c>
    </row>
    <row r="3" spans="1:14" ht="27.6" customHeight="1" x14ac:dyDescent="0.2">
      <c r="A3" s="237" t="s">
        <v>189</v>
      </c>
      <c r="B3" s="237"/>
      <c r="C3" s="225"/>
    </row>
    <row r="4" spans="1:14" x14ac:dyDescent="0.2">
      <c r="A4" s="226" t="s">
        <v>3</v>
      </c>
      <c r="B4" s="227" t="s">
        <v>4</v>
      </c>
      <c r="C4" s="68" t="s">
        <v>190</v>
      </c>
    </row>
    <row r="5" spans="1:14" ht="14.25" x14ac:dyDescent="0.2">
      <c r="A5" s="115" t="s">
        <v>196</v>
      </c>
      <c r="B5" s="228" t="s">
        <v>191</v>
      </c>
      <c r="C5" s="7">
        <f>'1. Prijs P2 Onderdeel A'!G73</f>
        <v>-14270</v>
      </c>
    </row>
    <row r="6" spans="1:14" ht="15" thickBot="1" x14ac:dyDescent="0.25">
      <c r="A6" s="115" t="s">
        <v>197</v>
      </c>
      <c r="B6" s="228" t="s">
        <v>192</v>
      </c>
      <c r="C6" s="7">
        <f>'2. Prijs P2 Onderdeel B'!G35</f>
        <v>0</v>
      </c>
    </row>
    <row r="7" spans="1:14" ht="15" customHeight="1" thickBot="1" x14ac:dyDescent="0.25">
      <c r="A7" s="229" t="s">
        <v>140</v>
      </c>
      <c r="B7" s="230" t="s">
        <v>193</v>
      </c>
      <c r="C7" s="12">
        <f>SUM(C5:C6)</f>
        <v>-14270</v>
      </c>
    </row>
    <row r="8" spans="1:14" ht="15.75" thickTop="1" thickBot="1" x14ac:dyDescent="0.25">
      <c r="A8" s="149"/>
      <c r="B8" s="147"/>
      <c r="C8" s="16"/>
    </row>
    <row r="9" spans="1:14" s="215" customFormat="1" ht="14.45" customHeight="1" x14ac:dyDescent="0.25">
      <c r="A9" s="280" t="s">
        <v>115</v>
      </c>
      <c r="B9" s="281"/>
      <c r="C9" s="213"/>
    </row>
    <row r="10" spans="1:14" s="174" customFormat="1" ht="27" customHeight="1" x14ac:dyDescent="0.25">
      <c r="A10" s="278" t="s">
        <v>198</v>
      </c>
      <c r="B10" s="279"/>
      <c r="C10" s="279"/>
    </row>
  </sheetData>
  <sheetProtection algorithmName="SHA-512" hashValue="phl8BdbeEr8l9LAwG5Bnog2L0pYCCMP8jJQTiJ2trpyGfhHGuKCvAyuqUD4kE39rXuDfo4yEFSybHFDKzyffcA==" saltValue="SG9H0l1cdHubkLBN0ReSWA==" spinCount="100000" sheet="1" objects="1" scenarios="1"/>
  <mergeCells count="5">
    <mergeCell ref="A1:C1"/>
    <mergeCell ref="A2:B2"/>
    <mergeCell ref="A3:B3"/>
    <mergeCell ref="A10:C10"/>
    <mergeCell ref="A9:B9"/>
  </mergeCells>
  <dataValidations count="1">
    <dataValidation operator="lessThanOrEqual" allowBlank="1" showInputMessage="1" showErrorMessage="1" sqref="A10" xr:uid="{564D1FE2-260E-42DA-8A76-03BCF27E091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UserInfo>
        <DisplayName>Suzan Koopman</DisplayName>
        <AccountId>903</AccountId>
        <AccountType/>
      </UserInfo>
      <UserInfo>
        <DisplayName>Projectbureau</DisplayName>
        <AccountId>1177</AccountId>
        <AccountType/>
      </UserInfo>
      <UserInfo>
        <DisplayName>Rene Janssen</DisplayName>
        <AccountId>27</AccountId>
        <AccountType/>
      </UserInfo>
      <UserInfo>
        <DisplayName>Ingrid Bruijgom</DisplayName>
        <AccountId>29</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AE818B-15E9-4883-A31D-3FDD63EE6D98}">
  <ds:schemaRefs>
    <ds:schemaRef ds:uri="http://schemas.microsoft.com/sharepoint/v3/contenttype/forms"/>
  </ds:schemaRefs>
</ds:datastoreItem>
</file>

<file path=customXml/itemProps2.xml><?xml version="1.0" encoding="utf-8"?>
<ds:datastoreItem xmlns:ds="http://schemas.openxmlformats.org/officeDocument/2006/customXml" ds:itemID="{13C3083C-6B77-4FCC-8C56-9B4C67210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6CA868-81A8-41FC-9144-69A29BDEB66C}">
  <ds:schemaRefs>
    <ds:schemaRef ds:uri="http://schemas.microsoft.com/office/2006/metadata/properties"/>
    <ds:schemaRef ds:uri="http://schemas.microsoft.com/office/infopath/2007/PartnerControls"/>
    <ds:schemaRef ds:uri="b77e2b43-37d4-4532-953b-53983e0992e2"/>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1. Prijs P2 Onderdeel A</vt:lpstr>
      <vt:lpstr>2. Prijs P2 Onderdeel B</vt:lpstr>
      <vt:lpstr>3. Inschrijfprijs P2</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Lubbers</dc:creator>
  <cp:keywords/>
  <dc:description/>
  <cp:lastModifiedBy>Ingrid Bruijgom</cp:lastModifiedBy>
  <cp:revision/>
  <dcterms:created xsi:type="dcterms:W3CDTF">2021-06-18T11:40:46Z</dcterms:created>
  <dcterms:modified xsi:type="dcterms:W3CDTF">2023-08-09T07:46:26Z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