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purmerend.local\data\Planning en Control\Coordinatie Aanbestedingen\Inkoopjaarplannen\Inkoopjaarplan 2023\Bodemonderzoek en bijkomende ingenieursdiensten (ROK)\4. NvI\"/>
    </mc:Choice>
  </mc:AlternateContent>
  <xr:revisionPtr revIDLastSave="0" documentId="13_ncr:1_{9AEBCDAB-80EA-40D1-8B1B-9F52A726BBB1}" xr6:coauthVersionLast="47" xr6:coauthVersionMax="47" xr10:uidLastSave="{00000000-0000-0000-0000-000000000000}"/>
  <workbookProtection workbookAlgorithmName="SHA-512" workbookHashValue="kGt65DgXyk3CaefLtVszxcUnGbnWYpvJFSPRKG1pht8z4yDETdT6r88OgTd35NXO8gMI7h23lX1cAtJDyrz/yQ==" workbookSaltValue="qtCTp2QsQzHCWYB41o0rZw==" workbookSpinCount="100000" lockStructure="1"/>
  <bookViews>
    <workbookView xWindow="-108" yWindow="-108" windowWidth="23256" windowHeight="12576" xr2:uid="{7A18EFE1-0090-483A-914F-76B49FA433F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4" i="1" l="1"/>
  <c r="F234" i="1"/>
  <c r="H234" i="1" s="1"/>
  <c r="G233" i="1"/>
  <c r="F233" i="1"/>
  <c r="H233" i="1" s="1"/>
  <c r="G232" i="1"/>
  <c r="F232" i="1"/>
  <c r="H232" i="1" s="1"/>
  <c r="F46" i="1" l="1"/>
  <c r="F200" i="1"/>
  <c r="F21" i="1"/>
  <c r="F108" i="1"/>
  <c r="F107" i="1"/>
  <c r="F102" i="1"/>
  <c r="F103" i="1"/>
  <c r="F104" i="1"/>
  <c r="F105" i="1"/>
  <c r="G252" i="1"/>
  <c r="F252" i="1"/>
  <c r="H252" i="1" s="1"/>
  <c r="G251" i="1"/>
  <c r="F251" i="1"/>
  <c r="H251" i="1" s="1"/>
  <c r="G250" i="1"/>
  <c r="F250" i="1"/>
  <c r="H250" i="1" s="1"/>
  <c r="G249" i="1"/>
  <c r="F249" i="1"/>
  <c r="H249" i="1" s="1"/>
  <c r="F245" i="1"/>
  <c r="G244" i="1"/>
  <c r="F244" i="1"/>
  <c r="H244" i="1" s="1"/>
  <c r="F241" i="1"/>
  <c r="F240" i="1"/>
  <c r="F239" i="1"/>
  <c r="F238" i="1"/>
  <c r="F237" i="1"/>
  <c r="F236" i="1"/>
  <c r="G228" i="1"/>
  <c r="F228" i="1"/>
  <c r="H228" i="1" s="1"/>
  <c r="G227" i="1"/>
  <c r="F227" i="1"/>
  <c r="H227" i="1" s="1"/>
  <c r="G226" i="1"/>
  <c r="F226" i="1"/>
  <c r="H226" i="1" s="1"/>
  <c r="G223" i="1"/>
  <c r="F223" i="1"/>
  <c r="H223" i="1" s="1"/>
  <c r="G222" i="1"/>
  <c r="F222" i="1"/>
  <c r="H222" i="1" s="1"/>
  <c r="G221" i="1"/>
  <c r="F221" i="1"/>
  <c r="H221" i="1" s="1"/>
  <c r="G220" i="1"/>
  <c r="F220" i="1"/>
  <c r="H220" i="1" s="1"/>
  <c r="G217" i="1"/>
  <c r="F217" i="1"/>
  <c r="H217" i="1" s="1"/>
  <c r="G216" i="1"/>
  <c r="F216" i="1"/>
  <c r="H216" i="1" s="1"/>
  <c r="G215" i="1"/>
  <c r="F215" i="1"/>
  <c r="H215" i="1" s="1"/>
  <c r="G214" i="1"/>
  <c r="F214" i="1"/>
  <c r="H214" i="1" s="1"/>
  <c r="G213" i="1"/>
  <c r="F213" i="1"/>
  <c r="H213" i="1" s="1"/>
  <c r="G212" i="1"/>
  <c r="F212" i="1"/>
  <c r="H212" i="1" s="1"/>
  <c r="G209" i="1"/>
  <c r="F209" i="1"/>
  <c r="H209" i="1" s="1"/>
  <c r="G208" i="1"/>
  <c r="F208" i="1"/>
  <c r="H208" i="1" s="1"/>
  <c r="G204" i="1"/>
  <c r="F204" i="1"/>
  <c r="H204" i="1" s="1"/>
  <c r="G203" i="1"/>
  <c r="F203" i="1"/>
  <c r="H203" i="1" s="1"/>
  <c r="G202" i="1"/>
  <c r="F202" i="1"/>
  <c r="H202" i="1" s="1"/>
  <c r="G201" i="1"/>
  <c r="F201" i="1"/>
  <c r="H201" i="1" s="1"/>
  <c r="G198" i="1"/>
  <c r="F198" i="1"/>
  <c r="H198" i="1" s="1"/>
  <c r="G197" i="1"/>
  <c r="F197" i="1"/>
  <c r="H197" i="1" s="1"/>
  <c r="G196" i="1"/>
  <c r="F196" i="1"/>
  <c r="H196" i="1" s="1"/>
  <c r="G195" i="1"/>
  <c r="F195" i="1"/>
  <c r="H195" i="1" s="1"/>
  <c r="G194" i="1"/>
  <c r="F194" i="1"/>
  <c r="H194" i="1" s="1"/>
  <c r="G191" i="1"/>
  <c r="F191" i="1"/>
  <c r="H191" i="1" s="1"/>
  <c r="G190" i="1"/>
  <c r="F190" i="1"/>
  <c r="H190" i="1" s="1"/>
  <c r="G188" i="1"/>
  <c r="F188" i="1"/>
  <c r="H188" i="1" s="1"/>
  <c r="G187" i="1"/>
  <c r="F187" i="1"/>
  <c r="H187" i="1" s="1"/>
  <c r="G186" i="1"/>
  <c r="F186" i="1"/>
  <c r="H186" i="1" s="1"/>
  <c r="G185" i="1"/>
  <c r="F185" i="1"/>
  <c r="H185" i="1" s="1"/>
  <c r="G182" i="1"/>
  <c r="F182" i="1"/>
  <c r="H182" i="1" s="1"/>
  <c r="G181" i="1"/>
  <c r="F181" i="1"/>
  <c r="H181" i="1" s="1"/>
  <c r="G180" i="1"/>
  <c r="F180" i="1"/>
  <c r="H180" i="1" s="1"/>
  <c r="G177" i="1"/>
  <c r="F177" i="1"/>
  <c r="H177" i="1" s="1"/>
  <c r="G176" i="1"/>
  <c r="F176" i="1"/>
  <c r="H176" i="1" s="1"/>
  <c r="G175" i="1"/>
  <c r="F175" i="1"/>
  <c r="H175" i="1" s="1"/>
  <c r="G174" i="1"/>
  <c r="F174" i="1"/>
  <c r="H174" i="1" s="1"/>
  <c r="G173" i="1"/>
  <c r="F173" i="1"/>
  <c r="H173" i="1" s="1"/>
  <c r="G172" i="1"/>
  <c r="F172" i="1"/>
  <c r="H172" i="1" s="1"/>
  <c r="G171" i="1"/>
  <c r="F171" i="1"/>
  <c r="H171" i="1" s="1"/>
  <c r="G170" i="1"/>
  <c r="F170" i="1"/>
  <c r="H170" i="1" s="1"/>
  <c r="G169" i="1"/>
  <c r="F169" i="1"/>
  <c r="H169" i="1" s="1"/>
  <c r="F168" i="1"/>
  <c r="F167" i="1"/>
  <c r="G166" i="1"/>
  <c r="F166" i="1"/>
  <c r="H166" i="1" s="1"/>
  <c r="G165" i="1"/>
  <c r="F165" i="1"/>
  <c r="H165" i="1" s="1"/>
  <c r="G164" i="1"/>
  <c r="F164" i="1"/>
  <c r="H164" i="1" s="1"/>
  <c r="G163" i="1"/>
  <c r="F163" i="1"/>
  <c r="H163" i="1" s="1"/>
  <c r="G160" i="1"/>
  <c r="F160" i="1"/>
  <c r="H160" i="1" s="1"/>
  <c r="G159" i="1"/>
  <c r="F159" i="1"/>
  <c r="H159" i="1" s="1"/>
  <c r="G158" i="1"/>
  <c r="F158" i="1"/>
  <c r="H158" i="1" s="1"/>
  <c r="G157" i="1"/>
  <c r="F157" i="1"/>
  <c r="H157" i="1" s="1"/>
  <c r="G156" i="1"/>
  <c r="F156" i="1"/>
  <c r="H156" i="1" s="1"/>
  <c r="G155" i="1"/>
  <c r="F155" i="1"/>
  <c r="H155" i="1" s="1"/>
  <c r="G154" i="1"/>
  <c r="F154" i="1"/>
  <c r="H154" i="1" s="1"/>
  <c r="G153" i="1"/>
  <c r="F153" i="1"/>
  <c r="H153" i="1" s="1"/>
  <c r="G152" i="1"/>
  <c r="F152" i="1"/>
  <c r="H152" i="1" s="1"/>
  <c r="G151" i="1"/>
  <c r="F151" i="1"/>
  <c r="H151" i="1" s="1"/>
  <c r="G150" i="1"/>
  <c r="F150" i="1"/>
  <c r="H150" i="1" s="1"/>
  <c r="G149" i="1"/>
  <c r="F149" i="1"/>
  <c r="H149" i="1" s="1"/>
  <c r="G148" i="1"/>
  <c r="F148" i="1"/>
  <c r="H148" i="1" s="1"/>
  <c r="G147" i="1"/>
  <c r="F147" i="1"/>
  <c r="H147" i="1" s="1"/>
  <c r="G146" i="1"/>
  <c r="F146" i="1"/>
  <c r="H146" i="1" s="1"/>
  <c r="G145" i="1"/>
  <c r="F145" i="1"/>
  <c r="H145" i="1" s="1"/>
  <c r="G144" i="1"/>
  <c r="F144" i="1"/>
  <c r="H144" i="1" s="1"/>
  <c r="G143" i="1"/>
  <c r="F143" i="1"/>
  <c r="H143" i="1" s="1"/>
  <c r="G142" i="1"/>
  <c r="F142" i="1"/>
  <c r="H142" i="1" s="1"/>
  <c r="G141" i="1"/>
  <c r="F141" i="1"/>
  <c r="H141" i="1" s="1"/>
  <c r="G140" i="1"/>
  <c r="F140" i="1"/>
  <c r="H140" i="1" s="1"/>
  <c r="G139" i="1"/>
  <c r="F139" i="1"/>
  <c r="H139" i="1" s="1"/>
  <c r="G138" i="1"/>
  <c r="F138" i="1"/>
  <c r="H138" i="1" s="1"/>
  <c r="G137" i="1"/>
  <c r="F137" i="1"/>
  <c r="H137" i="1" s="1"/>
  <c r="G136" i="1"/>
  <c r="F136" i="1"/>
  <c r="H136" i="1" s="1"/>
  <c r="G135" i="1"/>
  <c r="F135" i="1"/>
  <c r="H135" i="1" s="1"/>
  <c r="G134" i="1"/>
  <c r="F134" i="1"/>
  <c r="H134" i="1" s="1"/>
  <c r="G133" i="1"/>
  <c r="F133" i="1"/>
  <c r="H133" i="1" s="1"/>
  <c r="G132" i="1"/>
  <c r="F132" i="1"/>
  <c r="H132" i="1" s="1"/>
  <c r="H131" i="1"/>
  <c r="G131" i="1"/>
  <c r="H130" i="1"/>
  <c r="G130" i="1"/>
  <c r="H129" i="1"/>
  <c r="G129" i="1"/>
  <c r="G127" i="1"/>
  <c r="F127" i="1"/>
  <c r="H127" i="1" s="1"/>
  <c r="G126" i="1"/>
  <c r="F126" i="1"/>
  <c r="H126" i="1" s="1"/>
  <c r="G125" i="1"/>
  <c r="F125" i="1"/>
  <c r="H125" i="1" s="1"/>
  <c r="G124" i="1"/>
  <c r="F124" i="1"/>
  <c r="H124" i="1" s="1"/>
  <c r="G121" i="1"/>
  <c r="F121" i="1"/>
  <c r="H121" i="1" s="1"/>
  <c r="G120" i="1"/>
  <c r="F120" i="1"/>
  <c r="H120" i="1" s="1"/>
  <c r="H119" i="1"/>
  <c r="G119" i="1"/>
  <c r="G118" i="1"/>
  <c r="F118" i="1"/>
  <c r="H118" i="1" s="1"/>
  <c r="F117" i="1"/>
  <c r="H116" i="1"/>
  <c r="G116" i="1"/>
  <c r="F116" i="1"/>
  <c r="G113" i="1"/>
  <c r="F113" i="1"/>
  <c r="H113" i="1" s="1"/>
  <c r="G112" i="1"/>
  <c r="F112" i="1"/>
  <c r="H112" i="1" s="1"/>
  <c r="G111" i="1"/>
  <c r="F111" i="1"/>
  <c r="H111" i="1" s="1"/>
  <c r="G101" i="1"/>
  <c r="F101" i="1"/>
  <c r="H101" i="1" s="1"/>
  <c r="G100" i="1"/>
  <c r="F100" i="1"/>
  <c r="H100" i="1" s="1"/>
  <c r="G99" i="1"/>
  <c r="F99" i="1"/>
  <c r="H99" i="1" s="1"/>
  <c r="G98" i="1"/>
  <c r="F98" i="1"/>
  <c r="H98" i="1" s="1"/>
  <c r="F95" i="1"/>
  <c r="G94" i="1"/>
  <c r="F94" i="1"/>
  <c r="H94" i="1" s="1"/>
  <c r="G92" i="1"/>
  <c r="F92" i="1"/>
  <c r="H92" i="1" s="1"/>
  <c r="G91" i="1"/>
  <c r="F91" i="1"/>
  <c r="H91" i="1" s="1"/>
  <c r="G90" i="1"/>
  <c r="F90" i="1"/>
  <c r="H90" i="1" s="1"/>
  <c r="G89" i="1"/>
  <c r="F89" i="1"/>
  <c r="H89" i="1" s="1"/>
  <c r="G88" i="1"/>
  <c r="F88" i="1"/>
  <c r="H88" i="1" s="1"/>
  <c r="G87" i="1"/>
  <c r="F87" i="1"/>
  <c r="H87" i="1" s="1"/>
  <c r="G86" i="1"/>
  <c r="F86" i="1"/>
  <c r="F206" i="1" s="1"/>
  <c r="G82" i="1"/>
  <c r="F82" i="1"/>
  <c r="H82" i="1" s="1"/>
  <c r="G81" i="1"/>
  <c r="F81" i="1"/>
  <c r="H81" i="1" s="1"/>
  <c r="G80" i="1"/>
  <c r="F80" i="1"/>
  <c r="H80" i="1" s="1"/>
  <c r="G79" i="1"/>
  <c r="F79" i="1"/>
  <c r="H79" i="1" s="1"/>
  <c r="G78" i="1"/>
  <c r="F78" i="1"/>
  <c r="H78" i="1" s="1"/>
  <c r="G77" i="1"/>
  <c r="F77" i="1"/>
  <c r="H77" i="1" s="1"/>
  <c r="G74" i="1"/>
  <c r="F74" i="1"/>
  <c r="H74" i="1" s="1"/>
  <c r="G73" i="1"/>
  <c r="F73" i="1"/>
  <c r="H73" i="1" s="1"/>
  <c r="G72" i="1"/>
  <c r="F72" i="1"/>
  <c r="H72" i="1" s="1"/>
  <c r="G60" i="1"/>
  <c r="F60" i="1"/>
  <c r="H60" i="1" s="1"/>
  <c r="G59" i="1"/>
  <c r="F59" i="1"/>
  <c r="H59" i="1" s="1"/>
  <c r="G58" i="1"/>
  <c r="F58" i="1"/>
  <c r="H58" i="1" s="1"/>
  <c r="G57" i="1"/>
  <c r="F57" i="1"/>
  <c r="H57" i="1" s="1"/>
  <c r="G56" i="1"/>
  <c r="F56" i="1"/>
  <c r="H56" i="1" s="1"/>
  <c r="G55" i="1"/>
  <c r="F55" i="1"/>
  <c r="H55" i="1" s="1"/>
  <c r="G51" i="1"/>
  <c r="F51" i="1"/>
  <c r="H51" i="1" s="1"/>
  <c r="G50" i="1"/>
  <c r="F50" i="1"/>
  <c r="H50" i="1" s="1"/>
  <c r="G49" i="1"/>
  <c r="F49" i="1"/>
  <c r="H49" i="1" s="1"/>
  <c r="G47" i="1"/>
  <c r="F47" i="1"/>
  <c r="H47" i="1" s="1"/>
  <c r="G46" i="1"/>
  <c r="H46" i="1"/>
  <c r="G43" i="1"/>
  <c r="F43" i="1"/>
  <c r="H43" i="1" s="1"/>
  <c r="G40" i="1"/>
  <c r="F40" i="1"/>
  <c r="H40" i="1" s="1"/>
  <c r="G37" i="1"/>
  <c r="F37" i="1"/>
  <c r="H37" i="1" s="1"/>
  <c r="G33" i="1"/>
  <c r="F33" i="1"/>
  <c r="H33" i="1" s="1"/>
  <c r="G32" i="1"/>
  <c r="F32" i="1"/>
  <c r="H32" i="1" s="1"/>
  <c r="G31" i="1"/>
  <c r="F31" i="1"/>
  <c r="H31" i="1" s="1"/>
  <c r="G28" i="1"/>
  <c r="F28" i="1"/>
  <c r="H28" i="1" s="1"/>
  <c r="G27" i="1"/>
  <c r="F27" i="1"/>
  <c r="H27" i="1" s="1"/>
  <c r="G26" i="1"/>
  <c r="F26" i="1"/>
  <c r="H26" i="1" s="1"/>
  <c r="G23" i="1"/>
  <c r="F23" i="1"/>
  <c r="H23" i="1" s="1"/>
  <c r="G22" i="1"/>
  <c r="F22" i="1"/>
  <c r="H22" i="1" s="1"/>
  <c r="G21" i="1"/>
  <c r="H21" i="1" l="1"/>
  <c r="G44" i="1"/>
  <c r="F44" i="1"/>
  <c r="G64" i="1"/>
  <c r="F64" i="1"/>
  <c r="H64" i="1" s="1"/>
  <c r="G65" i="1"/>
  <c r="F65" i="1"/>
  <c r="H65" i="1" s="1"/>
  <c r="G66" i="1"/>
  <c r="F66" i="1"/>
  <c r="H66" i="1" s="1"/>
  <c r="G67" i="1"/>
  <c r="F67" i="1"/>
  <c r="H67" i="1" s="1"/>
  <c r="G68" i="1"/>
  <c r="F68" i="1"/>
  <c r="H68" i="1" s="1"/>
  <c r="G69" i="1"/>
  <c r="F69" i="1"/>
  <c r="H69" i="1" s="1"/>
  <c r="H86" i="1"/>
  <c r="H206" i="1"/>
  <c r="G246" i="1"/>
  <c r="F246" i="1"/>
  <c r="H246" i="1" s="1"/>
  <c r="F254" i="1" l="1"/>
  <c r="F1" i="1" s="1"/>
  <c r="H44" i="1"/>
  <c r="F2" i="1"/>
  <c r="G255" i="1"/>
  <c r="H255" i="1"/>
</calcChain>
</file>

<file path=xl/sharedStrings.xml><?xml version="1.0" encoding="utf-8"?>
<sst xmlns="http://schemas.openxmlformats.org/spreadsheetml/2006/main" count="571" uniqueCount="470">
  <si>
    <t>Nr</t>
  </si>
  <si>
    <t>Omschrijving</t>
  </si>
  <si>
    <t>toelichting</t>
  </si>
  <si>
    <t>Naam aanbieder</t>
  </si>
  <si>
    <t xml:space="preserve">   </t>
  </si>
  <si>
    <t>landbodem</t>
  </si>
  <si>
    <t>sanering</t>
  </si>
  <si>
    <t>waterbodem</t>
  </si>
  <si>
    <t>asfalt</t>
  </si>
  <si>
    <t>Compost</t>
  </si>
  <si>
    <t>Volledige bedrijfsnaam</t>
  </si>
  <si>
    <t>Postadres</t>
  </si>
  <si>
    <t>Postcode en woonplaats</t>
  </si>
  <si>
    <t>algemeen telefoonnummer</t>
  </si>
  <si>
    <t>algemeen e-mailadres voor de opdrachtgever</t>
  </si>
  <si>
    <t>Contactpersoon</t>
  </si>
  <si>
    <t xml:space="preserve">Telefoonnummer </t>
  </si>
  <si>
    <t xml:space="preserve">E-mailadres </t>
  </si>
  <si>
    <t>prijs/eenh</t>
  </si>
  <si>
    <t>aantal</t>
  </si>
  <si>
    <t>meer(+) / minder(-)</t>
  </si>
  <si>
    <t>offerte</t>
  </si>
  <si>
    <t>afrekening</t>
  </si>
  <si>
    <t>A</t>
  </si>
  <si>
    <t xml:space="preserve">Indicatieve partijkeuringen </t>
  </si>
  <si>
    <t>All-in, dus inclusief alle noodzakelijke voorbereidingen, reis- en verblijfkosten</t>
  </si>
  <si>
    <t>Partijomschrijving:</t>
  </si>
  <si>
    <t>Analyses incl AS3000</t>
  </si>
  <si>
    <t>A.1.</t>
  </si>
  <si>
    <t>In situ, inclusief analyses en rapportage:</t>
  </si>
  <si>
    <t>A.1.1</t>
  </si>
  <si>
    <t>&lt; 250 m3, diepte max 2,0 m-mv</t>
  </si>
  <si>
    <t>1 * STAP Bodem, incl lut en os</t>
  </si>
  <si>
    <t>A.1.2</t>
  </si>
  <si>
    <t>250 - 1250 m3, diepte max 3,0 m-mv</t>
  </si>
  <si>
    <t>2 * STAP Bodem, incl lut en os</t>
  </si>
  <si>
    <t>A.1.3</t>
  </si>
  <si>
    <t>250 - 1250 m3, diepte max 3,0 m-mv, extra deelpartij van zelfde herkomst</t>
  </si>
  <si>
    <t>A.2.</t>
  </si>
  <si>
    <t>In depot, inclusief analyses en rapportage</t>
  </si>
  <si>
    <t>A.2.1</t>
  </si>
  <si>
    <t>&lt; 250 m3, hoogte max 4,0 m</t>
  </si>
  <si>
    <t>A.2.2</t>
  </si>
  <si>
    <t>250 - 1250 m3, hoogte max 4,0 m</t>
  </si>
  <si>
    <t>A.2.3</t>
  </si>
  <si>
    <t>250 - 1250 m3, hoogte max 4,0 m hoog extra deelpartij van zelfde herkomst</t>
  </si>
  <si>
    <t>A.3.</t>
  </si>
  <si>
    <t>Toeslagen bij indicatieve partijkeuringen</t>
  </si>
  <si>
    <t>A.3.1</t>
  </si>
  <si>
    <t>Toeslag asbestverdacht</t>
  </si>
  <si>
    <t>eenmalig (veiligheid en rapportage)</t>
  </si>
  <si>
    <t>A.3.2</t>
  </si>
  <si>
    <t>Toeslag bepaling asbest in grond</t>
  </si>
  <si>
    <t>per (deel-)partij</t>
  </si>
  <si>
    <t>A.3.3</t>
  </si>
  <si>
    <t>Toeslag bepaling gehalte PFAS</t>
  </si>
  <si>
    <t>B</t>
  </si>
  <si>
    <t>Partijkeuring conform Besluit Bodem Kwaliteit</t>
  </si>
  <si>
    <t>B.1.</t>
  </si>
  <si>
    <t>In depot:</t>
  </si>
  <si>
    <t>B.1.1</t>
  </si>
  <si>
    <t>&lt; 6,250 m3 / 10.000 ton , Hoogte max 4,0 m</t>
  </si>
  <si>
    <t>2 * Standaard AP04 + PFAS</t>
  </si>
  <si>
    <t>Bij asbestverdacht partijgrootte terug brengen naar max 1.250 m3/ 2.000 ton</t>
  </si>
  <si>
    <t>B.2.</t>
  </si>
  <si>
    <t>Extra kosten per deelpartij van max 6.250 m3</t>
  </si>
  <si>
    <t>met zelfde herkomst</t>
  </si>
  <si>
    <t>B.2.1</t>
  </si>
  <si>
    <t>Hoogte max 4,0 m-mv</t>
  </si>
  <si>
    <t>B.3.</t>
  </si>
  <si>
    <t>Toeslagen en kortingen bij partijkeuringen</t>
  </si>
  <si>
    <t>B.3.1</t>
  </si>
  <si>
    <t>Toeslag asbestverdacht, max partijgrootte wordt 1,250m3 / 2.000 ton</t>
  </si>
  <si>
    <t>eenmalig (veiligheid)</t>
  </si>
  <si>
    <t>B.3.2.</t>
  </si>
  <si>
    <t>Toeslag asbetverdacht, analyses</t>
  </si>
  <si>
    <t>per (deel-)partij (dus per 2 analyses)</t>
  </si>
  <si>
    <t>Inclusief toeslag monsters te behandelen als asbestverdacht en extra handelingskosten</t>
  </si>
  <si>
    <t>B.3.3</t>
  </si>
  <si>
    <t>Minderprijs per deelpartij indien HGM ter beschikking wordt gesteld</t>
  </si>
  <si>
    <t>B.3.4</t>
  </si>
  <si>
    <t>maatwerk, op te geven bij projectvoorstel</t>
  </si>
  <si>
    <t>B.4.</t>
  </si>
  <si>
    <t>Fysische parameters</t>
  </si>
  <si>
    <t>B.4.1.</t>
  </si>
  <si>
    <t>Consistentieindex bepalen</t>
  </si>
  <si>
    <t>incl gelijktijdige monstername</t>
  </si>
  <si>
    <t>B.4.2.</t>
  </si>
  <si>
    <t>Erosieklasse bepalen</t>
  </si>
  <si>
    <t>B.4.3.</t>
  </si>
  <si>
    <t>Consistenite en erosieklasse in een analyse</t>
  </si>
  <si>
    <t>C</t>
  </si>
  <si>
    <t xml:space="preserve">Verkennend bodemonderzoek NEN 5740 </t>
  </si>
  <si>
    <t>C.1.</t>
  </si>
  <si>
    <t>Verkennend bodemonderzoek NEN-5740, niet verdacht par 5.1, tabel 3</t>
  </si>
  <si>
    <t>conform:</t>
  </si>
  <si>
    <t>C.1.1.</t>
  </si>
  <si>
    <t>&lt; 0,15</t>
  </si>
  <si>
    <t>Tabel 3</t>
  </si>
  <si>
    <t>C.1.2.</t>
  </si>
  <si>
    <r>
      <t xml:space="preserve">0,15 </t>
    </r>
    <r>
      <rPr>
        <u/>
        <sz val="9"/>
        <rFont val="Arial"/>
        <family val="2"/>
      </rPr>
      <t>&lt;</t>
    </r>
    <r>
      <rPr>
        <sz val="9"/>
        <rFont val="Arial"/>
        <family val="2"/>
      </rPr>
      <t xml:space="preserve"> 0,50</t>
    </r>
  </si>
  <si>
    <t>C.1.3.</t>
  </si>
  <si>
    <r>
      <t xml:space="preserve">0,51 </t>
    </r>
    <r>
      <rPr>
        <u/>
        <sz val="9"/>
        <rFont val="Arial"/>
        <family val="2"/>
      </rPr>
      <t>&lt;</t>
    </r>
    <r>
      <rPr>
        <sz val="9"/>
        <rFont val="Arial"/>
        <family val="2"/>
      </rPr>
      <t xml:space="preserve"> 0,70</t>
    </r>
  </si>
  <si>
    <t>C.1.4.</t>
  </si>
  <si>
    <r>
      <t xml:space="preserve">0,70 </t>
    </r>
    <r>
      <rPr>
        <u/>
        <sz val="9"/>
        <rFont val="Arial"/>
        <family val="2"/>
      </rPr>
      <t>&lt;</t>
    </r>
    <r>
      <rPr>
        <sz val="9"/>
        <rFont val="Arial"/>
        <family val="2"/>
      </rPr>
      <t xml:space="preserve"> 1,00</t>
    </r>
  </si>
  <si>
    <t>C.1.5.</t>
  </si>
  <si>
    <r>
      <t xml:space="preserve">1,01 </t>
    </r>
    <r>
      <rPr>
        <u/>
        <sz val="9"/>
        <rFont val="Arial"/>
        <family val="2"/>
      </rPr>
      <t>&lt;</t>
    </r>
    <r>
      <rPr>
        <sz val="9"/>
        <rFont val="Arial"/>
        <family val="2"/>
      </rPr>
      <t xml:space="preserve"> 1,50</t>
    </r>
  </si>
  <si>
    <r>
      <t xml:space="preserve">1,51 </t>
    </r>
    <r>
      <rPr>
        <u/>
        <sz val="9"/>
        <rFont val="Arial"/>
        <family val="2"/>
      </rPr>
      <t>&lt;</t>
    </r>
    <r>
      <rPr>
        <sz val="9"/>
        <rFont val="Arial"/>
        <family val="2"/>
      </rPr>
      <t xml:space="preserve"> 2,50</t>
    </r>
  </si>
  <si>
    <t>C.2.</t>
  </si>
  <si>
    <t>Oppervlakte perceel in ha</t>
  </si>
  <si>
    <t>C.2.1.</t>
  </si>
  <si>
    <t>Tab 3 (5740) + Tab, 1, fase 2 (5707)</t>
  </si>
  <si>
    <t>C.2.2.</t>
  </si>
  <si>
    <t>C.2.3.</t>
  </si>
  <si>
    <t>C.2.4.</t>
  </si>
  <si>
    <t>C.2.5.</t>
  </si>
  <si>
    <t>C.2.6.</t>
  </si>
  <si>
    <t>C.3</t>
  </si>
  <si>
    <t>Verkennend bodemonderzoek NEN-5740, niet verdacht, tabel 4.1 (ONV-GR-NL)</t>
  </si>
  <si>
    <t>j</t>
  </si>
  <si>
    <t>C.3.1.</t>
  </si>
  <si>
    <r>
      <t xml:space="preserve">0,80 </t>
    </r>
    <r>
      <rPr>
        <u/>
        <sz val="9"/>
        <rFont val="Arial"/>
        <family val="2"/>
      </rPr>
      <t>&lt;</t>
    </r>
    <r>
      <rPr>
        <sz val="9"/>
        <rFont val="Arial"/>
        <family val="2"/>
      </rPr>
      <t xml:space="preserve"> 1,50 ha</t>
    </r>
  </si>
  <si>
    <t>tabel 4.1</t>
  </si>
  <si>
    <t>C.3.2.</t>
  </si>
  <si>
    <r>
      <t xml:space="preserve">1,51 </t>
    </r>
    <r>
      <rPr>
        <u/>
        <sz val="9"/>
        <rFont val="Arial"/>
        <family val="2"/>
      </rPr>
      <t>&lt;</t>
    </r>
    <r>
      <rPr>
        <sz val="9"/>
        <rFont val="Arial"/>
        <family val="2"/>
      </rPr>
      <t xml:space="preserve"> 2,50 ha</t>
    </r>
  </si>
  <si>
    <t>C.3.3.</t>
  </si>
  <si>
    <r>
      <t xml:space="preserve">2,51 </t>
    </r>
    <r>
      <rPr>
        <u/>
        <sz val="9"/>
        <rFont val="Arial"/>
        <family val="2"/>
      </rPr>
      <t>&lt;</t>
    </r>
    <r>
      <rPr>
        <sz val="9"/>
        <rFont val="Arial"/>
        <family val="2"/>
      </rPr>
      <t xml:space="preserve"> 3,50 ha</t>
    </r>
  </si>
  <si>
    <t>C.4</t>
  </si>
  <si>
    <t>Nader asbestonderzoek in bodem.</t>
  </si>
  <si>
    <t>inclusief alle toeslagen ivm asbestverdacht</t>
  </si>
  <si>
    <t>C.4.1</t>
  </si>
  <si>
    <t>Nader asbestonderzoek 0 tot 50 cm-mv</t>
  </si>
  <si>
    <t>eerste RE</t>
  </si>
  <si>
    <t>C.4.2</t>
  </si>
  <si>
    <t>Nader asbestonderzoek 0 tot 100 cm-mv (2 lagen)</t>
  </si>
  <si>
    <t>C.4.3</t>
  </si>
  <si>
    <t>Nader asbestonderzoek 0 tot 150 cm-mv (drie lagen)</t>
  </si>
  <si>
    <t>C.4.4</t>
  </si>
  <si>
    <t>per aanvullende RE</t>
  </si>
  <si>
    <t>C.4.5</t>
  </si>
  <si>
    <t>C.4.6</t>
  </si>
  <si>
    <t>Nader asbestonderzoek 0 tot 150 cm-mv (3 lagen)</t>
  </si>
  <si>
    <t>D</t>
  </si>
  <si>
    <t xml:space="preserve">Overige werkzaamheden tbv onderzoek </t>
  </si>
  <si>
    <t>All-in, dus inclusief KLIC melding, reis- en verblijfkosten en alle overige noodzakelijke voorbereidingen</t>
  </si>
  <si>
    <t>D.1.</t>
  </si>
  <si>
    <t>Bodemonderzoek</t>
  </si>
  <si>
    <t>D,1,1</t>
  </si>
  <si>
    <t>Nemen steekbusmonster per steekbus</t>
  </si>
  <si>
    <t>D,1,2</t>
  </si>
  <si>
    <t>Plaatsen extra grondboring tot 0,5 m-mv, incl coördinaten</t>
  </si>
  <si>
    <t>rapporteren in graden en coördinaten</t>
  </si>
  <si>
    <t>D,1,3</t>
  </si>
  <si>
    <t>Plaatsen extra grondboring tot 1,0 m-mv, incl coördinaten</t>
  </si>
  <si>
    <t>D,1,4</t>
  </si>
  <si>
    <t>Plaatsen extra grondboring tot 2,0 m-mv, incl coördinaten</t>
  </si>
  <si>
    <t>D,1,5</t>
  </si>
  <si>
    <t>Plaatsen extra grondboring tot 3,0 m-mv, incl coordinaten</t>
  </si>
  <si>
    <t>D,1,6</t>
  </si>
  <si>
    <t>Plaatsen extra boring met freatische peilbuis, incl coördinaten</t>
  </si>
  <si>
    <t>rap. in graden en coördinaten, incl straatpot</t>
  </si>
  <si>
    <t>D,1,7</t>
  </si>
  <si>
    <t>Aanbrengen straatpot op bstaande peilbuis</t>
  </si>
  <si>
    <t>alleen bij bestaande peilbuis</t>
  </si>
  <si>
    <t>Extra veldwerk, niet passend in eenheidstarieven</t>
  </si>
  <si>
    <t>D.1.8</t>
  </si>
  <si>
    <t>Veldwerker</t>
  </si>
  <si>
    <t>per uur, geldt dus niet voor D.1.1. t/m D.1.6.</t>
  </si>
  <si>
    <t>D.1.9.</t>
  </si>
  <si>
    <t>Velploeg</t>
  </si>
  <si>
    <t>D.2.</t>
  </si>
  <si>
    <t>Beton- en asfaltboringen</t>
  </si>
  <si>
    <t>D.3</t>
  </si>
  <si>
    <t>Obstakels op en in de bodem</t>
  </si>
  <si>
    <t>D.3.1.</t>
  </si>
  <si>
    <t>Ramgutsboring (toeslag per 50 cm)</t>
  </si>
  <si>
    <t>D.3.2</t>
  </si>
  <si>
    <t>D.3.3.</t>
  </si>
  <si>
    <t>Toeslag ivm elementen verhardingen</t>
  </si>
  <si>
    <t>per boorpunt met elementenverharding</t>
  </si>
  <si>
    <t>D.4</t>
  </si>
  <si>
    <t>Extra werk grondwater onderzoek</t>
  </si>
  <si>
    <t>D.4.1</t>
  </si>
  <si>
    <t>Bemonsteren grondwater, opstartkosten</t>
  </si>
  <si>
    <t>eenmalig per monsternameronde</t>
  </si>
  <si>
    <t>D.4.2</t>
  </si>
  <si>
    <t>Reiskosten tbv grondwatermonstername</t>
  </si>
  <si>
    <t>D.4.3</t>
  </si>
  <si>
    <t>Bemonsteren grondwater per peilbuis, inclusief pH, EGV en troebelheismeting</t>
  </si>
  <si>
    <t>D.4.4</t>
  </si>
  <si>
    <t>D.5.1</t>
  </si>
  <si>
    <t>Inmeten boorpunten, X-, Y- en Z, per boorpunt</t>
  </si>
  <si>
    <t>alleen buiten het reguliere werk</t>
  </si>
  <si>
    <t>D.5.2</t>
  </si>
  <si>
    <t>Inmeten peilbuizen, X-; Y- Z-bk peilbuis en Z-MV</t>
  </si>
  <si>
    <t>D.6</t>
  </si>
  <si>
    <t>Waterbodemonderzoek</t>
  </si>
  <si>
    <t>incl. analyses, rapportage en hoeveelheidsbepaling</t>
  </si>
  <si>
    <t>D.6.1.</t>
  </si>
  <si>
    <t>Poldersloot agrarisch gebied</t>
  </si>
  <si>
    <t>eerste vak</t>
  </si>
  <si>
    <t>D.6.2.</t>
  </si>
  <si>
    <t>volgende vakken, per vak.</t>
  </si>
  <si>
    <t>D.6.3.</t>
  </si>
  <si>
    <t>Stedelijke watergang homogeen</t>
  </si>
  <si>
    <t>D.6.4.</t>
  </si>
  <si>
    <t>E.</t>
  </si>
  <si>
    <t>Separate analyses</t>
  </si>
  <si>
    <t>Netto kosten, alle bijkomende kosten zoals handelingskosten, maken en samenstellen mengmonster, opdrachten en rapportage gegevens  bewaar- en afvoerkosten en verwerkingskosten etc. worden verrekend via het percentage genoemd in F.4.1.</t>
  </si>
  <si>
    <t>E.1</t>
  </si>
  <si>
    <t>Grond:</t>
  </si>
  <si>
    <t>E.1.1</t>
  </si>
  <si>
    <t>Droge stof</t>
  </si>
  <si>
    <t>E.1.2</t>
  </si>
  <si>
    <t>Lutum + organische stof</t>
  </si>
  <si>
    <t>E.1.3</t>
  </si>
  <si>
    <t>Lutum</t>
  </si>
  <si>
    <t>E.1.4</t>
  </si>
  <si>
    <t>Organische stof</t>
  </si>
  <si>
    <t>E.1.5</t>
  </si>
  <si>
    <t>Voorbehandeling AS-3000</t>
  </si>
  <si>
    <t>E.1.6</t>
  </si>
  <si>
    <t>NEN grond, incl lut + os (STAP)</t>
  </si>
  <si>
    <t>inclusief voorbehandeling</t>
  </si>
  <si>
    <t>E.1.7</t>
  </si>
  <si>
    <t>Min. Olie, incl. chromatogram</t>
  </si>
  <si>
    <t>E.1.8</t>
  </si>
  <si>
    <t>Min. Olie + BTEXN, incl chromatogram</t>
  </si>
  <si>
    <t>E.1.9</t>
  </si>
  <si>
    <t>BTEXN + MTBE</t>
  </si>
  <si>
    <t>E.1.10</t>
  </si>
  <si>
    <t>MTBE</t>
  </si>
  <si>
    <t>E.1.11</t>
  </si>
  <si>
    <t>PAK (10 VROM)</t>
  </si>
  <si>
    <t>E.1.12</t>
  </si>
  <si>
    <t>Zware metalen (9 st)</t>
  </si>
  <si>
    <t>E.1.13</t>
  </si>
  <si>
    <t>Voorbehandeling zware metalen</t>
  </si>
  <si>
    <t>E.1.14</t>
  </si>
  <si>
    <t>Zware metalen Individueel</t>
  </si>
  <si>
    <t>E.1.15</t>
  </si>
  <si>
    <t>Kwik</t>
  </si>
  <si>
    <t>E.1.16</t>
  </si>
  <si>
    <t>PCB's</t>
  </si>
  <si>
    <t>E.1.17</t>
  </si>
  <si>
    <t>Standaard AP04, incl lut en os</t>
  </si>
  <si>
    <t>E.1.18</t>
  </si>
  <si>
    <t>Zeeffractie 2,16,32,64,125,500 m en 1,2,4mm</t>
  </si>
  <si>
    <t>E.1.19</t>
  </si>
  <si>
    <t>Zeeffractie 2 en 63 µm</t>
  </si>
  <si>
    <t>E.1.20</t>
  </si>
  <si>
    <t>Bepaling M50 cijfer</t>
  </si>
  <si>
    <t>E.1.21</t>
  </si>
  <si>
    <t>Chloride</t>
  </si>
  <si>
    <t>E.1.22</t>
  </si>
  <si>
    <t>N-K-P getal</t>
  </si>
  <si>
    <t>E.1.23</t>
  </si>
  <si>
    <t>pH -zuurgraad</t>
  </si>
  <si>
    <t>E.1.24</t>
  </si>
  <si>
    <t>Asbest in grond (NEN5707)</t>
  </si>
  <si>
    <t>E.1.25</t>
  </si>
  <si>
    <t>Asbest identificatie (materiaal)</t>
  </si>
  <si>
    <t>E.1.26</t>
  </si>
  <si>
    <t>Toeslag asbesthoudende grond per analyse</t>
  </si>
  <si>
    <t>E.1.27</t>
  </si>
  <si>
    <t>Analyse asbest in plaatmateriaal</t>
  </si>
  <si>
    <t>E.1.28</t>
  </si>
  <si>
    <t>PFAS</t>
  </si>
  <si>
    <t>E.1.29</t>
  </si>
  <si>
    <t>SEM asbest</t>
  </si>
  <si>
    <t>E.2</t>
  </si>
  <si>
    <t>Water:</t>
  </si>
  <si>
    <t>E.2.1</t>
  </si>
  <si>
    <t>E.2.2</t>
  </si>
  <si>
    <t xml:space="preserve">NEN-water </t>
  </si>
  <si>
    <t>E.2.3</t>
  </si>
  <si>
    <t>E.2.4</t>
  </si>
  <si>
    <t>E.2.5</t>
  </si>
  <si>
    <t>E.2.6</t>
  </si>
  <si>
    <t>E.2.7</t>
  </si>
  <si>
    <t>E.2.8</t>
  </si>
  <si>
    <t>E.2.9</t>
  </si>
  <si>
    <t>E.2.10</t>
  </si>
  <si>
    <t>E.2.11</t>
  </si>
  <si>
    <t>E.2.12</t>
  </si>
  <si>
    <t>E.2.13</t>
  </si>
  <si>
    <t>Temp, troebelheid, pH en Geleidbaarheid (veldmeting)</t>
  </si>
  <si>
    <t>voor zover niet opgenomen onder C.1 en C.2</t>
  </si>
  <si>
    <t>E.2.14</t>
  </si>
  <si>
    <t>pH en geleidbaarheid (lab meting)</t>
  </si>
  <si>
    <t>E.2.15</t>
  </si>
  <si>
    <t>E.3</t>
  </si>
  <si>
    <t>Compost:</t>
  </si>
  <si>
    <t>E.3.1</t>
  </si>
  <si>
    <t>Droge stof, Organische stof, Kalium, Magnesium, Fosfor, Stikstof, Zwavel, Koolzure kalk, Ec, pH,-KCl, Chloor</t>
  </si>
  <si>
    <t>Pakket "A"</t>
  </si>
  <si>
    <t>E.3.2</t>
  </si>
  <si>
    <t>Cadmium, Chroom, Koper, Kwik, Nikkel, Lood, Zink, Arseen</t>
  </si>
  <si>
    <t>Pakket "B"</t>
  </si>
  <si>
    <t>E.3.3</t>
  </si>
  <si>
    <t>Respiratiemeting, kieming onkruiden, plant en niet plantparasitaire aaltjes</t>
  </si>
  <si>
    <t>Pakket "C"</t>
  </si>
  <si>
    <t>E.4</t>
  </si>
  <si>
    <t>Overige analyses</t>
  </si>
  <si>
    <t>E.4.1</t>
  </si>
  <si>
    <t>Bepaling constructieopbouw asfalt</t>
  </si>
  <si>
    <t>E.4.2</t>
  </si>
  <si>
    <t>Indicatie teerhoudendheid (PAK-marker)</t>
  </si>
  <si>
    <t>E.4.3</t>
  </si>
  <si>
    <t>PAK-analyse in asfalt</t>
  </si>
  <si>
    <t>E.4.4</t>
  </si>
  <si>
    <t>Asfalt breken en cryogeen malen</t>
  </si>
  <si>
    <t>E.5.5</t>
  </si>
  <si>
    <t>Analyse pakket waterbodem, standaard pakket vlgs tabel 18-NEN-5720</t>
  </si>
  <si>
    <t>E.5.6</t>
  </si>
  <si>
    <t>Asbest Analyse in waterbodem</t>
  </si>
  <si>
    <t>F</t>
  </si>
  <si>
    <t>Rapportage en overige kosten</t>
  </si>
  <si>
    <t>F.1.1</t>
  </si>
  <si>
    <t>Uitbreiding hist vooronderzoek NEN 5725</t>
  </si>
  <si>
    <t>onderzoekslocatie, max 1000 m2</t>
  </si>
  <si>
    <t>F.1.2</t>
  </si>
  <si>
    <t>voor zover info niet aangeleverd.</t>
  </si>
  <si>
    <t>per uur</t>
  </si>
  <si>
    <t>F.1.3.</t>
  </si>
  <si>
    <t>toeslag historisch onderzoek  per uur, voor grotere locatie en/of uitbreiding intensiteit</t>
  </si>
  <si>
    <t>F.2.1.</t>
  </si>
  <si>
    <t>KLIC melding</t>
  </si>
  <si>
    <t>per KLIC-eenheid</t>
  </si>
  <si>
    <t>F.2.2.</t>
  </si>
  <si>
    <t>Externe legeskosten</t>
  </si>
  <si>
    <t>per project</t>
  </si>
  <si>
    <t>F.3.1</t>
  </si>
  <si>
    <t>verkeersmaatregelen, CROW 96 b halve rijbaanafzetting</t>
  </si>
  <si>
    <t>F.3.2</t>
  </si>
  <si>
    <t>F.3.3</t>
  </si>
  <si>
    <t>F.3.4</t>
  </si>
  <si>
    <t>F.4.1.</t>
  </si>
  <si>
    <t>Kosten rapportage en extra kantoorondersteuning bij meerwerk ten opzichte van standaard bodemonderzoek en partijkeuringen. Percentage van het meerwerk. (Onder D1, E1 en E2). Er mogen in dit geval dus geen extra uren zoals genoemd onder G worden doorberekend.</t>
  </si>
  <si>
    <t>%</t>
  </si>
  <si>
    <t>F.5.</t>
  </si>
  <si>
    <t>(Stagnatie-)kosten buiten schuld opdrachtnemer:</t>
  </si>
  <si>
    <t>F.5.1.</t>
  </si>
  <si>
    <t>F.5.2.</t>
  </si>
  <si>
    <t>F.6</t>
  </si>
  <si>
    <t>Sanering en MKB</t>
  </si>
  <si>
    <t>F.6.1.</t>
  </si>
  <si>
    <t>Verzorgen BUS melding, immobiel</t>
  </si>
  <si>
    <t>eenheid</t>
  </si>
  <si>
    <t>F.6.2.</t>
  </si>
  <si>
    <t>Verzorgen BUS melding, tijdelijk uitplaatsen</t>
  </si>
  <si>
    <t>F.6.3.</t>
  </si>
  <si>
    <t>MKB, incl kantoor ondersteuning</t>
  </si>
  <si>
    <t>per dag</t>
  </si>
  <si>
    <t>F.6.4</t>
  </si>
  <si>
    <t>Evaluatie BUS-melding, immobiel</t>
  </si>
  <si>
    <t>F.6.5.</t>
  </si>
  <si>
    <t>Evaluatie BUS-melding, tijdelijk uitplaatsen</t>
  </si>
  <si>
    <t>F.6.6.</t>
  </si>
  <si>
    <t>VenG-plan (opdrachtgever) opstellen tbv BUS</t>
  </si>
  <si>
    <t>F.7.</t>
  </si>
  <si>
    <t>rapportage asfaltonderzoek</t>
  </si>
  <si>
    <t>F.7.1.</t>
  </si>
  <si>
    <t>rapportage kosten asfaltonderzoek</t>
  </si>
  <si>
    <t>1-2 deellocaties</t>
  </si>
  <si>
    <t>F.7.2.</t>
  </si>
  <si>
    <t>3-5 deellocaties</t>
  </si>
  <si>
    <t>F.7.3.</t>
  </si>
  <si>
    <t>6-10 deellocaties</t>
  </si>
  <si>
    <t>F7.4</t>
  </si>
  <si>
    <t>toeslag per locatie indien meer dan 10 deellocaties</t>
  </si>
  <si>
    <t>F.7</t>
  </si>
  <si>
    <t>rapportage compost onderzoek</t>
  </si>
  <si>
    <t>F.7.1</t>
  </si>
  <si>
    <t>compostonderzoek pakket A</t>
  </si>
  <si>
    <t>F.7.2</t>
  </si>
  <si>
    <t>compostonderzoek pakket A en B</t>
  </si>
  <si>
    <t>F.7.3</t>
  </si>
  <si>
    <t>compostonderzoek pakket A, B en C</t>
  </si>
  <si>
    <t xml:space="preserve">G. </t>
  </si>
  <si>
    <t>OVERIGE KOSTEN EN TOESLAGEN</t>
  </si>
  <si>
    <t>G.2.</t>
  </si>
  <si>
    <t>Spoedtoeslag</t>
  </si>
  <si>
    <t>percentage over analyses</t>
  </si>
  <si>
    <t>G.2.1.</t>
  </si>
  <si>
    <t>Percentage gerekend over basis bedrag van € 1.250, per categorie</t>
  </si>
  <si>
    <t>overnight</t>
  </si>
  <si>
    <t>G.2.2.</t>
  </si>
  <si>
    <t>24 uur</t>
  </si>
  <si>
    <t>G.2.3.</t>
  </si>
  <si>
    <t>48 uur</t>
  </si>
  <si>
    <t>G.2.4.</t>
  </si>
  <si>
    <t>72 uur</t>
  </si>
  <si>
    <t>G.2.5.</t>
  </si>
  <si>
    <t>asbest</t>
  </si>
  <si>
    <t>G.2.6.</t>
  </si>
  <si>
    <t>Spoed toeslag AP04 analyses</t>
  </si>
  <si>
    <t>G.3</t>
  </si>
  <si>
    <t>Overige relevante kosten en toeslagen:</t>
  </si>
  <si>
    <t>G.3.1</t>
  </si>
  <si>
    <t>Huur deco unit 1 dag plus vrijgave en persoonlijke veiligeidsmaatregelen voor asbest</t>
  </si>
  <si>
    <t>G.3.2</t>
  </si>
  <si>
    <t>reistijd- en kosten per dag(-deel) (een persoon)</t>
  </si>
  <si>
    <t>per keer</t>
  </si>
  <si>
    <t>G.3.3</t>
  </si>
  <si>
    <t>reistijd- en kosten per dag(-deel) (twee personen/veldploeg)</t>
  </si>
  <si>
    <t>H.</t>
  </si>
  <si>
    <t>H.1.</t>
  </si>
  <si>
    <t>senior projectleider / specialist</t>
  </si>
  <si>
    <t>H.2.</t>
  </si>
  <si>
    <t>medior projectleider/ rapporteur</t>
  </si>
  <si>
    <t>H.3.</t>
  </si>
  <si>
    <t>junior projectleider / assistent</t>
  </si>
  <si>
    <t>H.4.</t>
  </si>
  <si>
    <t>tekenaar</t>
  </si>
  <si>
    <t>totaal</t>
  </si>
  <si>
    <t>Werkzaamheden niet vallend onder bovengenoemde werkzaamheden</t>
  </si>
  <si>
    <t>max inschrijfprijs</t>
  </si>
  <si>
    <t>min inschrijfprijs</t>
  </si>
  <si>
    <t>max score</t>
  </si>
  <si>
    <t>Inschrijfprijs</t>
  </si>
  <si>
    <t>Score</t>
  </si>
  <si>
    <t>GCMS</t>
  </si>
  <si>
    <t>Beton- asfaltboring gem 20 cm (eerste boring, rijweg)</t>
  </si>
  <si>
    <t>tussen 15 en 25 cm dikte</t>
  </si>
  <si>
    <t>Beton- asfaltboring gem 20 cm (2e - 5e boring, rijweg)</t>
  </si>
  <si>
    <t>Beton- asfaltboring gem 20 cm (vanaf 6e boring, rijweg)</t>
  </si>
  <si>
    <t>Beton- asfaltboring gem 12,5 cm (eerste boring, wandel- / fietspad)</t>
  </si>
  <si>
    <t>Beton- asfaltboring gem 12,5 cm (2e - 5e boring, wandel- / fietspad)</t>
  </si>
  <si>
    <t>Beton- asfaltboring gem 12,5 cm (vanaf 6e boring, wandel- / fietspad)</t>
  </si>
  <si>
    <t>Verrekenprijs beton asfaltboring per cm indien meer dan 15 cm dikte wandel- fietspad</t>
  </si>
  <si>
    <t>Verrekenprijs beton asfaltboring per cm indien meer dan 25 cm dikte rijweg</t>
  </si>
  <si>
    <t>tussen 10 en 15 cm dikte</t>
  </si>
  <si>
    <t>D.2.1</t>
  </si>
  <si>
    <t>D.2.2</t>
  </si>
  <si>
    <t>D.2.3</t>
  </si>
  <si>
    <t>D.2.4</t>
  </si>
  <si>
    <t>D.2.5</t>
  </si>
  <si>
    <t>D.2.6</t>
  </si>
  <si>
    <t>D.2.7</t>
  </si>
  <si>
    <t>D.2.8</t>
  </si>
  <si>
    <t>D.2.9</t>
  </si>
  <si>
    <t>D.2.10</t>
  </si>
  <si>
    <t>opmeten en classificeren funderingslagen</t>
  </si>
  <si>
    <t>dietpe tot 1,0 m-mv</t>
  </si>
  <si>
    <t>diepte tot 0,5 m-mv</t>
  </si>
  <si>
    <t xml:space="preserve">per persoon per monstername / dag </t>
  </si>
  <si>
    <t>&lt; 0,15  ha.</t>
  </si>
  <si>
    <r>
      <t xml:space="preserve">0,15 </t>
    </r>
    <r>
      <rPr>
        <u/>
        <sz val="9"/>
        <rFont val="Arial"/>
        <family val="2"/>
      </rPr>
      <t>&lt;</t>
    </r>
    <r>
      <rPr>
        <sz val="9"/>
        <rFont val="Arial"/>
        <family val="2"/>
      </rPr>
      <t xml:space="preserve"> 0,50  ha.</t>
    </r>
  </si>
  <si>
    <r>
      <t xml:space="preserve">0,51 </t>
    </r>
    <r>
      <rPr>
        <u/>
        <sz val="9"/>
        <rFont val="Arial"/>
        <family val="2"/>
      </rPr>
      <t>&lt;</t>
    </r>
    <r>
      <rPr>
        <sz val="9"/>
        <rFont val="Arial"/>
        <family val="2"/>
      </rPr>
      <t xml:space="preserve"> 0,70  ha.</t>
    </r>
  </si>
  <si>
    <r>
      <t xml:space="preserve">0,70 </t>
    </r>
    <r>
      <rPr>
        <u/>
        <sz val="9"/>
        <rFont val="Arial"/>
        <family val="2"/>
      </rPr>
      <t>&lt;</t>
    </r>
    <r>
      <rPr>
        <sz val="9"/>
        <rFont val="Arial"/>
        <family val="2"/>
      </rPr>
      <t xml:space="preserve"> 1,00  ha.</t>
    </r>
  </si>
  <si>
    <r>
      <t xml:space="preserve">1,01 </t>
    </r>
    <r>
      <rPr>
        <u/>
        <sz val="9"/>
        <rFont val="Arial"/>
        <family val="2"/>
      </rPr>
      <t>&lt;</t>
    </r>
    <r>
      <rPr>
        <sz val="9"/>
        <rFont val="Arial"/>
        <family val="2"/>
      </rPr>
      <t xml:space="preserve"> 1,50  ha</t>
    </r>
  </si>
  <si>
    <r>
      <t xml:space="preserve">1,51 </t>
    </r>
    <r>
      <rPr>
        <u/>
        <sz val="9"/>
        <rFont val="Arial"/>
        <family val="2"/>
      </rPr>
      <t>&lt;</t>
    </r>
    <r>
      <rPr>
        <sz val="9"/>
        <rFont val="Arial"/>
        <family val="2"/>
      </rPr>
      <t xml:space="preserve"> 2,50  ha</t>
    </r>
  </si>
  <si>
    <t>Verkennend bodemonderzoek NEN-5740 + NEN-5707 (verk. Asbestonderzoek, niet verdacht kleinschalig, inclusief toeslagen asbestverdacht)</t>
  </si>
  <si>
    <t>Inzet HGM per deelpartij bij inzet door opdrachtnemer, uur tarief</t>
  </si>
  <si>
    <t>constructie boring (opbouw) in rijbaan</t>
  </si>
  <si>
    <t>constructie boring (opbouw) in fiets- / wandelpad</t>
  </si>
  <si>
    <t>verkeersmaatregelen, CROW 96 b halve rijbaanafzetting met 2 verkersregelars</t>
  </si>
  <si>
    <t>halve dag conf fig 1205 uit CROW 96b</t>
  </si>
  <si>
    <t>hele dag conf fig 1205 uit CROW 96b</t>
  </si>
  <si>
    <t>F.3.5</t>
  </si>
  <si>
    <t>opstellen verkeersplan</t>
  </si>
  <si>
    <t>conf CROW 96b</t>
  </si>
  <si>
    <t>Doorboren wegfundering, tarief per 10 cm</t>
  </si>
  <si>
    <t>menggranulaat en/of hoogovenslakken</t>
  </si>
  <si>
    <t>G</t>
  </si>
  <si>
    <t>overleg advies</t>
  </si>
  <si>
    <t>G.1.1.</t>
  </si>
  <si>
    <t>G.1.2</t>
  </si>
  <si>
    <t>G.1.3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</si>
</sst>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0.00_ ;\-#,##0.00\ "/>
    <numFmt numFmtId="165" formatCode="_ * #,##0_ ;_ * \-#,##0_ ;_ * &quot;-&quot;??_ ;_ @_ "/>
  </numFmts>
  <fonts count="11" x14ac:knownFonts="1">
    <font>
      <sz val="11"/>
      <color theme="1"/>
      <name val="Corbel"/>
      <family val="2"/>
    </font>
    <font>
      <sz val="11"/>
      <color theme="1"/>
      <name val="Corbel"/>
      <family val="2"/>
    </font>
    <font>
      <sz val="9"/>
      <name val="Arial"/>
      <family val="2"/>
    </font>
    <font>
      <sz val="9"/>
      <color theme="0"/>
      <name val="Arial"/>
      <family val="2"/>
    </font>
    <font>
      <sz val="10"/>
      <name val="Arial"/>
      <family val="2"/>
    </font>
    <font>
      <b/>
      <sz val="9"/>
      <name val="Arial"/>
      <family val="2"/>
    </font>
    <font>
      <i/>
      <sz val="9"/>
      <name val="Arial"/>
      <family val="2"/>
    </font>
    <font>
      <u/>
      <sz val="9"/>
      <name val="Arial"/>
      <family val="2"/>
    </font>
    <font>
      <b/>
      <sz val="9"/>
      <color rgb="FFFF0000"/>
      <name val="Arial"/>
      <family val="2"/>
    </font>
    <font>
      <b/>
      <sz val="12"/>
      <name val="Arial"/>
      <family val="2"/>
    </font>
    <font>
      <sz val="8"/>
      <name val="Corbel"/>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s>
  <borders count="1">
    <border>
      <left/>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0" fontId="4" fillId="0" borderId="0"/>
  </cellStyleXfs>
  <cellXfs count="52">
    <xf numFmtId="0" fontId="0" fillId="0" borderId="0" xfId="0"/>
    <xf numFmtId="0" fontId="2" fillId="0" borderId="0" xfId="0" applyFont="1" applyAlignment="1">
      <alignment horizontal="left" vertical="top"/>
    </xf>
    <xf numFmtId="44" fontId="2" fillId="0" borderId="0" xfId="2" applyFont="1" applyFill="1" applyBorder="1" applyAlignment="1" applyProtection="1">
      <alignment horizontal="center" vertical="center"/>
    </xf>
    <xf numFmtId="44" fontId="2" fillId="0" borderId="0" xfId="2" applyFont="1" applyFill="1" applyBorder="1" applyAlignment="1" applyProtection="1">
      <alignment horizontal="left" vertical="top"/>
    </xf>
    <xf numFmtId="0" fontId="3" fillId="0" borderId="0" xfId="0" applyFont="1" applyAlignment="1">
      <alignment horizontal="center" vertical="center"/>
    </xf>
    <xf numFmtId="0" fontId="3" fillId="0" borderId="0" xfId="1" applyNumberFormat="1" applyFont="1" applyFill="1" applyBorder="1" applyAlignment="1" applyProtection="1">
      <alignment horizontal="center" vertical="center"/>
    </xf>
    <xf numFmtId="0" fontId="3" fillId="0" borderId="0" xfId="0" applyFont="1" applyAlignment="1">
      <alignment horizontal="left" vertical="top"/>
    </xf>
    <xf numFmtId="0" fontId="5" fillId="0" borderId="0" xfId="3" applyFont="1" applyAlignment="1">
      <alignment horizontal="left" vertical="top"/>
    </xf>
    <xf numFmtId="0" fontId="2" fillId="0" borderId="0" xfId="4" applyFont="1" applyAlignment="1" applyProtection="1">
      <alignment horizontal="left" vertical="top"/>
      <protection locked="0"/>
    </xf>
    <xf numFmtId="44" fontId="2" fillId="0" borderId="0" xfId="2" applyFont="1" applyAlignment="1" applyProtection="1">
      <alignment horizontal="left" vertical="top"/>
      <protection locked="0"/>
    </xf>
    <xf numFmtId="0" fontId="2" fillId="0" borderId="0" xfId="0" applyFont="1" applyAlignment="1">
      <alignment horizontal="left" vertical="top" wrapText="1"/>
    </xf>
    <xf numFmtId="0" fontId="3" fillId="0" borderId="0" xfId="2" applyNumberFormat="1" applyFont="1" applyFill="1" applyBorder="1" applyAlignment="1" applyProtection="1">
      <alignment horizontal="center" vertical="center" wrapText="1"/>
    </xf>
    <xf numFmtId="44" fontId="3" fillId="0" borderId="0" xfId="2" applyFont="1" applyFill="1" applyBorder="1" applyAlignment="1" applyProtection="1">
      <alignment horizontal="center" vertical="center" wrapText="1"/>
    </xf>
    <xf numFmtId="44" fontId="3" fillId="0" borderId="0" xfId="2" applyFont="1" applyFill="1" applyBorder="1" applyAlignment="1" applyProtection="1">
      <alignment horizontal="left" vertical="top" wrapText="1"/>
    </xf>
    <xf numFmtId="44" fontId="2" fillId="0" borderId="0" xfId="2" applyFont="1" applyFill="1" applyBorder="1" applyAlignment="1" applyProtection="1">
      <alignment horizontal="left" vertical="top" wrapText="1"/>
    </xf>
    <xf numFmtId="0" fontId="3" fillId="0" borderId="0" xfId="1" applyNumberFormat="1" applyFont="1" applyFill="1" applyBorder="1" applyAlignment="1" applyProtection="1">
      <alignment horizontal="center" vertical="center" wrapText="1"/>
    </xf>
    <xf numFmtId="0" fontId="2" fillId="0" borderId="0" xfId="3" applyFont="1" applyAlignment="1">
      <alignment horizontal="center" vertical="center"/>
    </xf>
    <xf numFmtId="44" fontId="2" fillId="0" borderId="0" xfId="2" applyFont="1" applyAlignment="1">
      <alignment horizontal="center" vertical="center"/>
    </xf>
    <xf numFmtId="0" fontId="3" fillId="0" borderId="0" xfId="3" applyFont="1" applyAlignment="1">
      <alignment horizontal="left" vertical="top"/>
    </xf>
    <xf numFmtId="0" fontId="2" fillId="0" borderId="0" xfId="3" applyFont="1" applyAlignment="1">
      <alignment horizontal="left" vertical="top"/>
    </xf>
    <xf numFmtId="0" fontId="5" fillId="0" borderId="0" xfId="0" applyFont="1" applyAlignment="1">
      <alignment horizontal="left" vertical="top"/>
    </xf>
    <xf numFmtId="0" fontId="2" fillId="0" borderId="0" xfId="2" applyNumberFormat="1" applyFont="1" applyFill="1" applyBorder="1" applyAlignment="1" applyProtection="1">
      <alignment horizontal="center" vertical="center"/>
    </xf>
    <xf numFmtId="44" fontId="3" fillId="0" borderId="0" xfId="2" applyFont="1" applyFill="1" applyBorder="1" applyAlignment="1" applyProtection="1">
      <alignment horizontal="left" vertical="top"/>
    </xf>
    <xf numFmtId="44" fontId="2" fillId="0" borderId="0" xfId="2" applyFont="1" applyFill="1" applyBorder="1" applyAlignment="1" applyProtection="1">
      <alignment horizontal="center" vertical="center"/>
      <protection locked="0"/>
    </xf>
    <xf numFmtId="0" fontId="6" fillId="0" borderId="0" xfId="3" applyFont="1" applyAlignment="1">
      <alignment horizontal="left" vertical="top"/>
    </xf>
    <xf numFmtId="0" fontId="2" fillId="0" borderId="0" xfId="3" applyFont="1" applyAlignment="1">
      <alignment horizontal="left" vertical="top" wrapText="1"/>
    </xf>
    <xf numFmtId="44" fontId="5" fillId="0" borderId="0" xfId="2" applyFont="1" applyFill="1" applyBorder="1" applyAlignment="1" applyProtection="1">
      <alignment horizontal="center" vertical="center"/>
    </xf>
    <xf numFmtId="44" fontId="8" fillId="0" borderId="0" xfId="2" applyFont="1" applyFill="1" applyBorder="1" applyAlignment="1" applyProtection="1">
      <alignment horizontal="center" vertical="center"/>
    </xf>
    <xf numFmtId="0" fontId="2" fillId="0" borderId="0" xfId="3" applyFont="1" applyAlignment="1" applyProtection="1">
      <alignment horizontal="left" vertical="top"/>
      <protection hidden="1"/>
    </xf>
    <xf numFmtId="44" fontId="2" fillId="2" borderId="0" xfId="2" applyFont="1" applyFill="1" applyBorder="1" applyAlignment="1" applyProtection="1">
      <alignment horizontal="center" vertical="center"/>
      <protection locked="0"/>
    </xf>
    <xf numFmtId="0" fontId="2" fillId="2" borderId="0" xfId="2" applyNumberFormat="1" applyFont="1" applyFill="1" applyBorder="1" applyAlignment="1" applyProtection="1">
      <alignment horizontal="center" vertical="center"/>
    </xf>
    <xf numFmtId="164" fontId="2" fillId="0" borderId="0" xfId="2" applyNumberFormat="1" applyFont="1" applyFill="1" applyBorder="1" applyAlignment="1" applyProtection="1">
      <alignment horizontal="center" vertical="center"/>
      <protection locked="0"/>
    </xf>
    <xf numFmtId="165" fontId="2" fillId="0" borderId="0" xfId="1" applyNumberFormat="1" applyFont="1" applyFill="1" applyBorder="1" applyAlignment="1" applyProtection="1">
      <protection locked="0"/>
    </xf>
    <xf numFmtId="165" fontId="3" fillId="0" borderId="0" xfId="1" applyNumberFormat="1" applyFont="1" applyFill="1" applyBorder="1" applyAlignment="1" applyProtection="1">
      <protection locked="0"/>
    </xf>
    <xf numFmtId="0" fontId="5" fillId="0" borderId="0" xfId="0" applyFont="1" applyAlignment="1" applyProtection="1">
      <alignment horizontal="left" vertical="top"/>
      <protection hidden="1"/>
    </xf>
    <xf numFmtId="0" fontId="5" fillId="0" borderId="0" xfId="3" applyFont="1" applyAlignment="1" applyProtection="1">
      <alignment horizontal="left" vertical="top"/>
      <protection hidden="1"/>
    </xf>
    <xf numFmtId="0" fontId="2" fillId="0" borderId="0" xfId="0" applyFont="1" applyAlignment="1" applyProtection="1">
      <alignment horizontal="left" vertical="top"/>
      <protection hidden="1"/>
    </xf>
    <xf numFmtId="44" fontId="2" fillId="0" borderId="0" xfId="2" applyFont="1" applyFill="1" applyBorder="1" applyAlignment="1" applyProtection="1">
      <alignment horizontal="left" vertical="top"/>
      <protection locked="0"/>
    </xf>
    <xf numFmtId="44" fontId="9" fillId="0" borderId="0" xfId="2" applyFont="1" applyFill="1" applyBorder="1" applyAlignment="1" applyProtection="1">
      <alignment horizontal="center" vertical="center"/>
    </xf>
    <xf numFmtId="44" fontId="9" fillId="3" borderId="0" xfId="2" applyFont="1" applyFill="1" applyBorder="1" applyAlignment="1" applyProtection="1">
      <alignment horizontal="center" vertical="center"/>
    </xf>
    <xf numFmtId="44" fontId="3" fillId="0" borderId="0" xfId="2" applyFont="1" applyFill="1" applyBorder="1" applyAlignment="1" applyProtection="1">
      <alignment horizontal="center" vertical="center"/>
    </xf>
    <xf numFmtId="0" fontId="3" fillId="0" borderId="0" xfId="2" applyNumberFormat="1" applyFont="1" applyFill="1" applyBorder="1" applyAlignment="1" applyProtection="1">
      <alignment horizontal="center" vertical="center"/>
    </xf>
    <xf numFmtId="2" fontId="2" fillId="4" borderId="0" xfId="2" applyNumberFormat="1" applyFont="1" applyFill="1" applyBorder="1" applyAlignment="1" applyProtection="1">
      <alignment horizontal="center" vertical="center"/>
    </xf>
    <xf numFmtId="0" fontId="2" fillId="0" borderId="0" xfId="3" applyFont="1" applyAlignment="1">
      <alignment horizontal="left" vertical="top"/>
    </xf>
    <xf numFmtId="0" fontId="2" fillId="0" borderId="0" xfId="3" applyFont="1" applyAlignment="1">
      <alignment horizontal="left" vertical="top"/>
    </xf>
    <xf numFmtId="0" fontId="2" fillId="0" borderId="0" xfId="3" applyFont="1" applyAlignment="1">
      <alignment horizontal="left" vertical="top"/>
    </xf>
    <xf numFmtId="0" fontId="2" fillId="0" borderId="0" xfId="3" applyFont="1" applyAlignment="1">
      <alignment horizontal="left" vertical="top"/>
    </xf>
    <xf numFmtId="0" fontId="2" fillId="0" borderId="0" xfId="3" applyFont="1" applyFill="1" applyAlignment="1">
      <alignment horizontal="left" vertical="top"/>
    </xf>
    <xf numFmtId="0" fontId="2" fillId="0" borderId="0" xfId="3" applyFont="1" applyAlignment="1">
      <alignment horizontal="left" vertical="top" wrapText="1"/>
    </xf>
    <xf numFmtId="0" fontId="2" fillId="0" borderId="0" xfId="4" applyFont="1" applyAlignment="1" applyProtection="1">
      <alignment horizontal="left" vertical="top"/>
      <protection locked="0"/>
    </xf>
    <xf numFmtId="0" fontId="2" fillId="0" borderId="0" xfId="3" applyFont="1" applyAlignment="1">
      <alignment horizontal="left" vertical="top"/>
    </xf>
    <xf numFmtId="0" fontId="5" fillId="0" borderId="0" xfId="3" applyFont="1" applyAlignment="1">
      <alignment horizontal="left" vertical="top" wrapText="1"/>
    </xf>
  </cellXfs>
  <cellStyles count="5">
    <cellStyle name="Komma" xfId="1" builtinId="3"/>
    <cellStyle name="Standaard" xfId="0" builtinId="0"/>
    <cellStyle name="Standaard 2" xfId="3" xr:uid="{15328295-45C6-49BD-B53A-A8745FB12C5A}"/>
    <cellStyle name="Standaard 2 2" xfId="4" xr:uid="{B5582621-095E-473B-A88B-643303331903}"/>
    <cellStyle name="Valuta" xfId="2" builtinId="4"/>
  </cellStyles>
  <dxfs count="68">
    <dxf>
      <font>
        <color rgb="FFFFFF00"/>
      </font>
      <fill>
        <patternFill>
          <bgColor rgb="FFFFFF00"/>
        </patternFill>
      </fill>
    </dxf>
    <dxf>
      <font>
        <color theme="7" tint="0.79998168889431442"/>
      </font>
      <fill>
        <patternFill>
          <bgColor theme="7" tint="0.79998168889431442"/>
        </patternFill>
      </fill>
    </dxf>
    <dxf>
      <font>
        <color rgb="FFFFFF00"/>
      </font>
      <fill>
        <patternFill>
          <bgColor rgb="FFFFFF00"/>
        </patternFill>
      </fill>
    </dxf>
    <dxf>
      <font>
        <color rgb="FFFFFF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theme="7" tint="0.79998168889431442"/>
      </font>
      <fill>
        <patternFill>
          <bgColor theme="7" tint="0.79998168889431442"/>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theme="7" tint="0.79998168889431442"/>
      </font>
      <fill>
        <patternFill>
          <bgColor theme="7" tint="0.79998168889431442"/>
        </patternFill>
      </fill>
    </dxf>
    <dxf>
      <font>
        <color rgb="FFFFFF00"/>
      </font>
      <fill>
        <patternFill>
          <bgColor rgb="FFFFFF00"/>
        </patternFill>
      </fill>
    </dxf>
    <dxf>
      <font>
        <color theme="7" tint="0.79998168889431442"/>
      </font>
      <fill>
        <patternFill>
          <bgColor theme="7" tint="0.79998168889431442"/>
        </patternFill>
      </fill>
    </dxf>
    <dxf>
      <font>
        <color theme="7" tint="0.79998168889431442"/>
      </font>
      <fill>
        <patternFill>
          <bgColor theme="7" tint="0.79998168889431442"/>
        </patternFill>
      </fill>
    </dxf>
    <dxf>
      <fill>
        <patternFill>
          <bgColor theme="7" tint="0.79998168889431442"/>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theme="7" tint="0.7999816888943144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008BD-E9C4-468D-BE0E-8AC1F2DE05F0}">
  <dimension ref="A1:R259"/>
  <sheetViews>
    <sheetView tabSelected="1" workbookViewId="0">
      <pane ySplit="6" topLeftCell="A193" activePane="bottomLeft" state="frozen"/>
      <selection pane="bottomLeft" activeCell="K198" sqref="K198"/>
    </sheetView>
  </sheetViews>
  <sheetFormatPr defaultColWidth="9" defaultRowHeight="14.4" x14ac:dyDescent="0.3"/>
  <cols>
    <col min="1" max="1" width="6.109375" style="1" customWidth="1"/>
    <col min="2" max="2" width="56.44140625" style="1" customWidth="1"/>
    <col min="3" max="3" width="31.109375" style="1" customWidth="1"/>
    <col min="4" max="4" width="15.88671875" style="2" customWidth="1"/>
    <col min="5" max="5" width="12.5546875" style="21" customWidth="1"/>
    <col min="6" max="6" width="15.21875" style="2" customWidth="1"/>
    <col min="7" max="8" width="11.109375" style="3" customWidth="1"/>
    <col min="9" max="9" width="2.21875" style="3" customWidth="1"/>
    <col min="10" max="10" width="8.44140625" style="4" bestFit="1" customWidth="1"/>
    <col min="11" max="11" width="9.88671875" style="5" customWidth="1"/>
    <col min="12" max="15" width="9.88671875" style="4" customWidth="1"/>
    <col min="16" max="16" width="9" style="6"/>
    <col min="17" max="18" width="9.109375" customWidth="1"/>
    <col min="19" max="16384" width="9" style="1"/>
  </cols>
  <sheetData>
    <row r="1" spans="1:16" x14ac:dyDescent="0.3">
      <c r="A1" s="1" t="s">
        <v>0</v>
      </c>
      <c r="B1" s="1" t="s">
        <v>1</v>
      </c>
      <c r="C1" s="1" t="s">
        <v>2</v>
      </c>
      <c r="D1" s="2" t="s">
        <v>420</v>
      </c>
      <c r="E1" s="2"/>
      <c r="F1" s="2">
        <f>F254</f>
        <v>1000</v>
      </c>
    </row>
    <row r="2" spans="1:16" x14ac:dyDescent="0.3">
      <c r="D2" s="2" t="s">
        <v>421</v>
      </c>
      <c r="E2" s="2"/>
      <c r="F2" s="42">
        <f>F5*((F4-F1)/(F4-F3))</f>
        <v>997.77777777777771</v>
      </c>
    </row>
    <row r="3" spans="1:16" x14ac:dyDescent="0.3">
      <c r="D3" s="2" t="s">
        <v>418</v>
      </c>
      <c r="E3" s="2"/>
      <c r="F3" s="2">
        <v>225000</v>
      </c>
    </row>
    <row r="4" spans="1:16" x14ac:dyDescent="0.3">
      <c r="D4" s="2" t="s">
        <v>417</v>
      </c>
      <c r="E4" s="2"/>
      <c r="F4" s="2">
        <v>450000</v>
      </c>
    </row>
    <row r="5" spans="1:16" x14ac:dyDescent="0.3">
      <c r="D5" s="2" t="s">
        <v>419</v>
      </c>
      <c r="E5" s="2"/>
      <c r="F5" s="2">
        <v>500</v>
      </c>
    </row>
    <row r="6" spans="1:16" x14ac:dyDescent="0.3">
      <c r="B6" s="7" t="s">
        <v>3</v>
      </c>
      <c r="C6" s="49" t="s">
        <v>4</v>
      </c>
      <c r="D6" s="49"/>
      <c r="E6" s="49"/>
      <c r="F6" s="49"/>
      <c r="G6" s="49"/>
      <c r="H6" s="49"/>
      <c r="I6" s="8"/>
      <c r="L6" s="5" t="s">
        <v>5</v>
      </c>
      <c r="M6" s="5" t="s">
        <v>6</v>
      </c>
      <c r="N6" s="5" t="s">
        <v>7</v>
      </c>
      <c r="O6" s="5" t="s">
        <v>8</v>
      </c>
      <c r="P6" s="6" t="s">
        <v>9</v>
      </c>
    </row>
    <row r="7" spans="1:16" x14ac:dyDescent="0.3">
      <c r="B7" s="7" t="s">
        <v>10</v>
      </c>
      <c r="C7" s="49" t="s">
        <v>4</v>
      </c>
      <c r="D7" s="49"/>
      <c r="E7" s="49"/>
      <c r="F7" s="49"/>
      <c r="G7" s="49"/>
      <c r="H7" s="49"/>
      <c r="I7" s="8"/>
      <c r="J7" s="5"/>
      <c r="L7" s="5">
        <v>1</v>
      </c>
      <c r="M7" s="5">
        <v>1</v>
      </c>
      <c r="N7" s="5">
        <v>1</v>
      </c>
      <c r="O7" s="5">
        <v>1</v>
      </c>
      <c r="P7" s="5">
        <v>1</v>
      </c>
    </row>
    <row r="8" spans="1:16" x14ac:dyDescent="0.3">
      <c r="B8" s="7" t="s">
        <v>11</v>
      </c>
      <c r="C8" s="49" t="s">
        <v>4</v>
      </c>
      <c r="D8" s="49"/>
      <c r="E8" s="49"/>
      <c r="F8" s="49"/>
      <c r="G8" s="49"/>
      <c r="H8" s="49"/>
      <c r="I8" s="8"/>
      <c r="J8" s="5"/>
      <c r="L8" s="5">
        <v>1</v>
      </c>
      <c r="M8" s="5">
        <v>1</v>
      </c>
      <c r="N8" s="5">
        <v>1</v>
      </c>
      <c r="O8" s="5">
        <v>1</v>
      </c>
      <c r="P8" s="5">
        <v>1</v>
      </c>
    </row>
    <row r="9" spans="1:16" x14ac:dyDescent="0.3">
      <c r="B9" s="7" t="s">
        <v>12</v>
      </c>
      <c r="C9" s="49" t="s">
        <v>4</v>
      </c>
      <c r="D9" s="49"/>
      <c r="E9" s="49"/>
      <c r="F9" s="49"/>
      <c r="G9" s="49"/>
      <c r="H9" s="49"/>
      <c r="I9" s="8"/>
      <c r="J9" s="5"/>
      <c r="L9" s="5">
        <v>1</v>
      </c>
      <c r="M9" s="5">
        <v>1</v>
      </c>
      <c r="N9" s="5">
        <v>1</v>
      </c>
      <c r="O9" s="5">
        <v>1</v>
      </c>
      <c r="P9" s="5">
        <v>1</v>
      </c>
    </row>
    <row r="10" spans="1:16" x14ac:dyDescent="0.3">
      <c r="B10" s="7" t="s">
        <v>13</v>
      </c>
      <c r="C10" s="49" t="s">
        <v>4</v>
      </c>
      <c r="D10" s="49"/>
      <c r="E10" s="49"/>
      <c r="F10" s="49"/>
      <c r="G10" s="49"/>
      <c r="H10" s="49"/>
      <c r="I10" s="8"/>
      <c r="J10" s="5"/>
      <c r="L10" s="5">
        <v>1</v>
      </c>
      <c r="M10" s="5">
        <v>1</v>
      </c>
      <c r="N10" s="5">
        <v>1</v>
      </c>
      <c r="O10" s="5">
        <v>1</v>
      </c>
      <c r="P10" s="5">
        <v>1</v>
      </c>
    </row>
    <row r="11" spans="1:16" x14ac:dyDescent="0.3">
      <c r="B11" s="7" t="s">
        <v>14</v>
      </c>
      <c r="C11" s="49" t="s">
        <v>4</v>
      </c>
      <c r="D11" s="49"/>
      <c r="E11" s="49"/>
      <c r="F11" s="49"/>
      <c r="G11" s="49"/>
      <c r="H11" s="49"/>
      <c r="I11" s="8"/>
      <c r="J11" s="5"/>
      <c r="L11" s="5">
        <v>1</v>
      </c>
      <c r="M11" s="5">
        <v>1</v>
      </c>
      <c r="N11" s="5">
        <v>1</v>
      </c>
      <c r="O11" s="5">
        <v>1</v>
      </c>
      <c r="P11" s="5">
        <v>1</v>
      </c>
    </row>
    <row r="12" spans="1:16" x14ac:dyDescent="0.3">
      <c r="B12" s="7" t="s">
        <v>15</v>
      </c>
      <c r="C12" s="49" t="s">
        <v>4</v>
      </c>
      <c r="D12" s="49"/>
      <c r="E12" s="49"/>
      <c r="F12" s="49"/>
      <c r="G12" s="49"/>
      <c r="H12" s="49"/>
      <c r="I12" s="8"/>
      <c r="J12" s="5"/>
      <c r="L12" s="5">
        <v>1</v>
      </c>
      <c r="M12" s="5">
        <v>1</v>
      </c>
      <c r="N12" s="5">
        <v>1</v>
      </c>
      <c r="O12" s="5">
        <v>1</v>
      </c>
      <c r="P12" s="5">
        <v>1</v>
      </c>
    </row>
    <row r="13" spans="1:16" x14ac:dyDescent="0.3">
      <c r="B13" s="7" t="s">
        <v>16</v>
      </c>
      <c r="C13" s="49" t="s">
        <v>4</v>
      </c>
      <c r="D13" s="49"/>
      <c r="E13" s="49"/>
      <c r="F13" s="49"/>
      <c r="G13" s="49"/>
      <c r="H13" s="49"/>
      <c r="I13" s="8"/>
      <c r="J13" s="5"/>
      <c r="L13" s="5">
        <v>1</v>
      </c>
      <c r="M13" s="5">
        <v>1</v>
      </c>
      <c r="N13" s="5">
        <v>1</v>
      </c>
      <c r="O13" s="5">
        <v>1</v>
      </c>
      <c r="P13" s="5">
        <v>1</v>
      </c>
    </row>
    <row r="14" spans="1:16" x14ac:dyDescent="0.3">
      <c r="B14" s="7" t="s">
        <v>17</v>
      </c>
      <c r="C14" s="49" t="s">
        <v>4</v>
      </c>
      <c r="D14" s="49"/>
      <c r="E14" s="49"/>
      <c r="F14" s="49"/>
      <c r="G14" s="49"/>
      <c r="H14" s="49"/>
      <c r="I14" s="8"/>
      <c r="J14" s="5"/>
      <c r="L14" s="5">
        <v>1</v>
      </c>
      <c r="M14" s="5">
        <v>1</v>
      </c>
      <c r="N14" s="5">
        <v>1</v>
      </c>
      <c r="O14" s="5">
        <v>1</v>
      </c>
      <c r="P14" s="5">
        <v>1</v>
      </c>
    </row>
    <row r="15" spans="1:16" x14ac:dyDescent="0.3">
      <c r="B15" s="7"/>
      <c r="C15" s="8"/>
      <c r="D15" s="8"/>
      <c r="E15" s="8"/>
      <c r="F15" s="9"/>
      <c r="G15" s="8"/>
      <c r="H15" s="8"/>
      <c r="I15" s="8"/>
      <c r="J15" s="5"/>
      <c r="L15" s="5"/>
      <c r="M15" s="5"/>
      <c r="N15" s="5"/>
      <c r="O15" s="5"/>
      <c r="P15" s="5"/>
    </row>
    <row r="16" spans="1:16" s="10" customFormat="1" ht="11.4" x14ac:dyDescent="0.3">
      <c r="D16" s="2" t="s">
        <v>18</v>
      </c>
      <c r="E16" s="11" t="s">
        <v>19</v>
      </c>
      <c r="F16" s="12" t="s">
        <v>20</v>
      </c>
      <c r="G16" s="13" t="s">
        <v>21</v>
      </c>
      <c r="H16" s="13" t="s">
        <v>22</v>
      </c>
      <c r="I16" s="14"/>
      <c r="J16" s="5"/>
      <c r="K16" s="15"/>
      <c r="L16" s="15">
        <v>1</v>
      </c>
      <c r="M16" s="15">
        <v>1</v>
      </c>
      <c r="N16" s="15">
        <v>1</v>
      </c>
      <c r="O16" s="15">
        <v>1</v>
      </c>
      <c r="P16" s="15">
        <v>1</v>
      </c>
    </row>
    <row r="17" spans="1:16" ht="3.75" customHeight="1" x14ac:dyDescent="0.3">
      <c r="B17" s="7"/>
      <c r="C17" s="50"/>
      <c r="D17" s="50"/>
      <c r="E17" s="16"/>
      <c r="F17" s="17"/>
      <c r="G17" s="18"/>
      <c r="H17" s="18"/>
      <c r="I17" s="19"/>
      <c r="J17" s="5"/>
      <c r="L17" s="5">
        <v>1</v>
      </c>
      <c r="M17" s="5">
        <v>1</v>
      </c>
      <c r="N17" s="5">
        <v>1</v>
      </c>
      <c r="O17" s="5">
        <v>1</v>
      </c>
      <c r="P17" s="15">
        <v>1</v>
      </c>
    </row>
    <row r="18" spans="1:16" x14ac:dyDescent="0.3">
      <c r="A18" s="1" t="s">
        <v>23</v>
      </c>
      <c r="B18" s="7" t="s">
        <v>24</v>
      </c>
      <c r="C18" s="20" t="s">
        <v>25</v>
      </c>
      <c r="G18" s="22"/>
      <c r="H18" s="22"/>
      <c r="L18" s="4">
        <v>0</v>
      </c>
      <c r="M18" s="4">
        <v>0</v>
      </c>
      <c r="N18" s="4">
        <v>0</v>
      </c>
      <c r="O18" s="4">
        <v>0</v>
      </c>
      <c r="P18" s="4">
        <v>0</v>
      </c>
    </row>
    <row r="19" spans="1:16" x14ac:dyDescent="0.3">
      <c r="B19" s="19" t="s">
        <v>26</v>
      </c>
      <c r="C19" s="19" t="s">
        <v>27</v>
      </c>
      <c r="G19" s="22"/>
      <c r="H19" s="22"/>
      <c r="L19" s="4">
        <v>0</v>
      </c>
      <c r="M19" s="4">
        <v>0</v>
      </c>
      <c r="N19" s="4">
        <v>0</v>
      </c>
      <c r="O19" s="4">
        <v>0</v>
      </c>
      <c r="P19" s="4">
        <v>0</v>
      </c>
    </row>
    <row r="20" spans="1:16" x14ac:dyDescent="0.3">
      <c r="A20" s="1" t="s">
        <v>28</v>
      </c>
      <c r="B20" s="19" t="s">
        <v>29</v>
      </c>
      <c r="C20" s="19"/>
      <c r="G20" s="22"/>
      <c r="H20" s="22"/>
      <c r="L20" s="4">
        <v>0</v>
      </c>
      <c r="M20" s="4">
        <v>0</v>
      </c>
      <c r="N20" s="4">
        <v>0</v>
      </c>
      <c r="O20" s="4">
        <v>0</v>
      </c>
      <c r="P20" s="4">
        <v>0</v>
      </c>
    </row>
    <row r="21" spans="1:16" x14ac:dyDescent="0.3">
      <c r="A21" s="1" t="s">
        <v>30</v>
      </c>
      <c r="B21" s="19" t="s">
        <v>31</v>
      </c>
      <c r="C21" s="19" t="s">
        <v>32</v>
      </c>
      <c r="D21" s="23"/>
      <c r="E21" s="21">
        <v>8</v>
      </c>
      <c r="F21" s="2">
        <f>E21*D21</f>
        <v>0</v>
      </c>
      <c r="G21" s="22">
        <f>E21*D21</f>
        <v>0</v>
      </c>
      <c r="H21" s="22">
        <f>(E21+F21)*D21</f>
        <v>0</v>
      </c>
      <c r="L21" s="4">
        <v>0</v>
      </c>
      <c r="M21" s="4">
        <v>0</v>
      </c>
      <c r="N21" s="4">
        <v>0</v>
      </c>
      <c r="O21" s="4">
        <v>0</v>
      </c>
      <c r="P21" s="4">
        <v>0</v>
      </c>
    </row>
    <row r="22" spans="1:16" x14ac:dyDescent="0.3">
      <c r="A22" s="1" t="s">
        <v>33</v>
      </c>
      <c r="B22" s="19" t="s">
        <v>34</v>
      </c>
      <c r="C22" s="19" t="s">
        <v>35</v>
      </c>
      <c r="D22" s="23"/>
      <c r="E22" s="21">
        <v>4</v>
      </c>
      <c r="F22" s="2">
        <f>D22*E22</f>
        <v>0</v>
      </c>
      <c r="G22" s="22">
        <f t="shared" ref="G22:G82" si="0">E22*D22</f>
        <v>0</v>
      </c>
      <c r="H22" s="22">
        <f t="shared" ref="H22:H82" si="1">(E22+F22)*D22</f>
        <v>0</v>
      </c>
      <c r="L22" s="4">
        <v>0</v>
      </c>
      <c r="M22" s="4">
        <v>0</v>
      </c>
      <c r="N22" s="4">
        <v>0</v>
      </c>
      <c r="O22" s="4">
        <v>0</v>
      </c>
      <c r="P22" s="4">
        <v>0</v>
      </c>
    </row>
    <row r="23" spans="1:16" x14ac:dyDescent="0.3">
      <c r="A23" s="1" t="s">
        <v>36</v>
      </c>
      <c r="B23" s="19" t="s">
        <v>37</v>
      </c>
      <c r="C23" s="19" t="s">
        <v>35</v>
      </c>
      <c r="D23" s="23"/>
      <c r="E23" s="21">
        <v>2</v>
      </c>
      <c r="F23" s="2">
        <f t="shared" ref="F23:F51" si="2">D23*E23</f>
        <v>0</v>
      </c>
      <c r="G23" s="22">
        <f t="shared" si="0"/>
        <v>0</v>
      </c>
      <c r="H23" s="22">
        <f t="shared" si="1"/>
        <v>0</v>
      </c>
      <c r="L23" s="4">
        <v>0</v>
      </c>
      <c r="M23" s="4">
        <v>0</v>
      </c>
      <c r="N23" s="4">
        <v>0</v>
      </c>
      <c r="O23" s="4">
        <v>0</v>
      </c>
      <c r="P23" s="4">
        <v>0</v>
      </c>
    </row>
    <row r="24" spans="1:16" ht="5.0999999999999996" customHeight="1" x14ac:dyDescent="0.3">
      <c r="B24" s="19"/>
      <c r="C24" s="19"/>
      <c r="G24" s="22"/>
      <c r="H24" s="22"/>
      <c r="L24" s="5">
        <v>1</v>
      </c>
      <c r="M24" s="5">
        <v>1</v>
      </c>
      <c r="N24" s="5">
        <v>1</v>
      </c>
      <c r="O24" s="5">
        <v>1</v>
      </c>
      <c r="P24" s="5">
        <v>1</v>
      </c>
    </row>
    <row r="25" spans="1:16" x14ac:dyDescent="0.3">
      <c r="A25" s="1" t="s">
        <v>38</v>
      </c>
      <c r="B25" s="19" t="s">
        <v>39</v>
      </c>
      <c r="C25" s="19"/>
      <c r="G25" s="22"/>
      <c r="H25" s="22"/>
      <c r="L25" s="4">
        <v>0</v>
      </c>
      <c r="M25" s="4">
        <v>0</v>
      </c>
      <c r="N25" s="4">
        <v>0</v>
      </c>
      <c r="O25" s="4">
        <v>0</v>
      </c>
      <c r="P25" s="4">
        <v>0</v>
      </c>
    </row>
    <row r="26" spans="1:16" x14ac:dyDescent="0.3">
      <c r="A26" s="1" t="s">
        <v>40</v>
      </c>
      <c r="B26" s="19" t="s">
        <v>41</v>
      </c>
      <c r="C26" s="19" t="s">
        <v>32</v>
      </c>
      <c r="D26" s="23"/>
      <c r="E26" s="21">
        <v>12</v>
      </c>
      <c r="F26" s="2">
        <f t="shared" si="2"/>
        <v>0</v>
      </c>
      <c r="G26" s="22">
        <f t="shared" si="0"/>
        <v>0</v>
      </c>
      <c r="H26" s="22">
        <f t="shared" si="1"/>
        <v>0</v>
      </c>
      <c r="L26" s="4">
        <v>0</v>
      </c>
      <c r="M26" s="4">
        <v>0</v>
      </c>
      <c r="N26" s="4">
        <v>0</v>
      </c>
      <c r="O26" s="4">
        <v>0</v>
      </c>
      <c r="P26" s="4">
        <v>0</v>
      </c>
    </row>
    <row r="27" spans="1:16" x14ac:dyDescent="0.3">
      <c r="A27" s="1" t="s">
        <v>42</v>
      </c>
      <c r="B27" s="19" t="s">
        <v>43</v>
      </c>
      <c r="C27" s="19" t="s">
        <v>35</v>
      </c>
      <c r="D27" s="23"/>
      <c r="E27" s="21">
        <v>8</v>
      </c>
      <c r="F27" s="2">
        <f t="shared" si="2"/>
        <v>0</v>
      </c>
      <c r="G27" s="22">
        <f t="shared" si="0"/>
        <v>0</v>
      </c>
      <c r="H27" s="22">
        <f t="shared" si="1"/>
        <v>0</v>
      </c>
      <c r="L27" s="4">
        <v>0</v>
      </c>
      <c r="M27" s="4">
        <v>0</v>
      </c>
      <c r="N27" s="4">
        <v>0</v>
      </c>
      <c r="O27" s="4">
        <v>0</v>
      </c>
      <c r="P27" s="4">
        <v>0</v>
      </c>
    </row>
    <row r="28" spans="1:16" x14ac:dyDescent="0.3">
      <c r="A28" s="1" t="s">
        <v>44</v>
      </c>
      <c r="B28" s="19" t="s">
        <v>45</v>
      </c>
      <c r="C28" s="19" t="s">
        <v>35</v>
      </c>
      <c r="D28" s="23"/>
      <c r="E28" s="21">
        <v>1</v>
      </c>
      <c r="F28" s="2">
        <f t="shared" si="2"/>
        <v>0</v>
      </c>
      <c r="G28" s="22">
        <f t="shared" si="0"/>
        <v>0</v>
      </c>
      <c r="H28" s="22">
        <f t="shared" si="1"/>
        <v>0</v>
      </c>
      <c r="L28" s="4">
        <v>0</v>
      </c>
      <c r="M28" s="4">
        <v>0</v>
      </c>
      <c r="N28" s="4">
        <v>0</v>
      </c>
      <c r="O28" s="4">
        <v>0</v>
      </c>
      <c r="P28" s="4">
        <v>0</v>
      </c>
    </row>
    <row r="29" spans="1:16" ht="5.0999999999999996" customHeight="1" x14ac:dyDescent="0.3">
      <c r="B29" s="19"/>
      <c r="C29" s="19"/>
      <c r="G29" s="22"/>
      <c r="H29" s="22"/>
      <c r="L29" s="4">
        <v>1</v>
      </c>
      <c r="M29" s="4">
        <v>1</v>
      </c>
      <c r="N29" s="4">
        <v>1</v>
      </c>
      <c r="O29" s="4">
        <v>1</v>
      </c>
      <c r="P29" s="4">
        <v>1</v>
      </c>
    </row>
    <row r="30" spans="1:16" x14ac:dyDescent="0.3">
      <c r="A30" s="1" t="s">
        <v>46</v>
      </c>
      <c r="B30" s="19" t="s">
        <v>47</v>
      </c>
      <c r="C30" s="19"/>
      <c r="G30" s="22"/>
      <c r="H30" s="22"/>
      <c r="L30" s="4">
        <v>0</v>
      </c>
      <c r="M30" s="4">
        <v>0</v>
      </c>
      <c r="N30" s="4">
        <v>0</v>
      </c>
      <c r="O30" s="4">
        <v>0</v>
      </c>
      <c r="P30" s="4">
        <v>0</v>
      </c>
    </row>
    <row r="31" spans="1:16" x14ac:dyDescent="0.3">
      <c r="A31" s="1" t="s">
        <v>48</v>
      </c>
      <c r="B31" s="19" t="s">
        <v>49</v>
      </c>
      <c r="C31" s="19" t="s">
        <v>50</v>
      </c>
      <c r="D31" s="23"/>
      <c r="E31" s="21">
        <v>15</v>
      </c>
      <c r="F31" s="2">
        <f t="shared" si="2"/>
        <v>0</v>
      </c>
      <c r="G31" s="22">
        <f t="shared" si="0"/>
        <v>0</v>
      </c>
      <c r="H31" s="22">
        <f t="shared" si="1"/>
        <v>0</v>
      </c>
      <c r="L31" s="4">
        <v>0</v>
      </c>
      <c r="M31" s="4">
        <v>0</v>
      </c>
      <c r="N31" s="4">
        <v>0</v>
      </c>
      <c r="O31" s="4">
        <v>0</v>
      </c>
      <c r="P31" s="4">
        <v>0</v>
      </c>
    </row>
    <row r="32" spans="1:16" x14ac:dyDescent="0.3">
      <c r="A32" s="1" t="s">
        <v>51</v>
      </c>
      <c r="B32" s="19" t="s">
        <v>52</v>
      </c>
      <c r="C32" s="19" t="s">
        <v>53</v>
      </c>
      <c r="D32" s="23"/>
      <c r="E32" s="21">
        <v>15</v>
      </c>
      <c r="F32" s="2">
        <f t="shared" si="2"/>
        <v>0</v>
      </c>
      <c r="G32" s="22">
        <f t="shared" si="0"/>
        <v>0</v>
      </c>
      <c r="H32" s="22">
        <f t="shared" si="1"/>
        <v>0</v>
      </c>
      <c r="L32" s="4">
        <v>0</v>
      </c>
      <c r="M32" s="4">
        <v>0</v>
      </c>
      <c r="N32" s="4">
        <v>0</v>
      </c>
      <c r="O32" s="4">
        <v>0</v>
      </c>
      <c r="P32" s="4">
        <v>0</v>
      </c>
    </row>
    <row r="33" spans="1:16" x14ac:dyDescent="0.3">
      <c r="A33" s="1" t="s">
        <v>54</v>
      </c>
      <c r="B33" s="19" t="s">
        <v>55</v>
      </c>
      <c r="C33" s="19" t="s">
        <v>53</v>
      </c>
      <c r="D33" s="23"/>
      <c r="E33" s="21">
        <v>10</v>
      </c>
      <c r="F33" s="2">
        <f t="shared" si="2"/>
        <v>0</v>
      </c>
      <c r="G33" s="22">
        <f t="shared" si="0"/>
        <v>0</v>
      </c>
      <c r="H33" s="22">
        <f t="shared" si="1"/>
        <v>0</v>
      </c>
      <c r="L33" s="4">
        <v>0</v>
      </c>
      <c r="M33" s="4">
        <v>0</v>
      </c>
      <c r="N33" s="4">
        <v>0</v>
      </c>
      <c r="O33" s="4">
        <v>0</v>
      </c>
      <c r="P33" s="4">
        <v>0</v>
      </c>
    </row>
    <row r="34" spans="1:16" ht="5.0999999999999996" customHeight="1" x14ac:dyDescent="0.3">
      <c r="B34" s="19"/>
      <c r="C34" s="19"/>
      <c r="G34" s="22"/>
      <c r="H34" s="22"/>
      <c r="L34" s="4">
        <v>1</v>
      </c>
      <c r="M34" s="4">
        <v>1</v>
      </c>
      <c r="N34" s="4">
        <v>1</v>
      </c>
      <c r="O34" s="4">
        <v>1</v>
      </c>
      <c r="P34" s="4">
        <v>1</v>
      </c>
    </row>
    <row r="35" spans="1:16" x14ac:dyDescent="0.3">
      <c r="A35" s="1" t="s">
        <v>56</v>
      </c>
      <c r="B35" s="7" t="s">
        <v>57</v>
      </c>
      <c r="C35" s="19"/>
      <c r="G35" s="22"/>
      <c r="H35" s="22"/>
      <c r="L35" s="4">
        <v>0</v>
      </c>
      <c r="M35" s="4">
        <v>0</v>
      </c>
      <c r="N35" s="4">
        <v>0</v>
      </c>
      <c r="O35" s="4">
        <v>0</v>
      </c>
      <c r="P35" s="4">
        <v>0</v>
      </c>
    </row>
    <row r="36" spans="1:16" x14ac:dyDescent="0.3">
      <c r="A36" s="1" t="s">
        <v>58</v>
      </c>
      <c r="B36" s="19" t="s">
        <v>59</v>
      </c>
      <c r="C36" s="19"/>
      <c r="G36" s="22"/>
      <c r="H36" s="22"/>
      <c r="K36" s="5">
        <v>2</v>
      </c>
      <c r="L36" s="4">
        <v>0</v>
      </c>
      <c r="M36" s="4">
        <v>0</v>
      </c>
      <c r="N36" s="4">
        <v>0</v>
      </c>
      <c r="O36" s="4">
        <v>0</v>
      </c>
      <c r="P36" s="4">
        <v>0</v>
      </c>
    </row>
    <row r="37" spans="1:16" x14ac:dyDescent="0.3">
      <c r="A37" s="1" t="s">
        <v>60</v>
      </c>
      <c r="B37" s="19" t="s">
        <v>61</v>
      </c>
      <c r="C37" s="19" t="s">
        <v>62</v>
      </c>
      <c r="D37" s="23"/>
      <c r="E37" s="21">
        <v>12</v>
      </c>
      <c r="F37" s="2">
        <f t="shared" si="2"/>
        <v>0</v>
      </c>
      <c r="G37" s="22">
        <f t="shared" si="0"/>
        <v>0</v>
      </c>
      <c r="H37" s="22">
        <f t="shared" si="1"/>
        <v>0</v>
      </c>
      <c r="K37" s="5">
        <v>223</v>
      </c>
      <c r="L37" s="4">
        <v>0</v>
      </c>
      <c r="M37" s="4">
        <v>0</v>
      </c>
      <c r="N37" s="4">
        <v>0</v>
      </c>
      <c r="O37" s="4">
        <v>0</v>
      </c>
      <c r="P37" s="4">
        <v>0</v>
      </c>
    </row>
    <row r="38" spans="1:16" x14ac:dyDescent="0.3">
      <c r="B38" s="24" t="s">
        <v>63</v>
      </c>
      <c r="C38" s="19"/>
      <c r="D38" s="1"/>
      <c r="G38" s="22"/>
      <c r="H38" s="22"/>
      <c r="P38" s="4"/>
    </row>
    <row r="39" spans="1:16" x14ac:dyDescent="0.3">
      <c r="A39" s="1" t="s">
        <v>64</v>
      </c>
      <c r="B39" s="19" t="s">
        <v>65</v>
      </c>
      <c r="C39" s="19" t="s">
        <v>66</v>
      </c>
      <c r="D39" s="1"/>
      <c r="G39" s="22"/>
      <c r="H39" s="22"/>
      <c r="L39" s="4">
        <v>0</v>
      </c>
      <c r="M39" s="4">
        <v>0</v>
      </c>
      <c r="N39" s="4">
        <v>0</v>
      </c>
      <c r="O39" s="4">
        <v>0</v>
      </c>
      <c r="P39" s="4">
        <v>0</v>
      </c>
    </row>
    <row r="40" spans="1:16" x14ac:dyDescent="0.3">
      <c r="A40" s="1" t="s">
        <v>67</v>
      </c>
      <c r="B40" s="19" t="s">
        <v>68</v>
      </c>
      <c r="C40" s="19" t="s">
        <v>62</v>
      </c>
      <c r="D40" s="23"/>
      <c r="E40" s="21">
        <v>2</v>
      </c>
      <c r="F40" s="2">
        <f t="shared" si="2"/>
        <v>0</v>
      </c>
      <c r="G40" s="22">
        <f t="shared" si="0"/>
        <v>0</v>
      </c>
      <c r="H40" s="22">
        <f t="shared" si="1"/>
        <v>0</v>
      </c>
      <c r="L40" s="4">
        <v>0</v>
      </c>
      <c r="M40" s="4">
        <v>0</v>
      </c>
      <c r="N40" s="4">
        <v>0</v>
      </c>
      <c r="O40" s="4">
        <v>0</v>
      </c>
      <c r="P40" s="4">
        <v>0</v>
      </c>
    </row>
    <row r="41" spans="1:16" ht="5.0999999999999996" customHeight="1" x14ac:dyDescent="0.3">
      <c r="B41" s="19"/>
      <c r="C41" s="19"/>
      <c r="G41" s="22"/>
      <c r="H41" s="22"/>
      <c r="L41" s="4">
        <v>1</v>
      </c>
      <c r="M41" s="4">
        <v>1</v>
      </c>
      <c r="N41" s="4">
        <v>1</v>
      </c>
      <c r="O41" s="4">
        <v>1</v>
      </c>
      <c r="P41" s="4">
        <v>1</v>
      </c>
    </row>
    <row r="42" spans="1:16" x14ac:dyDescent="0.3">
      <c r="A42" s="1" t="s">
        <v>69</v>
      </c>
      <c r="B42" s="19" t="s">
        <v>70</v>
      </c>
      <c r="C42" s="19"/>
      <c r="G42" s="22"/>
      <c r="H42" s="22"/>
      <c r="L42" s="4">
        <v>0</v>
      </c>
      <c r="M42" s="4">
        <v>0</v>
      </c>
      <c r="N42" s="4">
        <v>0</v>
      </c>
      <c r="O42" s="4">
        <v>0</v>
      </c>
      <c r="P42" s="4">
        <v>0</v>
      </c>
    </row>
    <row r="43" spans="1:16" x14ac:dyDescent="0.3">
      <c r="A43" s="1" t="s">
        <v>71</v>
      </c>
      <c r="B43" s="19" t="s">
        <v>72</v>
      </c>
      <c r="C43" s="19" t="s">
        <v>73</v>
      </c>
      <c r="D43" s="23"/>
      <c r="E43" s="21">
        <v>8</v>
      </c>
      <c r="F43" s="2">
        <f t="shared" si="2"/>
        <v>0</v>
      </c>
      <c r="G43" s="22">
        <f t="shared" si="0"/>
        <v>0</v>
      </c>
      <c r="H43" s="22">
        <f t="shared" si="1"/>
        <v>0</v>
      </c>
      <c r="L43" s="4">
        <v>0</v>
      </c>
      <c r="M43" s="4">
        <v>0</v>
      </c>
      <c r="N43" s="4">
        <v>0</v>
      </c>
      <c r="O43" s="4">
        <v>0</v>
      </c>
      <c r="P43" s="4">
        <v>0</v>
      </c>
    </row>
    <row r="44" spans="1:16" x14ac:dyDescent="0.3">
      <c r="A44" s="1" t="s">
        <v>74</v>
      </c>
      <c r="B44" s="19" t="s">
        <v>75</v>
      </c>
      <c r="C44" s="19" t="s">
        <v>76</v>
      </c>
      <c r="D44" s="23"/>
      <c r="E44" s="21">
        <v>8</v>
      </c>
      <c r="F44" s="2">
        <f t="shared" si="2"/>
        <v>0</v>
      </c>
      <c r="G44" s="22">
        <f t="shared" si="0"/>
        <v>0</v>
      </c>
      <c r="H44" s="22">
        <f t="shared" si="1"/>
        <v>0</v>
      </c>
      <c r="L44" s="4">
        <v>0</v>
      </c>
      <c r="M44" s="4">
        <v>0</v>
      </c>
      <c r="N44" s="4">
        <v>0</v>
      </c>
      <c r="O44" s="4">
        <v>0</v>
      </c>
      <c r="P44" s="4">
        <v>0</v>
      </c>
    </row>
    <row r="45" spans="1:16" x14ac:dyDescent="0.3">
      <c r="B45" s="19" t="s">
        <v>77</v>
      </c>
      <c r="C45" s="19"/>
      <c r="G45" s="22"/>
      <c r="H45" s="22"/>
      <c r="L45" s="4">
        <v>0</v>
      </c>
      <c r="M45" s="4">
        <v>0</v>
      </c>
      <c r="N45" s="4">
        <v>0</v>
      </c>
      <c r="O45" s="4">
        <v>0</v>
      </c>
      <c r="P45" s="4">
        <v>0</v>
      </c>
    </row>
    <row r="46" spans="1:16" x14ac:dyDescent="0.3">
      <c r="A46" s="1" t="s">
        <v>78</v>
      </c>
      <c r="B46" s="25" t="s">
        <v>79</v>
      </c>
      <c r="C46" s="19" t="s">
        <v>53</v>
      </c>
      <c r="D46" s="23"/>
      <c r="E46" s="21">
        <v>1</v>
      </c>
      <c r="F46" s="2">
        <f>D46*E46*-1</f>
        <v>0</v>
      </c>
      <c r="G46" s="22">
        <f t="shared" si="0"/>
        <v>0</v>
      </c>
      <c r="H46" s="22">
        <f t="shared" si="1"/>
        <v>0</v>
      </c>
      <c r="L46" s="4">
        <v>0</v>
      </c>
      <c r="M46" s="4">
        <v>0</v>
      </c>
      <c r="N46" s="4">
        <v>0</v>
      </c>
      <c r="O46" s="4">
        <v>0</v>
      </c>
      <c r="P46" s="4">
        <v>0</v>
      </c>
    </row>
    <row r="47" spans="1:16" x14ac:dyDescent="0.3">
      <c r="A47" s="1" t="s">
        <v>80</v>
      </c>
      <c r="B47" s="25" t="s">
        <v>454</v>
      </c>
      <c r="C47" s="19" t="s">
        <v>81</v>
      </c>
      <c r="D47" s="23"/>
      <c r="E47" s="21">
        <v>6</v>
      </c>
      <c r="F47" s="2">
        <f t="shared" si="2"/>
        <v>0</v>
      </c>
      <c r="G47" s="22">
        <f t="shared" si="0"/>
        <v>0</v>
      </c>
      <c r="H47" s="22">
        <f t="shared" si="1"/>
        <v>0</v>
      </c>
      <c r="L47" s="4">
        <v>0</v>
      </c>
      <c r="M47" s="4">
        <v>0</v>
      </c>
      <c r="N47" s="4">
        <v>0</v>
      </c>
      <c r="O47" s="4">
        <v>0</v>
      </c>
      <c r="P47" s="4">
        <v>0</v>
      </c>
    </row>
    <row r="48" spans="1:16" x14ac:dyDescent="0.3">
      <c r="A48" s="1" t="s">
        <v>82</v>
      </c>
      <c r="B48" s="25" t="s">
        <v>83</v>
      </c>
      <c r="C48" s="19"/>
      <c r="G48" s="22"/>
      <c r="H48" s="22"/>
      <c r="L48" s="4">
        <v>0</v>
      </c>
      <c r="M48" s="4">
        <v>0</v>
      </c>
      <c r="N48" s="4">
        <v>0</v>
      </c>
      <c r="O48" s="4">
        <v>0</v>
      </c>
      <c r="P48" s="4">
        <v>0</v>
      </c>
    </row>
    <row r="49" spans="1:16" x14ac:dyDescent="0.3">
      <c r="A49" s="1" t="s">
        <v>84</v>
      </c>
      <c r="B49" s="19" t="s">
        <v>85</v>
      </c>
      <c r="C49" s="19" t="s">
        <v>86</v>
      </c>
      <c r="D49" s="23"/>
      <c r="E49" s="21">
        <v>3</v>
      </c>
      <c r="F49" s="2">
        <f t="shared" si="2"/>
        <v>0</v>
      </c>
      <c r="G49" s="22">
        <f t="shared" si="0"/>
        <v>0</v>
      </c>
      <c r="H49" s="22">
        <f t="shared" si="1"/>
        <v>0</v>
      </c>
      <c r="L49" s="4">
        <v>0</v>
      </c>
      <c r="M49" s="4">
        <v>0</v>
      </c>
      <c r="N49" s="4">
        <v>0</v>
      </c>
      <c r="O49" s="4">
        <v>0</v>
      </c>
      <c r="P49" s="4">
        <v>0</v>
      </c>
    </row>
    <row r="50" spans="1:16" x14ac:dyDescent="0.3">
      <c r="A50" s="1" t="s">
        <v>87</v>
      </c>
      <c r="B50" s="19" t="s">
        <v>88</v>
      </c>
      <c r="C50" s="19" t="s">
        <v>86</v>
      </c>
      <c r="D50" s="23"/>
      <c r="E50" s="21">
        <v>3</v>
      </c>
      <c r="F50" s="2">
        <f t="shared" si="2"/>
        <v>0</v>
      </c>
      <c r="G50" s="22">
        <f t="shared" si="0"/>
        <v>0</v>
      </c>
      <c r="H50" s="22">
        <f t="shared" si="1"/>
        <v>0</v>
      </c>
      <c r="L50" s="4">
        <v>0</v>
      </c>
      <c r="M50" s="4">
        <v>0</v>
      </c>
      <c r="N50" s="4">
        <v>0</v>
      </c>
      <c r="O50" s="4">
        <v>0</v>
      </c>
      <c r="P50" s="4">
        <v>0</v>
      </c>
    </row>
    <row r="51" spans="1:16" x14ac:dyDescent="0.3">
      <c r="A51" s="1" t="s">
        <v>89</v>
      </c>
      <c r="B51" s="25" t="s">
        <v>90</v>
      </c>
      <c r="C51" s="19" t="s">
        <v>86</v>
      </c>
      <c r="D51" s="23"/>
      <c r="E51" s="21">
        <v>3</v>
      </c>
      <c r="F51" s="2">
        <f t="shared" si="2"/>
        <v>0</v>
      </c>
      <c r="G51" s="22">
        <f t="shared" si="0"/>
        <v>0</v>
      </c>
      <c r="H51" s="22">
        <f t="shared" si="1"/>
        <v>0</v>
      </c>
      <c r="L51" s="4">
        <v>0</v>
      </c>
      <c r="M51" s="4">
        <v>0</v>
      </c>
      <c r="N51" s="4">
        <v>0</v>
      </c>
      <c r="O51" s="4">
        <v>0</v>
      </c>
      <c r="P51" s="4">
        <v>0</v>
      </c>
    </row>
    <row r="52" spans="1:16" ht="6" customHeight="1" x14ac:dyDescent="0.3">
      <c r="B52" s="19"/>
      <c r="C52" s="19"/>
      <c r="G52" s="22"/>
      <c r="H52" s="22"/>
      <c r="L52" s="4">
        <v>1</v>
      </c>
      <c r="M52" s="4">
        <v>1</v>
      </c>
      <c r="N52" s="4">
        <v>1</v>
      </c>
      <c r="O52" s="4">
        <v>1</v>
      </c>
      <c r="P52" s="4">
        <v>1</v>
      </c>
    </row>
    <row r="53" spans="1:16" x14ac:dyDescent="0.3">
      <c r="A53" s="1" t="s">
        <v>91</v>
      </c>
      <c r="B53" s="20" t="s">
        <v>92</v>
      </c>
      <c r="C53" s="7" t="s">
        <v>144</v>
      </c>
      <c r="G53" s="22"/>
      <c r="H53" s="22"/>
      <c r="L53" s="5">
        <v>1</v>
      </c>
      <c r="M53" s="5">
        <v>0</v>
      </c>
      <c r="N53" s="5">
        <v>0</v>
      </c>
      <c r="O53" s="5">
        <v>0</v>
      </c>
      <c r="P53" s="4">
        <v>0</v>
      </c>
    </row>
    <row r="54" spans="1:16" x14ac:dyDescent="0.3">
      <c r="A54" s="1" t="s">
        <v>93</v>
      </c>
      <c r="B54" s="7" t="s">
        <v>94</v>
      </c>
      <c r="C54" s="19" t="s">
        <v>95</v>
      </c>
      <c r="G54" s="22"/>
      <c r="H54" s="22"/>
      <c r="L54" s="5">
        <v>1</v>
      </c>
      <c r="M54" s="5">
        <v>0</v>
      </c>
      <c r="N54" s="5">
        <v>0</v>
      </c>
      <c r="O54" s="5">
        <v>0</v>
      </c>
      <c r="P54" s="4">
        <v>0</v>
      </c>
    </row>
    <row r="55" spans="1:16" x14ac:dyDescent="0.3">
      <c r="A55" s="1" t="s">
        <v>96</v>
      </c>
      <c r="B55" s="19" t="s">
        <v>447</v>
      </c>
      <c r="C55" s="19" t="s">
        <v>98</v>
      </c>
      <c r="D55" s="23"/>
      <c r="E55" s="21">
        <v>8</v>
      </c>
      <c r="F55" s="2">
        <f t="shared" ref="F55:F60" si="3">D55*E55</f>
        <v>0</v>
      </c>
      <c r="G55" s="22">
        <f t="shared" si="0"/>
        <v>0</v>
      </c>
      <c r="H55" s="22">
        <f t="shared" si="1"/>
        <v>0</v>
      </c>
      <c r="L55" s="5">
        <v>1</v>
      </c>
      <c r="M55" s="5">
        <v>0</v>
      </c>
      <c r="N55" s="5">
        <v>0</v>
      </c>
      <c r="O55" s="5">
        <v>0</v>
      </c>
      <c r="P55" s="4">
        <v>0</v>
      </c>
    </row>
    <row r="56" spans="1:16" x14ac:dyDescent="0.3">
      <c r="A56" s="1" t="s">
        <v>99</v>
      </c>
      <c r="B56" s="19" t="s">
        <v>448</v>
      </c>
      <c r="C56" s="19" t="s">
        <v>98</v>
      </c>
      <c r="D56" s="23"/>
      <c r="E56" s="21">
        <v>6</v>
      </c>
      <c r="F56" s="2">
        <f t="shared" si="3"/>
        <v>0</v>
      </c>
      <c r="G56" s="22">
        <f t="shared" si="0"/>
        <v>0</v>
      </c>
      <c r="H56" s="22">
        <f t="shared" si="1"/>
        <v>0</v>
      </c>
      <c r="L56" s="5">
        <v>1</v>
      </c>
      <c r="M56" s="5">
        <v>0</v>
      </c>
      <c r="N56" s="5">
        <v>0</v>
      </c>
      <c r="O56" s="5">
        <v>0</v>
      </c>
      <c r="P56" s="4">
        <v>0</v>
      </c>
    </row>
    <row r="57" spans="1:16" x14ac:dyDescent="0.3">
      <c r="A57" s="1" t="s">
        <v>101</v>
      </c>
      <c r="B57" s="19" t="s">
        <v>449</v>
      </c>
      <c r="C57" s="19" t="s">
        <v>98</v>
      </c>
      <c r="D57" s="23"/>
      <c r="E57" s="21">
        <v>3</v>
      </c>
      <c r="F57" s="2">
        <f t="shared" si="3"/>
        <v>0</v>
      </c>
      <c r="G57" s="22">
        <f t="shared" si="0"/>
        <v>0</v>
      </c>
      <c r="H57" s="22">
        <f t="shared" si="1"/>
        <v>0</v>
      </c>
      <c r="L57" s="5">
        <v>1</v>
      </c>
      <c r="M57" s="5">
        <v>0</v>
      </c>
      <c r="N57" s="5">
        <v>0</v>
      </c>
      <c r="O57" s="5">
        <v>0</v>
      </c>
      <c r="P57" s="4">
        <v>0</v>
      </c>
    </row>
    <row r="58" spans="1:16" x14ac:dyDescent="0.3">
      <c r="A58" s="1" t="s">
        <v>103</v>
      </c>
      <c r="B58" s="19" t="s">
        <v>450</v>
      </c>
      <c r="C58" s="19" t="s">
        <v>98</v>
      </c>
      <c r="D58" s="23"/>
      <c r="E58" s="21">
        <v>2</v>
      </c>
      <c r="F58" s="2">
        <f t="shared" si="3"/>
        <v>0</v>
      </c>
      <c r="G58" s="22">
        <f t="shared" si="0"/>
        <v>0</v>
      </c>
      <c r="H58" s="22">
        <f t="shared" si="1"/>
        <v>0</v>
      </c>
      <c r="L58" s="5">
        <v>1</v>
      </c>
      <c r="M58" s="5">
        <v>0</v>
      </c>
      <c r="N58" s="5">
        <v>0</v>
      </c>
      <c r="O58" s="5">
        <v>0</v>
      </c>
      <c r="P58" s="4">
        <v>0</v>
      </c>
    </row>
    <row r="59" spans="1:16" x14ac:dyDescent="0.3">
      <c r="A59" s="1" t="s">
        <v>105</v>
      </c>
      <c r="B59" s="19" t="s">
        <v>451</v>
      </c>
      <c r="C59" s="19" t="s">
        <v>98</v>
      </c>
      <c r="D59" s="23"/>
      <c r="E59" s="21">
        <v>1</v>
      </c>
      <c r="F59" s="2">
        <f t="shared" si="3"/>
        <v>0</v>
      </c>
      <c r="G59" s="22">
        <f t="shared" si="0"/>
        <v>0</v>
      </c>
      <c r="H59" s="22">
        <f t="shared" si="1"/>
        <v>0</v>
      </c>
      <c r="L59" s="5">
        <v>1</v>
      </c>
      <c r="M59" s="5">
        <v>0</v>
      </c>
      <c r="N59" s="5">
        <v>0</v>
      </c>
      <c r="O59" s="5">
        <v>0</v>
      </c>
      <c r="P59" s="4">
        <v>0</v>
      </c>
    </row>
    <row r="60" spans="1:16" x14ac:dyDescent="0.3">
      <c r="A60" s="1" t="s">
        <v>105</v>
      </c>
      <c r="B60" s="19" t="s">
        <v>452</v>
      </c>
      <c r="C60" s="19" t="s">
        <v>98</v>
      </c>
      <c r="D60" s="23"/>
      <c r="E60" s="21">
        <v>1</v>
      </c>
      <c r="F60" s="2">
        <f t="shared" si="3"/>
        <v>0</v>
      </c>
      <c r="G60" s="22">
        <f t="shared" si="0"/>
        <v>0</v>
      </c>
      <c r="H60" s="22">
        <f t="shared" si="1"/>
        <v>0</v>
      </c>
      <c r="L60" s="5">
        <v>1</v>
      </c>
      <c r="M60" s="5">
        <v>0</v>
      </c>
      <c r="N60" s="5">
        <v>0</v>
      </c>
      <c r="O60" s="5">
        <v>0</v>
      </c>
      <c r="P60" s="4">
        <v>0</v>
      </c>
    </row>
    <row r="61" spans="1:16" ht="5.0999999999999996" customHeight="1" x14ac:dyDescent="0.3">
      <c r="B61" s="19"/>
      <c r="C61" s="19"/>
      <c r="G61" s="22"/>
      <c r="H61" s="22"/>
      <c r="L61" s="5">
        <v>1</v>
      </c>
      <c r="M61" s="5">
        <v>1</v>
      </c>
      <c r="N61" s="5">
        <v>1</v>
      </c>
      <c r="O61" s="5">
        <v>1</v>
      </c>
      <c r="P61" s="4">
        <v>1</v>
      </c>
    </row>
    <row r="62" spans="1:16" x14ac:dyDescent="0.3">
      <c r="A62" s="1" t="s">
        <v>108</v>
      </c>
      <c r="B62" s="7" t="s">
        <v>453</v>
      </c>
      <c r="C62" s="19"/>
      <c r="G62" s="22"/>
      <c r="H62" s="22"/>
      <c r="L62" s="5">
        <v>1</v>
      </c>
      <c r="M62" s="5">
        <v>0</v>
      </c>
      <c r="N62" s="5">
        <v>0</v>
      </c>
      <c r="O62" s="5">
        <v>0</v>
      </c>
      <c r="P62" s="4">
        <v>0</v>
      </c>
    </row>
    <row r="63" spans="1:16" x14ac:dyDescent="0.3">
      <c r="B63" s="19" t="s">
        <v>109</v>
      </c>
      <c r="C63" s="19" t="s">
        <v>95</v>
      </c>
      <c r="G63" s="22"/>
      <c r="H63" s="22"/>
      <c r="L63" s="5">
        <v>1</v>
      </c>
      <c r="M63" s="5">
        <v>0</v>
      </c>
      <c r="N63" s="5">
        <v>0</v>
      </c>
      <c r="O63" s="5">
        <v>0</v>
      </c>
      <c r="P63" s="4">
        <v>0</v>
      </c>
    </row>
    <row r="64" spans="1:16" x14ac:dyDescent="0.3">
      <c r="A64" s="1" t="s">
        <v>110</v>
      </c>
      <c r="B64" s="19" t="s">
        <v>97</v>
      </c>
      <c r="C64" s="19" t="s">
        <v>111</v>
      </c>
      <c r="D64" s="23"/>
      <c r="E64" s="21">
        <v>4</v>
      </c>
      <c r="F64" s="2">
        <f t="shared" ref="F64:F69" si="4">D64*E64</f>
        <v>0</v>
      </c>
      <c r="G64" s="22">
        <f t="shared" si="0"/>
        <v>0</v>
      </c>
      <c r="H64" s="22">
        <f t="shared" si="1"/>
        <v>0</v>
      </c>
      <c r="L64" s="5">
        <v>1</v>
      </c>
      <c r="M64" s="5">
        <v>0</v>
      </c>
      <c r="N64" s="5">
        <v>0</v>
      </c>
      <c r="O64" s="5">
        <v>0</v>
      </c>
      <c r="P64" s="4">
        <v>0</v>
      </c>
    </row>
    <row r="65" spans="1:16" x14ac:dyDescent="0.3">
      <c r="A65" s="1" t="s">
        <v>112</v>
      </c>
      <c r="B65" s="19" t="s">
        <v>100</v>
      </c>
      <c r="C65" s="19" t="s">
        <v>111</v>
      </c>
      <c r="D65" s="23"/>
      <c r="E65" s="21">
        <v>3</v>
      </c>
      <c r="F65" s="2">
        <f t="shared" si="4"/>
        <v>0</v>
      </c>
      <c r="G65" s="22">
        <f t="shared" si="0"/>
        <v>0</v>
      </c>
      <c r="H65" s="22">
        <f t="shared" si="1"/>
        <v>0</v>
      </c>
      <c r="L65" s="5">
        <v>1</v>
      </c>
      <c r="M65" s="5">
        <v>0</v>
      </c>
      <c r="N65" s="5">
        <v>0</v>
      </c>
      <c r="O65" s="5">
        <v>0</v>
      </c>
      <c r="P65" s="4">
        <v>0</v>
      </c>
    </row>
    <row r="66" spans="1:16" x14ac:dyDescent="0.3">
      <c r="A66" s="1" t="s">
        <v>113</v>
      </c>
      <c r="B66" s="19" t="s">
        <v>102</v>
      </c>
      <c r="C66" s="19" t="s">
        <v>111</v>
      </c>
      <c r="D66" s="23"/>
      <c r="E66" s="21">
        <v>2</v>
      </c>
      <c r="F66" s="2">
        <f t="shared" si="4"/>
        <v>0</v>
      </c>
      <c r="G66" s="22">
        <f t="shared" si="0"/>
        <v>0</v>
      </c>
      <c r="H66" s="22">
        <f t="shared" si="1"/>
        <v>0</v>
      </c>
      <c r="L66" s="5">
        <v>1</v>
      </c>
      <c r="M66" s="5">
        <v>0</v>
      </c>
      <c r="N66" s="5">
        <v>0</v>
      </c>
      <c r="O66" s="5">
        <v>0</v>
      </c>
      <c r="P66" s="4">
        <v>0</v>
      </c>
    </row>
    <row r="67" spans="1:16" x14ac:dyDescent="0.3">
      <c r="A67" s="1" t="s">
        <v>114</v>
      </c>
      <c r="B67" s="19" t="s">
        <v>104</v>
      </c>
      <c r="C67" s="19" t="s">
        <v>111</v>
      </c>
      <c r="D67" s="23"/>
      <c r="E67" s="21">
        <v>2</v>
      </c>
      <c r="F67" s="2">
        <f t="shared" si="4"/>
        <v>0</v>
      </c>
      <c r="G67" s="22">
        <f t="shared" si="0"/>
        <v>0</v>
      </c>
      <c r="H67" s="22">
        <f t="shared" si="1"/>
        <v>0</v>
      </c>
      <c r="L67" s="5">
        <v>1</v>
      </c>
      <c r="M67" s="5">
        <v>0</v>
      </c>
      <c r="N67" s="5">
        <v>0</v>
      </c>
      <c r="O67" s="5">
        <v>0</v>
      </c>
      <c r="P67" s="4">
        <v>0</v>
      </c>
    </row>
    <row r="68" spans="1:16" x14ac:dyDescent="0.3">
      <c r="A68" s="1" t="s">
        <v>115</v>
      </c>
      <c r="B68" s="19" t="s">
        <v>106</v>
      </c>
      <c r="C68" s="19" t="s">
        <v>111</v>
      </c>
      <c r="D68" s="23"/>
      <c r="E68" s="21">
        <v>1</v>
      </c>
      <c r="F68" s="2">
        <f t="shared" si="4"/>
        <v>0</v>
      </c>
      <c r="G68" s="22">
        <f t="shared" si="0"/>
        <v>0</v>
      </c>
      <c r="H68" s="22">
        <f t="shared" si="1"/>
        <v>0</v>
      </c>
      <c r="L68" s="5">
        <v>1</v>
      </c>
      <c r="M68" s="5">
        <v>0</v>
      </c>
      <c r="N68" s="5">
        <v>0</v>
      </c>
      <c r="O68" s="5">
        <v>0</v>
      </c>
      <c r="P68" s="4">
        <v>0</v>
      </c>
    </row>
    <row r="69" spans="1:16" x14ac:dyDescent="0.3">
      <c r="A69" s="1" t="s">
        <v>116</v>
      </c>
      <c r="B69" s="19" t="s">
        <v>107</v>
      </c>
      <c r="C69" s="19" t="s">
        <v>111</v>
      </c>
      <c r="D69" s="23"/>
      <c r="E69" s="21">
        <v>1</v>
      </c>
      <c r="F69" s="2">
        <f t="shared" si="4"/>
        <v>0</v>
      </c>
      <c r="G69" s="22">
        <f t="shared" si="0"/>
        <v>0</v>
      </c>
      <c r="H69" s="22">
        <f t="shared" si="1"/>
        <v>0</v>
      </c>
      <c r="L69" s="5">
        <v>1</v>
      </c>
      <c r="M69" s="5">
        <v>0</v>
      </c>
      <c r="N69" s="5">
        <v>0</v>
      </c>
      <c r="O69" s="5">
        <v>0</v>
      </c>
      <c r="P69" s="4">
        <v>0</v>
      </c>
    </row>
    <row r="70" spans="1:16" ht="6" customHeight="1" x14ac:dyDescent="0.3">
      <c r="B70" s="19"/>
      <c r="C70" s="19"/>
      <c r="G70" s="22"/>
      <c r="H70" s="22"/>
      <c r="L70" s="5">
        <v>1</v>
      </c>
      <c r="M70" s="5">
        <v>1</v>
      </c>
      <c r="N70" s="5">
        <v>1</v>
      </c>
      <c r="O70" s="5">
        <v>1</v>
      </c>
      <c r="P70" s="4">
        <v>1</v>
      </c>
    </row>
    <row r="71" spans="1:16" ht="12" customHeight="1" x14ac:dyDescent="0.3">
      <c r="A71" s="1" t="s">
        <v>117</v>
      </c>
      <c r="B71" s="7" t="s">
        <v>118</v>
      </c>
      <c r="C71" s="19"/>
      <c r="G71" s="22" t="s">
        <v>119</v>
      </c>
      <c r="H71" s="22" t="s">
        <v>119</v>
      </c>
      <c r="L71" s="5">
        <v>1</v>
      </c>
      <c r="M71" s="5">
        <v>0</v>
      </c>
      <c r="N71" s="5">
        <v>0</v>
      </c>
      <c r="O71" s="5">
        <v>0</v>
      </c>
      <c r="P71" s="4">
        <v>0</v>
      </c>
    </row>
    <row r="72" spans="1:16" ht="12" customHeight="1" x14ac:dyDescent="0.3">
      <c r="A72" s="1" t="s">
        <v>120</v>
      </c>
      <c r="B72" s="19" t="s">
        <v>121</v>
      </c>
      <c r="C72" s="19" t="s">
        <v>122</v>
      </c>
      <c r="D72" s="23"/>
      <c r="E72" s="21">
        <v>1</v>
      </c>
      <c r="F72" s="2">
        <f t="shared" ref="F72:F74" si="5">D72*E72</f>
        <v>0</v>
      </c>
      <c r="G72" s="22">
        <f t="shared" si="0"/>
        <v>0</v>
      </c>
      <c r="H72" s="22">
        <f t="shared" si="1"/>
        <v>0</v>
      </c>
      <c r="L72" s="5">
        <v>1</v>
      </c>
      <c r="M72" s="5">
        <v>0</v>
      </c>
      <c r="N72" s="5">
        <v>0</v>
      </c>
      <c r="O72" s="5">
        <v>0</v>
      </c>
      <c r="P72" s="4">
        <v>0</v>
      </c>
    </row>
    <row r="73" spans="1:16" ht="12" customHeight="1" x14ac:dyDescent="0.3">
      <c r="A73" s="1" t="s">
        <v>123</v>
      </c>
      <c r="B73" s="19" t="s">
        <v>124</v>
      </c>
      <c r="C73" s="19" t="s">
        <v>122</v>
      </c>
      <c r="D73" s="23"/>
      <c r="E73" s="21">
        <v>1</v>
      </c>
      <c r="F73" s="2">
        <f t="shared" si="5"/>
        <v>0</v>
      </c>
      <c r="G73" s="22">
        <f t="shared" si="0"/>
        <v>0</v>
      </c>
      <c r="H73" s="22">
        <f t="shared" si="1"/>
        <v>0</v>
      </c>
      <c r="L73" s="5">
        <v>1</v>
      </c>
      <c r="M73" s="5">
        <v>0</v>
      </c>
      <c r="N73" s="5">
        <v>0</v>
      </c>
      <c r="O73" s="5">
        <v>0</v>
      </c>
      <c r="P73" s="4">
        <v>0</v>
      </c>
    </row>
    <row r="74" spans="1:16" ht="12" customHeight="1" x14ac:dyDescent="0.3">
      <c r="A74" s="1" t="s">
        <v>125</v>
      </c>
      <c r="B74" s="19" t="s">
        <v>126</v>
      </c>
      <c r="C74" s="19" t="s">
        <v>122</v>
      </c>
      <c r="D74" s="23"/>
      <c r="E74" s="21">
        <v>1</v>
      </c>
      <c r="F74" s="2">
        <f t="shared" si="5"/>
        <v>0</v>
      </c>
      <c r="G74" s="22">
        <f t="shared" si="0"/>
        <v>0</v>
      </c>
      <c r="H74" s="22">
        <f t="shared" si="1"/>
        <v>0</v>
      </c>
      <c r="L74" s="5">
        <v>1</v>
      </c>
      <c r="M74" s="5">
        <v>0</v>
      </c>
      <c r="N74" s="5">
        <v>0</v>
      </c>
      <c r="O74" s="5">
        <v>0</v>
      </c>
      <c r="P74" s="4">
        <v>0</v>
      </c>
    </row>
    <row r="75" spans="1:16" ht="4.5" customHeight="1" x14ac:dyDescent="0.3">
      <c r="B75" s="19"/>
      <c r="C75" s="19"/>
      <c r="D75" s="21"/>
      <c r="G75" s="22"/>
      <c r="H75" s="22"/>
      <c r="L75" s="5">
        <v>1</v>
      </c>
      <c r="M75" s="5">
        <v>1</v>
      </c>
      <c r="N75" s="5">
        <v>1</v>
      </c>
      <c r="O75" s="5">
        <v>1</v>
      </c>
      <c r="P75" s="4">
        <v>1</v>
      </c>
    </row>
    <row r="76" spans="1:16" x14ac:dyDescent="0.3">
      <c r="A76" s="1" t="s">
        <v>127</v>
      </c>
      <c r="B76" s="7" t="s">
        <v>128</v>
      </c>
      <c r="C76" s="7" t="s">
        <v>129</v>
      </c>
      <c r="D76" s="21"/>
      <c r="G76" s="22"/>
      <c r="H76" s="22"/>
      <c r="L76" s="5">
        <v>1</v>
      </c>
      <c r="M76" s="5">
        <v>0</v>
      </c>
      <c r="N76" s="5">
        <v>0</v>
      </c>
      <c r="O76" s="5">
        <v>0</v>
      </c>
      <c r="P76" s="4">
        <v>0</v>
      </c>
    </row>
    <row r="77" spans="1:16" x14ac:dyDescent="0.3">
      <c r="A77" s="1" t="s">
        <v>130</v>
      </c>
      <c r="B77" s="19" t="s">
        <v>131</v>
      </c>
      <c r="C77" s="19" t="s">
        <v>132</v>
      </c>
      <c r="D77" s="23"/>
      <c r="E77" s="21">
        <v>2</v>
      </c>
      <c r="F77" s="2">
        <f t="shared" ref="F77:F82" si="6">D77*E77</f>
        <v>0</v>
      </c>
      <c r="G77" s="22">
        <f t="shared" si="0"/>
        <v>0</v>
      </c>
      <c r="H77" s="22">
        <f t="shared" si="1"/>
        <v>0</v>
      </c>
      <c r="L77" s="5">
        <v>1</v>
      </c>
      <c r="M77" s="5">
        <v>0</v>
      </c>
      <c r="N77" s="5">
        <v>0</v>
      </c>
      <c r="O77" s="5">
        <v>0</v>
      </c>
      <c r="P77" s="4">
        <v>0</v>
      </c>
    </row>
    <row r="78" spans="1:16" x14ac:dyDescent="0.3">
      <c r="A78" s="1" t="s">
        <v>133</v>
      </c>
      <c r="B78" s="19" t="s">
        <v>134</v>
      </c>
      <c r="C78" s="19" t="s">
        <v>132</v>
      </c>
      <c r="D78" s="23"/>
      <c r="E78" s="21">
        <v>4</v>
      </c>
      <c r="F78" s="2">
        <f t="shared" si="6"/>
        <v>0</v>
      </c>
      <c r="G78" s="22">
        <f t="shared" si="0"/>
        <v>0</v>
      </c>
      <c r="H78" s="22">
        <f t="shared" si="1"/>
        <v>0</v>
      </c>
      <c r="L78" s="5">
        <v>1</v>
      </c>
      <c r="M78" s="5">
        <v>0</v>
      </c>
      <c r="N78" s="5">
        <v>0</v>
      </c>
      <c r="O78" s="5">
        <v>0</v>
      </c>
      <c r="P78" s="4">
        <v>0</v>
      </c>
    </row>
    <row r="79" spans="1:16" x14ac:dyDescent="0.3">
      <c r="A79" s="1" t="s">
        <v>135</v>
      </c>
      <c r="B79" s="19" t="s">
        <v>136</v>
      </c>
      <c r="C79" s="19" t="s">
        <v>132</v>
      </c>
      <c r="D79" s="23"/>
      <c r="E79" s="21">
        <v>2</v>
      </c>
      <c r="F79" s="2">
        <f t="shared" si="6"/>
        <v>0</v>
      </c>
      <c r="G79" s="22">
        <f t="shared" si="0"/>
        <v>0</v>
      </c>
      <c r="H79" s="22">
        <f t="shared" si="1"/>
        <v>0</v>
      </c>
      <c r="L79" s="5">
        <v>1</v>
      </c>
      <c r="M79" s="5">
        <v>0</v>
      </c>
      <c r="N79" s="5">
        <v>0</v>
      </c>
      <c r="O79" s="5">
        <v>0</v>
      </c>
      <c r="P79" s="4">
        <v>0</v>
      </c>
    </row>
    <row r="80" spans="1:16" x14ac:dyDescent="0.3">
      <c r="A80" s="1" t="s">
        <v>137</v>
      </c>
      <c r="B80" s="19" t="s">
        <v>131</v>
      </c>
      <c r="C80" s="19" t="s">
        <v>138</v>
      </c>
      <c r="D80" s="23"/>
      <c r="E80" s="21">
        <v>4</v>
      </c>
      <c r="F80" s="2">
        <f t="shared" si="6"/>
        <v>0</v>
      </c>
      <c r="G80" s="22">
        <f t="shared" si="0"/>
        <v>0</v>
      </c>
      <c r="H80" s="22">
        <f t="shared" si="1"/>
        <v>0</v>
      </c>
      <c r="L80" s="5">
        <v>1</v>
      </c>
      <c r="M80" s="5">
        <v>0</v>
      </c>
      <c r="N80" s="5">
        <v>0</v>
      </c>
      <c r="O80" s="5">
        <v>0</v>
      </c>
      <c r="P80" s="4">
        <v>0</v>
      </c>
    </row>
    <row r="81" spans="1:16" x14ac:dyDescent="0.3">
      <c r="A81" s="1" t="s">
        <v>139</v>
      </c>
      <c r="B81" s="19" t="s">
        <v>134</v>
      </c>
      <c r="C81" s="19" t="s">
        <v>138</v>
      </c>
      <c r="D81" s="23"/>
      <c r="E81" s="21">
        <v>8</v>
      </c>
      <c r="F81" s="2">
        <f t="shared" si="6"/>
        <v>0</v>
      </c>
      <c r="G81" s="22">
        <f t="shared" si="0"/>
        <v>0</v>
      </c>
      <c r="H81" s="22">
        <f t="shared" si="1"/>
        <v>0</v>
      </c>
      <c r="L81" s="5">
        <v>1</v>
      </c>
      <c r="M81" s="5">
        <v>0</v>
      </c>
      <c r="N81" s="5">
        <v>0</v>
      </c>
      <c r="O81" s="5">
        <v>0</v>
      </c>
      <c r="P81" s="4">
        <v>0</v>
      </c>
    </row>
    <row r="82" spans="1:16" x14ac:dyDescent="0.3">
      <c r="A82" s="1" t="s">
        <v>140</v>
      </c>
      <c r="B82" s="19" t="s">
        <v>141</v>
      </c>
      <c r="C82" s="19" t="s">
        <v>138</v>
      </c>
      <c r="D82" s="23"/>
      <c r="E82" s="21">
        <v>2</v>
      </c>
      <c r="F82" s="2">
        <f t="shared" si="6"/>
        <v>0</v>
      </c>
      <c r="G82" s="22">
        <f t="shared" si="0"/>
        <v>0</v>
      </c>
      <c r="H82" s="22">
        <f t="shared" si="1"/>
        <v>0</v>
      </c>
      <c r="L82" s="5">
        <v>1</v>
      </c>
      <c r="M82" s="5">
        <v>0</v>
      </c>
      <c r="N82" s="5">
        <v>0</v>
      </c>
      <c r="O82" s="5">
        <v>0</v>
      </c>
      <c r="P82" s="4">
        <v>0</v>
      </c>
    </row>
    <row r="83" spans="1:16" ht="6" customHeight="1" x14ac:dyDescent="0.3">
      <c r="B83" s="19"/>
      <c r="C83" s="19"/>
      <c r="G83" s="22"/>
      <c r="H83" s="22"/>
      <c r="L83" s="5">
        <v>1</v>
      </c>
      <c r="M83" s="5">
        <v>1</v>
      </c>
      <c r="N83" s="5">
        <v>1</v>
      </c>
      <c r="O83" s="5">
        <v>1</v>
      </c>
      <c r="P83" s="4">
        <v>1</v>
      </c>
    </row>
    <row r="84" spans="1:16" x14ac:dyDescent="0.3">
      <c r="A84" s="1" t="s">
        <v>142</v>
      </c>
      <c r="B84" s="7" t="s">
        <v>143</v>
      </c>
      <c r="C84" s="7" t="s">
        <v>144</v>
      </c>
      <c r="G84" s="22"/>
      <c r="H84" s="22"/>
      <c r="L84" s="4">
        <v>1</v>
      </c>
      <c r="M84" s="4">
        <v>1</v>
      </c>
      <c r="N84" s="4">
        <v>1</v>
      </c>
      <c r="O84" s="4">
        <v>1</v>
      </c>
      <c r="P84" s="4">
        <v>0</v>
      </c>
    </row>
    <row r="85" spans="1:16" x14ac:dyDescent="0.3">
      <c r="A85" s="1" t="s">
        <v>145</v>
      </c>
      <c r="B85" s="19" t="s">
        <v>146</v>
      </c>
      <c r="C85" s="19"/>
      <c r="G85" s="22"/>
      <c r="H85" s="22"/>
      <c r="L85" s="5">
        <v>1</v>
      </c>
      <c r="M85" s="5">
        <v>1</v>
      </c>
      <c r="N85" s="5">
        <v>0</v>
      </c>
      <c r="O85" s="5">
        <v>0</v>
      </c>
      <c r="P85" s="4">
        <v>0</v>
      </c>
    </row>
    <row r="86" spans="1:16" x14ac:dyDescent="0.3">
      <c r="A86" s="1" t="s">
        <v>147</v>
      </c>
      <c r="B86" s="19" t="s">
        <v>148</v>
      </c>
      <c r="C86" s="19"/>
      <c r="D86" s="23"/>
      <c r="E86" s="21">
        <v>25</v>
      </c>
      <c r="F86" s="2">
        <f t="shared" ref="F86:F95" si="7">D86*E86</f>
        <v>0</v>
      </c>
      <c r="G86" s="22">
        <f t="shared" ref="G86:G156" si="8">E86*D86</f>
        <v>0</v>
      </c>
      <c r="H86" s="22">
        <f t="shared" ref="H86:H156" si="9">(E86+F86)*D86</f>
        <v>0</v>
      </c>
      <c r="L86" s="5">
        <v>1</v>
      </c>
      <c r="M86" s="5">
        <v>1</v>
      </c>
      <c r="N86" s="5">
        <v>0</v>
      </c>
      <c r="O86" s="5">
        <v>0</v>
      </c>
      <c r="P86" s="4">
        <v>0</v>
      </c>
    </row>
    <row r="87" spans="1:16" x14ac:dyDescent="0.3">
      <c r="A87" s="1" t="s">
        <v>149</v>
      </c>
      <c r="B87" s="19" t="s">
        <v>150</v>
      </c>
      <c r="C87" s="3" t="s">
        <v>151</v>
      </c>
      <c r="D87" s="23"/>
      <c r="E87" s="21">
        <v>200</v>
      </c>
      <c r="F87" s="2">
        <f t="shared" si="7"/>
        <v>0</v>
      </c>
      <c r="G87" s="22">
        <f t="shared" si="8"/>
        <v>0</v>
      </c>
      <c r="H87" s="22">
        <f t="shared" si="9"/>
        <v>0</v>
      </c>
      <c r="L87" s="5">
        <v>1</v>
      </c>
      <c r="M87" s="5">
        <v>1</v>
      </c>
      <c r="N87" s="5">
        <v>0</v>
      </c>
      <c r="O87" s="5">
        <v>0</v>
      </c>
      <c r="P87" s="4">
        <v>0</v>
      </c>
    </row>
    <row r="88" spans="1:16" x14ac:dyDescent="0.3">
      <c r="A88" s="1" t="s">
        <v>152</v>
      </c>
      <c r="B88" s="19" t="s">
        <v>153</v>
      </c>
      <c r="C88" s="3" t="s">
        <v>151</v>
      </c>
      <c r="D88" s="23"/>
      <c r="E88" s="21">
        <v>75</v>
      </c>
      <c r="F88" s="2">
        <f t="shared" si="7"/>
        <v>0</v>
      </c>
      <c r="G88" s="22">
        <f t="shared" si="8"/>
        <v>0</v>
      </c>
      <c r="H88" s="22">
        <f t="shared" si="9"/>
        <v>0</v>
      </c>
      <c r="L88" s="5">
        <v>1</v>
      </c>
      <c r="M88" s="5">
        <v>1</v>
      </c>
      <c r="N88" s="5">
        <v>0</v>
      </c>
      <c r="O88" s="5">
        <v>0</v>
      </c>
      <c r="P88" s="4">
        <v>0</v>
      </c>
    </row>
    <row r="89" spans="1:16" x14ac:dyDescent="0.3">
      <c r="A89" s="1" t="s">
        <v>154</v>
      </c>
      <c r="B89" s="19" t="s">
        <v>155</v>
      </c>
      <c r="C89" s="3" t="s">
        <v>151</v>
      </c>
      <c r="D89" s="23"/>
      <c r="E89" s="21">
        <v>100</v>
      </c>
      <c r="F89" s="2">
        <f t="shared" si="7"/>
        <v>0</v>
      </c>
      <c r="G89" s="22">
        <f t="shared" si="8"/>
        <v>0</v>
      </c>
      <c r="H89" s="22">
        <f t="shared" si="9"/>
        <v>0</v>
      </c>
      <c r="L89" s="5">
        <v>1</v>
      </c>
      <c r="M89" s="5">
        <v>1</v>
      </c>
      <c r="N89" s="5">
        <v>0</v>
      </c>
      <c r="O89" s="5">
        <v>0</v>
      </c>
      <c r="P89" s="4">
        <v>0</v>
      </c>
    </row>
    <row r="90" spans="1:16" x14ac:dyDescent="0.3">
      <c r="A90" s="1" t="s">
        <v>156</v>
      </c>
      <c r="B90" s="19" t="s">
        <v>157</v>
      </c>
      <c r="C90" s="3" t="s">
        <v>151</v>
      </c>
      <c r="D90" s="23"/>
      <c r="E90" s="21">
        <v>50</v>
      </c>
      <c r="F90" s="2">
        <f t="shared" si="7"/>
        <v>0</v>
      </c>
      <c r="G90" s="22">
        <f t="shared" si="8"/>
        <v>0</v>
      </c>
      <c r="H90" s="22">
        <f t="shared" si="9"/>
        <v>0</v>
      </c>
      <c r="L90" s="5">
        <v>1</v>
      </c>
      <c r="M90" s="5">
        <v>1</v>
      </c>
      <c r="N90" s="5">
        <v>0</v>
      </c>
      <c r="O90" s="5">
        <v>0</v>
      </c>
      <c r="P90" s="4">
        <v>0</v>
      </c>
    </row>
    <row r="91" spans="1:16" x14ac:dyDescent="0.3">
      <c r="A91" s="1" t="s">
        <v>158</v>
      </c>
      <c r="B91" s="19" t="s">
        <v>159</v>
      </c>
      <c r="C91" s="3" t="s">
        <v>160</v>
      </c>
      <c r="D91" s="23"/>
      <c r="E91" s="21">
        <v>50</v>
      </c>
      <c r="F91" s="2">
        <f t="shared" si="7"/>
        <v>0</v>
      </c>
      <c r="G91" s="22">
        <f t="shared" si="8"/>
        <v>0</v>
      </c>
      <c r="H91" s="22">
        <f t="shared" si="9"/>
        <v>0</v>
      </c>
      <c r="L91" s="5">
        <v>1</v>
      </c>
      <c r="M91" s="5">
        <v>1</v>
      </c>
      <c r="N91" s="5">
        <v>0</v>
      </c>
      <c r="O91" s="5">
        <v>0</v>
      </c>
      <c r="P91" s="4">
        <v>0</v>
      </c>
    </row>
    <row r="92" spans="1:16" x14ac:dyDescent="0.3">
      <c r="A92" s="1" t="s">
        <v>161</v>
      </c>
      <c r="B92" s="19" t="s">
        <v>162</v>
      </c>
      <c r="C92" s="3" t="s">
        <v>163</v>
      </c>
      <c r="D92" s="23"/>
      <c r="E92" s="21">
        <v>5</v>
      </c>
      <c r="F92" s="2">
        <f t="shared" si="7"/>
        <v>0</v>
      </c>
      <c r="G92" s="22">
        <f t="shared" si="8"/>
        <v>0</v>
      </c>
      <c r="H92" s="22">
        <f t="shared" si="9"/>
        <v>0</v>
      </c>
      <c r="L92" s="5">
        <v>1</v>
      </c>
      <c r="M92" s="5">
        <v>1</v>
      </c>
      <c r="N92" s="5">
        <v>0</v>
      </c>
      <c r="O92" s="5">
        <v>0</v>
      </c>
      <c r="P92" s="4">
        <v>0</v>
      </c>
    </row>
    <row r="93" spans="1:16" x14ac:dyDescent="0.3">
      <c r="B93" s="19" t="s">
        <v>164</v>
      </c>
      <c r="C93" s="19"/>
      <c r="G93" s="22"/>
      <c r="H93" s="22"/>
      <c r="L93" s="5">
        <v>1</v>
      </c>
      <c r="M93" s="5">
        <v>1</v>
      </c>
      <c r="N93" s="5">
        <v>1</v>
      </c>
      <c r="O93" s="5">
        <v>1</v>
      </c>
      <c r="P93" s="4">
        <v>0</v>
      </c>
    </row>
    <row r="94" spans="1:16" x14ac:dyDescent="0.3">
      <c r="A94" s="1" t="s">
        <v>165</v>
      </c>
      <c r="B94" s="19" t="s">
        <v>166</v>
      </c>
      <c r="C94" s="19" t="s">
        <v>167</v>
      </c>
      <c r="D94" s="23"/>
      <c r="E94" s="21">
        <v>40</v>
      </c>
      <c r="F94" s="2">
        <f t="shared" si="7"/>
        <v>0</v>
      </c>
      <c r="G94" s="22">
        <f t="shared" si="8"/>
        <v>0</v>
      </c>
      <c r="H94" s="22">
        <f t="shared" si="9"/>
        <v>0</v>
      </c>
      <c r="L94" s="5">
        <v>1</v>
      </c>
      <c r="M94" s="5">
        <v>1</v>
      </c>
      <c r="N94" s="5">
        <v>1</v>
      </c>
      <c r="O94" s="5">
        <v>1</v>
      </c>
      <c r="P94" s="4">
        <v>1</v>
      </c>
    </row>
    <row r="95" spans="1:16" x14ac:dyDescent="0.3">
      <c r="A95" s="1" t="s">
        <v>168</v>
      </c>
      <c r="B95" s="19" t="s">
        <v>169</v>
      </c>
      <c r="C95" s="19" t="s">
        <v>167</v>
      </c>
      <c r="D95" s="23"/>
      <c r="E95" s="21">
        <v>40</v>
      </c>
      <c r="F95" s="2">
        <f t="shared" si="7"/>
        <v>0</v>
      </c>
      <c r="G95" s="22"/>
      <c r="H95" s="22"/>
      <c r="L95" s="5"/>
      <c r="M95" s="5"/>
      <c r="N95" s="5"/>
      <c r="O95" s="5"/>
      <c r="P95" s="4"/>
    </row>
    <row r="96" spans="1:16" ht="5.0999999999999996" customHeight="1" x14ac:dyDescent="0.3">
      <c r="B96" s="19"/>
      <c r="C96" s="19"/>
      <c r="G96" s="22"/>
      <c r="H96" s="22"/>
      <c r="L96" s="5">
        <v>1</v>
      </c>
      <c r="M96" s="5">
        <v>1</v>
      </c>
      <c r="N96" s="5">
        <v>1</v>
      </c>
      <c r="O96" s="5">
        <v>1</v>
      </c>
      <c r="P96" s="4">
        <v>1</v>
      </c>
    </row>
    <row r="97" spans="1:16" ht="14.25" customHeight="1" x14ac:dyDescent="0.3">
      <c r="A97" s="1" t="s">
        <v>170</v>
      </c>
      <c r="B97" s="7" t="s">
        <v>171</v>
      </c>
      <c r="C97" s="19"/>
      <c r="G97" s="22"/>
      <c r="H97" s="22"/>
      <c r="L97" s="5">
        <v>1</v>
      </c>
      <c r="M97" s="5">
        <v>0</v>
      </c>
      <c r="N97" s="5">
        <v>0</v>
      </c>
      <c r="O97" s="5">
        <v>1</v>
      </c>
      <c r="P97" s="4">
        <v>0</v>
      </c>
    </row>
    <row r="98" spans="1:16" x14ac:dyDescent="0.3">
      <c r="A98" s="1" t="s">
        <v>433</v>
      </c>
      <c r="B98" s="19" t="s">
        <v>423</v>
      </c>
      <c r="C98" s="19" t="s">
        <v>424</v>
      </c>
      <c r="D98" s="23"/>
      <c r="E98" s="21">
        <v>5</v>
      </c>
      <c r="F98" s="2">
        <f t="shared" ref="F98:F105" si="10">D98*E98</f>
        <v>0</v>
      </c>
      <c r="G98" s="22">
        <f t="shared" si="8"/>
        <v>0</v>
      </c>
      <c r="H98" s="22">
        <f t="shared" si="9"/>
        <v>0</v>
      </c>
      <c r="L98" s="5">
        <v>1</v>
      </c>
      <c r="M98" s="5">
        <v>0</v>
      </c>
      <c r="N98" s="5">
        <v>0</v>
      </c>
      <c r="O98" s="5">
        <v>1</v>
      </c>
      <c r="P98" s="4">
        <v>0</v>
      </c>
    </row>
    <row r="99" spans="1:16" x14ac:dyDescent="0.3">
      <c r="A99" s="1" t="s">
        <v>434</v>
      </c>
      <c r="B99" s="19" t="s">
        <v>425</v>
      </c>
      <c r="C99" s="43" t="s">
        <v>424</v>
      </c>
      <c r="D99" s="23"/>
      <c r="E99" s="21">
        <v>20</v>
      </c>
      <c r="F99" s="2">
        <f t="shared" si="10"/>
        <v>0</v>
      </c>
      <c r="G99" s="22">
        <f t="shared" si="8"/>
        <v>0</v>
      </c>
      <c r="H99" s="22">
        <f t="shared" si="9"/>
        <v>0</v>
      </c>
      <c r="L99" s="5">
        <v>1</v>
      </c>
      <c r="M99" s="5">
        <v>0</v>
      </c>
      <c r="N99" s="5">
        <v>0</v>
      </c>
      <c r="O99" s="5">
        <v>1</v>
      </c>
      <c r="P99" s="4">
        <v>0</v>
      </c>
    </row>
    <row r="100" spans="1:16" x14ac:dyDescent="0.3">
      <c r="A100" s="1" t="s">
        <v>435</v>
      </c>
      <c r="B100" s="19" t="s">
        <v>426</v>
      </c>
      <c r="C100" s="43" t="s">
        <v>424</v>
      </c>
      <c r="D100" s="23"/>
      <c r="E100" s="21">
        <v>50</v>
      </c>
      <c r="F100" s="2">
        <f t="shared" si="10"/>
        <v>0</v>
      </c>
      <c r="G100" s="22">
        <f t="shared" si="8"/>
        <v>0</v>
      </c>
      <c r="H100" s="22">
        <f t="shared" si="9"/>
        <v>0</v>
      </c>
      <c r="L100" s="5">
        <v>1</v>
      </c>
      <c r="M100" s="5">
        <v>0</v>
      </c>
      <c r="N100" s="5">
        <v>0</v>
      </c>
      <c r="O100" s="5">
        <v>1</v>
      </c>
      <c r="P100" s="4">
        <v>0</v>
      </c>
    </row>
    <row r="101" spans="1:16" x14ac:dyDescent="0.3">
      <c r="A101" s="1" t="s">
        <v>436</v>
      </c>
      <c r="B101" s="43" t="s">
        <v>431</v>
      </c>
      <c r="C101" s="19"/>
      <c r="D101" s="23"/>
      <c r="E101" s="21">
        <v>500</v>
      </c>
      <c r="F101" s="2">
        <f t="shared" si="10"/>
        <v>0</v>
      </c>
      <c r="G101" s="22">
        <f t="shared" si="8"/>
        <v>0</v>
      </c>
      <c r="H101" s="22">
        <f t="shared" si="9"/>
        <v>0</v>
      </c>
      <c r="L101" s="5">
        <v>1</v>
      </c>
      <c r="M101" s="5">
        <v>0</v>
      </c>
      <c r="N101" s="5">
        <v>0</v>
      </c>
      <c r="O101" s="5">
        <v>1</v>
      </c>
      <c r="P101" s="4">
        <v>0</v>
      </c>
    </row>
    <row r="102" spans="1:16" x14ac:dyDescent="0.3">
      <c r="A102" s="1" t="s">
        <v>437</v>
      </c>
      <c r="B102" s="43" t="s">
        <v>427</v>
      </c>
      <c r="C102" s="43" t="s">
        <v>432</v>
      </c>
      <c r="D102" s="23"/>
      <c r="E102" s="21">
        <v>5</v>
      </c>
      <c r="F102" s="2">
        <f t="shared" si="10"/>
        <v>0</v>
      </c>
      <c r="G102" s="22"/>
      <c r="H102" s="22"/>
      <c r="L102" s="5"/>
      <c r="M102" s="5"/>
      <c r="N102" s="5"/>
      <c r="O102" s="5"/>
      <c r="P102" s="4"/>
    </row>
    <row r="103" spans="1:16" x14ac:dyDescent="0.3">
      <c r="A103" s="1" t="s">
        <v>438</v>
      </c>
      <c r="B103" s="43" t="s">
        <v>428</v>
      </c>
      <c r="C103" s="43" t="s">
        <v>432</v>
      </c>
      <c r="D103" s="23"/>
      <c r="E103" s="21">
        <v>20</v>
      </c>
      <c r="F103" s="2">
        <f t="shared" si="10"/>
        <v>0</v>
      </c>
      <c r="G103" s="22"/>
      <c r="H103" s="22"/>
      <c r="L103" s="5"/>
      <c r="M103" s="5"/>
      <c r="N103" s="5"/>
      <c r="O103" s="5"/>
      <c r="P103" s="4"/>
    </row>
    <row r="104" spans="1:16" x14ac:dyDescent="0.3">
      <c r="A104" s="1" t="s">
        <v>439</v>
      </c>
      <c r="B104" s="43" t="s">
        <v>429</v>
      </c>
      <c r="C104" s="43" t="s">
        <v>432</v>
      </c>
      <c r="D104" s="23"/>
      <c r="E104" s="21">
        <v>50</v>
      </c>
      <c r="F104" s="2">
        <f t="shared" si="10"/>
        <v>0</v>
      </c>
      <c r="G104" s="22"/>
      <c r="H104" s="22"/>
      <c r="L104" s="5"/>
      <c r="M104" s="5"/>
      <c r="N104" s="5"/>
      <c r="O104" s="5"/>
      <c r="P104" s="4"/>
    </row>
    <row r="105" spans="1:16" x14ac:dyDescent="0.3">
      <c r="A105" s="1" t="s">
        <v>440</v>
      </c>
      <c r="B105" s="19" t="s">
        <v>430</v>
      </c>
      <c r="C105" s="43"/>
      <c r="D105" s="23"/>
      <c r="E105" s="21">
        <v>500</v>
      </c>
      <c r="F105" s="2">
        <f t="shared" si="10"/>
        <v>0</v>
      </c>
      <c r="G105" s="22"/>
      <c r="H105" s="22"/>
      <c r="L105" s="5"/>
      <c r="M105" s="5"/>
      <c r="N105" s="5"/>
      <c r="O105" s="5"/>
      <c r="P105" s="4"/>
    </row>
    <row r="106" spans="1:16" x14ac:dyDescent="0.3">
      <c r="B106" s="43" t="s">
        <v>443</v>
      </c>
      <c r="C106" s="43"/>
      <c r="D106" s="22"/>
      <c r="G106" s="22"/>
      <c r="H106" s="22"/>
      <c r="L106" s="5"/>
      <c r="M106" s="5"/>
      <c r="N106" s="5"/>
      <c r="O106" s="5"/>
      <c r="P106" s="4"/>
    </row>
    <row r="107" spans="1:16" x14ac:dyDescent="0.3">
      <c r="A107" s="1" t="s">
        <v>441</v>
      </c>
      <c r="B107" s="43" t="s">
        <v>455</v>
      </c>
      <c r="C107" s="43" t="s">
        <v>444</v>
      </c>
      <c r="D107" s="23"/>
      <c r="E107" s="21">
        <v>75</v>
      </c>
      <c r="F107" s="2">
        <f t="shared" ref="F107:F108" si="11">D107*E107</f>
        <v>0</v>
      </c>
      <c r="G107" s="22"/>
      <c r="H107" s="22"/>
      <c r="L107" s="5"/>
      <c r="M107" s="5"/>
      <c r="N107" s="5"/>
      <c r="O107" s="5"/>
      <c r="P107" s="4"/>
    </row>
    <row r="108" spans="1:16" x14ac:dyDescent="0.3">
      <c r="A108" s="1" t="s">
        <v>442</v>
      </c>
      <c r="B108" s="44" t="s">
        <v>456</v>
      </c>
      <c r="C108" s="43" t="s">
        <v>445</v>
      </c>
      <c r="D108" s="23"/>
      <c r="E108" s="21">
        <v>75</v>
      </c>
      <c r="F108" s="2">
        <f t="shared" si="11"/>
        <v>0</v>
      </c>
      <c r="G108" s="22"/>
      <c r="H108" s="22"/>
      <c r="L108" s="5"/>
      <c r="M108" s="5"/>
      <c r="N108" s="5"/>
      <c r="O108" s="5"/>
      <c r="P108" s="4"/>
    </row>
    <row r="109" spans="1:16" ht="5.0999999999999996" customHeight="1" x14ac:dyDescent="0.3">
      <c r="B109" s="19"/>
      <c r="C109" s="19"/>
      <c r="G109" s="22"/>
      <c r="H109" s="22"/>
      <c r="L109" s="5">
        <v>1</v>
      </c>
      <c r="M109" s="5">
        <v>1</v>
      </c>
      <c r="N109" s="5">
        <v>1</v>
      </c>
      <c r="O109" s="5">
        <v>1</v>
      </c>
      <c r="P109" s="4">
        <v>1</v>
      </c>
    </row>
    <row r="110" spans="1:16" ht="12" customHeight="1" x14ac:dyDescent="0.3">
      <c r="A110" s="1" t="s">
        <v>172</v>
      </c>
      <c r="B110" s="7" t="s">
        <v>173</v>
      </c>
      <c r="C110" s="19"/>
      <c r="G110" s="4"/>
      <c r="H110" s="4"/>
      <c r="L110" s="5">
        <v>1</v>
      </c>
      <c r="M110" s="5">
        <v>0</v>
      </c>
      <c r="N110" s="5">
        <v>0</v>
      </c>
      <c r="O110" s="5">
        <v>1</v>
      </c>
      <c r="P110" s="4">
        <v>0</v>
      </c>
    </row>
    <row r="111" spans="1:16" x14ac:dyDescent="0.3">
      <c r="A111" s="1" t="s">
        <v>174</v>
      </c>
      <c r="B111" s="19" t="s">
        <v>175</v>
      </c>
      <c r="C111" s="19"/>
      <c r="D111" s="23"/>
      <c r="E111" s="21">
        <v>5</v>
      </c>
      <c r="F111" s="2">
        <f t="shared" ref="F111:F113" si="12">D111*E111</f>
        <v>0</v>
      </c>
      <c r="G111" s="22">
        <f t="shared" si="8"/>
        <v>0</v>
      </c>
      <c r="H111" s="22">
        <f t="shared" si="9"/>
        <v>0</v>
      </c>
      <c r="L111" s="4">
        <v>1</v>
      </c>
      <c r="M111" s="4">
        <v>0</v>
      </c>
      <c r="N111" s="4">
        <v>0</v>
      </c>
      <c r="O111" s="4">
        <v>1</v>
      </c>
      <c r="P111" s="4">
        <v>0</v>
      </c>
    </row>
    <row r="112" spans="1:16" x14ac:dyDescent="0.3">
      <c r="A112" s="1" t="s">
        <v>176</v>
      </c>
      <c r="B112" s="19" t="s">
        <v>463</v>
      </c>
      <c r="C112" s="19" t="s">
        <v>464</v>
      </c>
      <c r="D112" s="23"/>
      <c r="E112" s="21">
        <v>10</v>
      </c>
      <c r="F112" s="2">
        <f t="shared" si="12"/>
        <v>0</v>
      </c>
      <c r="G112" s="22">
        <f t="shared" si="8"/>
        <v>0</v>
      </c>
      <c r="H112" s="22">
        <f t="shared" si="9"/>
        <v>0</v>
      </c>
      <c r="L112" s="4">
        <v>1</v>
      </c>
      <c r="M112" s="4">
        <v>0</v>
      </c>
      <c r="N112" s="4">
        <v>0</v>
      </c>
      <c r="O112" s="4">
        <v>1</v>
      </c>
      <c r="P112" s="4">
        <v>0</v>
      </c>
    </row>
    <row r="113" spans="1:16" x14ac:dyDescent="0.3">
      <c r="A113" s="1" t="s">
        <v>177</v>
      </c>
      <c r="B113" s="19" t="s">
        <v>178</v>
      </c>
      <c r="C113" s="19" t="s">
        <v>179</v>
      </c>
      <c r="D113" s="23"/>
      <c r="E113" s="21">
        <v>250</v>
      </c>
      <c r="F113" s="2">
        <f t="shared" si="12"/>
        <v>0</v>
      </c>
      <c r="G113" s="22">
        <f t="shared" si="8"/>
        <v>0</v>
      </c>
      <c r="H113" s="22">
        <f t="shared" si="9"/>
        <v>0</v>
      </c>
      <c r="L113" s="4">
        <v>1</v>
      </c>
      <c r="M113" s="4">
        <v>0</v>
      </c>
      <c r="N113" s="4">
        <v>0</v>
      </c>
      <c r="O113" s="4">
        <v>0</v>
      </c>
      <c r="P113" s="4">
        <v>0</v>
      </c>
    </row>
    <row r="114" spans="1:16" ht="5.0999999999999996" customHeight="1" x14ac:dyDescent="0.3">
      <c r="B114" s="19"/>
      <c r="C114" s="19"/>
      <c r="G114" s="22"/>
      <c r="H114" s="22"/>
      <c r="L114" s="4">
        <v>1</v>
      </c>
      <c r="M114" s="4">
        <v>1</v>
      </c>
      <c r="N114" s="4">
        <v>1</v>
      </c>
      <c r="O114" s="4">
        <v>1</v>
      </c>
      <c r="P114" s="4">
        <v>1</v>
      </c>
    </row>
    <row r="115" spans="1:16" ht="12" customHeight="1" x14ac:dyDescent="0.3">
      <c r="A115" s="1" t="s">
        <v>180</v>
      </c>
      <c r="B115" s="7" t="s">
        <v>181</v>
      </c>
      <c r="C115" s="19"/>
      <c r="G115" s="22"/>
      <c r="H115" s="22"/>
      <c r="L115" s="4">
        <v>1</v>
      </c>
      <c r="M115" s="4">
        <v>0</v>
      </c>
      <c r="N115" s="4">
        <v>0</v>
      </c>
      <c r="O115" s="4">
        <v>0</v>
      </c>
      <c r="P115" s="4">
        <v>0</v>
      </c>
    </row>
    <row r="116" spans="1:16" x14ac:dyDescent="0.3">
      <c r="A116" s="1" t="s">
        <v>182</v>
      </c>
      <c r="B116" s="19" t="s">
        <v>183</v>
      </c>
      <c r="C116" s="19" t="s">
        <v>184</v>
      </c>
      <c r="D116" s="23"/>
      <c r="E116" s="21">
        <v>10</v>
      </c>
      <c r="F116" s="2">
        <f t="shared" ref="F116:F121" si="13">D116*E116</f>
        <v>0</v>
      </c>
      <c r="G116" s="22">
        <f t="shared" si="8"/>
        <v>0</v>
      </c>
      <c r="H116" s="22">
        <f>(E116)*D116</f>
        <v>0</v>
      </c>
      <c r="L116" s="4">
        <v>1</v>
      </c>
      <c r="M116" s="4">
        <v>0</v>
      </c>
      <c r="N116" s="4">
        <v>0</v>
      </c>
      <c r="O116" s="4">
        <v>0</v>
      </c>
      <c r="P116" s="4">
        <v>0</v>
      </c>
    </row>
    <row r="117" spans="1:16" x14ac:dyDescent="0.3">
      <c r="A117" s="1" t="s">
        <v>185</v>
      </c>
      <c r="B117" s="19" t="s">
        <v>186</v>
      </c>
      <c r="C117" s="19" t="s">
        <v>446</v>
      </c>
      <c r="D117" s="23"/>
      <c r="E117" s="21">
        <v>5</v>
      </c>
      <c r="F117" s="2">
        <f t="shared" si="13"/>
        <v>0</v>
      </c>
      <c r="G117" s="22"/>
      <c r="H117" s="22"/>
      <c r="P117" s="4"/>
    </row>
    <row r="118" spans="1:16" x14ac:dyDescent="0.3">
      <c r="A118" s="1" t="s">
        <v>187</v>
      </c>
      <c r="B118" s="19" t="s">
        <v>188</v>
      </c>
      <c r="C118" s="19"/>
      <c r="D118" s="23"/>
      <c r="E118" s="21">
        <v>30</v>
      </c>
      <c r="F118" s="2">
        <f t="shared" si="13"/>
        <v>0</v>
      </c>
      <c r="G118" s="22">
        <f t="shared" si="8"/>
        <v>0</v>
      </c>
      <c r="H118" s="22">
        <f t="shared" si="9"/>
        <v>0</v>
      </c>
      <c r="L118" s="4">
        <v>1</v>
      </c>
      <c r="M118" s="4">
        <v>0</v>
      </c>
      <c r="N118" s="4">
        <v>0</v>
      </c>
      <c r="O118" s="4">
        <v>0</v>
      </c>
      <c r="P118" s="4">
        <v>0</v>
      </c>
    </row>
    <row r="119" spans="1:16" ht="5.0999999999999996" customHeight="1" x14ac:dyDescent="0.3">
      <c r="A119" s="1" t="s">
        <v>189</v>
      </c>
      <c r="B119" s="19"/>
      <c r="C119" s="19"/>
      <c r="G119" s="22">
        <f t="shared" si="8"/>
        <v>0</v>
      </c>
      <c r="H119" s="22">
        <f t="shared" si="9"/>
        <v>0</v>
      </c>
      <c r="L119" s="4">
        <v>1</v>
      </c>
      <c r="M119" s="4">
        <v>0</v>
      </c>
      <c r="N119" s="4">
        <v>0</v>
      </c>
      <c r="O119" s="4">
        <v>0</v>
      </c>
      <c r="P119" s="4">
        <v>0</v>
      </c>
    </row>
    <row r="120" spans="1:16" x14ac:dyDescent="0.3">
      <c r="A120" s="1" t="s">
        <v>190</v>
      </c>
      <c r="B120" s="19" t="s">
        <v>191</v>
      </c>
      <c r="C120" s="19" t="s">
        <v>192</v>
      </c>
      <c r="D120" s="23"/>
      <c r="E120" s="21">
        <v>10</v>
      </c>
      <c r="F120" s="2">
        <f t="shared" si="13"/>
        <v>0</v>
      </c>
      <c r="G120" s="22">
        <f t="shared" si="8"/>
        <v>0</v>
      </c>
      <c r="H120" s="22">
        <f t="shared" si="9"/>
        <v>0</v>
      </c>
      <c r="L120" s="4">
        <v>1</v>
      </c>
      <c r="M120" s="4">
        <v>1</v>
      </c>
      <c r="N120" s="4">
        <v>1</v>
      </c>
      <c r="O120" s="4">
        <v>1</v>
      </c>
      <c r="P120" s="4">
        <v>0</v>
      </c>
    </row>
    <row r="121" spans="1:16" x14ac:dyDescent="0.3">
      <c r="A121" s="1" t="s">
        <v>193</v>
      </c>
      <c r="B121" s="19" t="s">
        <v>194</v>
      </c>
      <c r="C121" s="19" t="s">
        <v>192</v>
      </c>
      <c r="D121" s="23"/>
      <c r="E121" s="21">
        <v>10</v>
      </c>
      <c r="F121" s="2">
        <f t="shared" si="13"/>
        <v>0</v>
      </c>
      <c r="G121" s="22">
        <f t="shared" si="8"/>
        <v>0</v>
      </c>
      <c r="H121" s="22">
        <f t="shared" si="9"/>
        <v>0</v>
      </c>
      <c r="L121" s="4">
        <v>1</v>
      </c>
      <c r="M121" s="4">
        <v>1</v>
      </c>
      <c r="N121" s="4">
        <v>1</v>
      </c>
      <c r="O121" s="4">
        <v>0</v>
      </c>
      <c r="P121" s="4">
        <v>0</v>
      </c>
    </row>
    <row r="122" spans="1:16" ht="6" customHeight="1" x14ac:dyDescent="0.3">
      <c r="C122" s="19"/>
      <c r="G122" s="22"/>
      <c r="H122" s="22"/>
      <c r="L122" s="4">
        <v>1</v>
      </c>
      <c r="M122" s="4">
        <v>1</v>
      </c>
      <c r="N122" s="4">
        <v>1</v>
      </c>
      <c r="O122" s="4">
        <v>1</v>
      </c>
      <c r="P122" s="4">
        <v>1</v>
      </c>
    </row>
    <row r="123" spans="1:16" s="20" customFormat="1" ht="12" x14ac:dyDescent="0.3">
      <c r="A123" s="20" t="s">
        <v>195</v>
      </c>
      <c r="B123" s="7" t="s">
        <v>196</v>
      </c>
      <c r="C123" s="7" t="s">
        <v>197</v>
      </c>
      <c r="D123" s="2"/>
      <c r="E123" s="21"/>
      <c r="F123" s="26"/>
      <c r="G123" s="22"/>
      <c r="H123" s="22"/>
      <c r="I123" s="3"/>
      <c r="J123" s="4"/>
      <c r="K123" s="5"/>
      <c r="L123" s="4">
        <v>0</v>
      </c>
      <c r="M123" s="4">
        <v>0</v>
      </c>
      <c r="N123" s="4">
        <v>1</v>
      </c>
      <c r="O123" s="4">
        <v>0</v>
      </c>
      <c r="P123" s="4">
        <v>0</v>
      </c>
    </row>
    <row r="124" spans="1:16" x14ac:dyDescent="0.3">
      <c r="A124" s="1" t="s">
        <v>198</v>
      </c>
      <c r="B124" s="19" t="s">
        <v>199</v>
      </c>
      <c r="C124" s="19" t="s">
        <v>200</v>
      </c>
      <c r="D124" s="23"/>
      <c r="E124" s="21">
        <v>3</v>
      </c>
      <c r="F124" s="2">
        <f t="shared" ref="F124:F127" si="14">D124*E124</f>
        <v>0</v>
      </c>
      <c r="G124" s="22">
        <f t="shared" si="8"/>
        <v>0</v>
      </c>
      <c r="H124" s="22">
        <f t="shared" si="9"/>
        <v>0</v>
      </c>
      <c r="L124" s="4">
        <v>0</v>
      </c>
      <c r="M124" s="4">
        <v>0</v>
      </c>
      <c r="N124" s="4">
        <v>1</v>
      </c>
      <c r="O124" s="4">
        <v>0</v>
      </c>
      <c r="P124" s="4">
        <v>0</v>
      </c>
    </row>
    <row r="125" spans="1:16" x14ac:dyDescent="0.3">
      <c r="A125" s="1" t="s">
        <v>201</v>
      </c>
      <c r="B125" s="19" t="s">
        <v>199</v>
      </c>
      <c r="C125" s="19" t="s">
        <v>202</v>
      </c>
      <c r="D125" s="23"/>
      <c r="E125" s="21">
        <v>6</v>
      </c>
      <c r="F125" s="2">
        <f t="shared" si="14"/>
        <v>0</v>
      </c>
      <c r="G125" s="22">
        <f t="shared" si="8"/>
        <v>0</v>
      </c>
      <c r="H125" s="22">
        <f t="shared" si="9"/>
        <v>0</v>
      </c>
      <c r="L125" s="4">
        <v>0</v>
      </c>
      <c r="M125" s="4">
        <v>0</v>
      </c>
      <c r="N125" s="4">
        <v>1</v>
      </c>
      <c r="O125" s="4">
        <v>0</v>
      </c>
      <c r="P125" s="4">
        <v>0</v>
      </c>
    </row>
    <row r="126" spans="1:16" x14ac:dyDescent="0.3">
      <c r="A126" s="1" t="s">
        <v>203</v>
      </c>
      <c r="B126" s="19" t="s">
        <v>204</v>
      </c>
      <c r="C126" s="19" t="s">
        <v>200</v>
      </c>
      <c r="D126" s="23"/>
      <c r="E126" s="21">
        <v>4</v>
      </c>
      <c r="F126" s="2">
        <f t="shared" si="14"/>
        <v>0</v>
      </c>
      <c r="G126" s="22">
        <f t="shared" si="8"/>
        <v>0</v>
      </c>
      <c r="H126" s="22">
        <f t="shared" si="9"/>
        <v>0</v>
      </c>
      <c r="L126" s="4">
        <v>0</v>
      </c>
      <c r="M126" s="4">
        <v>0</v>
      </c>
      <c r="N126" s="4">
        <v>1</v>
      </c>
      <c r="O126" s="4">
        <v>0</v>
      </c>
      <c r="P126" s="4">
        <v>0</v>
      </c>
    </row>
    <row r="127" spans="1:16" x14ac:dyDescent="0.3">
      <c r="A127" s="1" t="s">
        <v>205</v>
      </c>
      <c r="B127" s="19" t="s">
        <v>204</v>
      </c>
      <c r="C127" s="19" t="s">
        <v>202</v>
      </c>
      <c r="D127" s="23"/>
      <c r="E127" s="21">
        <v>8</v>
      </c>
      <c r="F127" s="2">
        <f t="shared" si="14"/>
        <v>0</v>
      </c>
      <c r="G127" s="22">
        <f t="shared" si="8"/>
        <v>0</v>
      </c>
      <c r="H127" s="22">
        <f t="shared" si="9"/>
        <v>0</v>
      </c>
      <c r="L127" s="4">
        <v>0</v>
      </c>
      <c r="M127" s="4">
        <v>0</v>
      </c>
      <c r="N127" s="4">
        <v>1</v>
      </c>
      <c r="O127" s="4">
        <v>0</v>
      </c>
      <c r="P127" s="4">
        <v>0</v>
      </c>
    </row>
    <row r="128" spans="1:16" ht="6" customHeight="1" x14ac:dyDescent="0.3">
      <c r="B128" s="19"/>
      <c r="C128" s="19"/>
      <c r="G128" s="22"/>
      <c r="H128" s="22"/>
      <c r="L128" s="4">
        <v>0</v>
      </c>
      <c r="M128" s="4">
        <v>0</v>
      </c>
      <c r="N128" s="4">
        <v>1</v>
      </c>
      <c r="O128" s="4">
        <v>0</v>
      </c>
      <c r="P128" s="4">
        <v>0</v>
      </c>
    </row>
    <row r="129" spans="1:16" x14ac:dyDescent="0.3">
      <c r="A129" s="1" t="s">
        <v>206</v>
      </c>
      <c r="B129" s="7" t="s">
        <v>207</v>
      </c>
      <c r="C129" s="19"/>
      <c r="G129" s="22">
        <f t="shared" ref="G129:G130" si="15">E129*D129</f>
        <v>0</v>
      </c>
      <c r="H129" s="22">
        <f t="shared" ref="H129:H130" si="16">(E129+F129)*D129</f>
        <v>0</v>
      </c>
      <c r="L129" s="4">
        <v>1</v>
      </c>
      <c r="M129" s="4">
        <v>1</v>
      </c>
      <c r="N129" s="4">
        <v>1</v>
      </c>
      <c r="O129" s="4">
        <v>1</v>
      </c>
      <c r="P129" s="4">
        <v>1</v>
      </c>
    </row>
    <row r="130" spans="1:16" ht="30" customHeight="1" x14ac:dyDescent="0.3">
      <c r="B130" s="51" t="s">
        <v>208</v>
      </c>
      <c r="C130" s="51"/>
      <c r="D130" s="51"/>
      <c r="F130" s="27"/>
      <c r="G130" s="22">
        <f t="shared" si="15"/>
        <v>0</v>
      </c>
      <c r="H130" s="22">
        <f t="shared" si="16"/>
        <v>0</v>
      </c>
      <c r="L130" s="4">
        <v>1</v>
      </c>
      <c r="M130" s="4">
        <v>1</v>
      </c>
      <c r="N130" s="4">
        <v>1</v>
      </c>
      <c r="O130" s="4">
        <v>1</v>
      </c>
      <c r="P130" s="4">
        <v>1</v>
      </c>
    </row>
    <row r="131" spans="1:16" x14ac:dyDescent="0.3">
      <c r="A131" s="1" t="s">
        <v>209</v>
      </c>
      <c r="B131" s="7" t="s">
        <v>210</v>
      </c>
      <c r="C131" s="19"/>
      <c r="G131" s="22">
        <f t="shared" si="8"/>
        <v>0</v>
      </c>
      <c r="H131" s="22">
        <f t="shared" si="9"/>
        <v>0</v>
      </c>
      <c r="L131" s="4">
        <v>1</v>
      </c>
      <c r="M131" s="4">
        <v>1</v>
      </c>
      <c r="N131" s="4">
        <v>1</v>
      </c>
      <c r="O131" s="4">
        <v>1</v>
      </c>
      <c r="P131" s="4">
        <v>0</v>
      </c>
    </row>
    <row r="132" spans="1:16" x14ac:dyDescent="0.3">
      <c r="A132" s="1" t="s">
        <v>211</v>
      </c>
      <c r="B132" s="19" t="s">
        <v>212</v>
      </c>
      <c r="C132" s="19"/>
      <c r="D132" s="23"/>
      <c r="E132" s="21">
        <v>300</v>
      </c>
      <c r="F132" s="2">
        <f t="shared" ref="F132:F160" si="17">D132*E132</f>
        <v>0</v>
      </c>
      <c r="G132" s="22">
        <f t="shared" si="8"/>
        <v>0</v>
      </c>
      <c r="H132" s="22">
        <f t="shared" si="9"/>
        <v>0</v>
      </c>
      <c r="L132" s="4">
        <v>1</v>
      </c>
      <c r="M132" s="4">
        <v>1</v>
      </c>
      <c r="N132" s="4">
        <v>1</v>
      </c>
      <c r="O132" s="4">
        <v>1</v>
      </c>
      <c r="P132" s="4">
        <v>0</v>
      </c>
    </row>
    <row r="133" spans="1:16" x14ac:dyDescent="0.3">
      <c r="A133" s="1" t="s">
        <v>213</v>
      </c>
      <c r="B133" s="19" t="s">
        <v>214</v>
      </c>
      <c r="C133" s="19"/>
      <c r="D133" s="23"/>
      <c r="E133" s="21">
        <v>50</v>
      </c>
      <c r="F133" s="2">
        <f t="shared" si="17"/>
        <v>0</v>
      </c>
      <c r="G133" s="22">
        <f t="shared" si="8"/>
        <v>0</v>
      </c>
      <c r="H133" s="22">
        <f t="shared" si="9"/>
        <v>0</v>
      </c>
      <c r="L133" s="4">
        <v>1</v>
      </c>
      <c r="M133" s="4">
        <v>1</v>
      </c>
      <c r="N133" s="4">
        <v>1</v>
      </c>
      <c r="O133" s="4">
        <v>1</v>
      </c>
      <c r="P133" s="4">
        <v>0</v>
      </c>
    </row>
    <row r="134" spans="1:16" x14ac:dyDescent="0.3">
      <c r="A134" s="1" t="s">
        <v>215</v>
      </c>
      <c r="B134" s="19" t="s">
        <v>216</v>
      </c>
      <c r="C134" s="19"/>
      <c r="D134" s="23"/>
      <c r="E134" s="21">
        <v>250</v>
      </c>
      <c r="F134" s="2">
        <f t="shared" si="17"/>
        <v>0</v>
      </c>
      <c r="G134" s="22">
        <f t="shared" si="8"/>
        <v>0</v>
      </c>
      <c r="H134" s="22">
        <f t="shared" si="9"/>
        <v>0</v>
      </c>
      <c r="L134" s="4">
        <v>1</v>
      </c>
      <c r="M134" s="4">
        <v>1</v>
      </c>
      <c r="N134" s="4">
        <v>1</v>
      </c>
      <c r="O134" s="4">
        <v>1</v>
      </c>
      <c r="P134" s="4">
        <v>0</v>
      </c>
    </row>
    <row r="135" spans="1:16" x14ac:dyDescent="0.3">
      <c r="A135" s="1" t="s">
        <v>217</v>
      </c>
      <c r="B135" s="19" t="s">
        <v>218</v>
      </c>
      <c r="C135" s="19"/>
      <c r="D135" s="23"/>
      <c r="E135" s="21">
        <v>50</v>
      </c>
      <c r="F135" s="2">
        <f t="shared" si="17"/>
        <v>0</v>
      </c>
      <c r="G135" s="22">
        <f t="shared" si="8"/>
        <v>0</v>
      </c>
      <c r="H135" s="22">
        <f t="shared" si="9"/>
        <v>0</v>
      </c>
      <c r="L135" s="4">
        <v>1</v>
      </c>
      <c r="M135" s="4">
        <v>1</v>
      </c>
      <c r="N135" s="4">
        <v>1</v>
      </c>
      <c r="O135" s="4">
        <v>1</v>
      </c>
      <c r="P135" s="4">
        <v>0</v>
      </c>
    </row>
    <row r="136" spans="1:16" x14ac:dyDescent="0.3">
      <c r="A136" s="1" t="s">
        <v>219</v>
      </c>
      <c r="B136" s="19" t="s">
        <v>220</v>
      </c>
      <c r="C136" s="19"/>
      <c r="D136" s="23"/>
      <c r="E136" s="21">
        <v>300</v>
      </c>
      <c r="F136" s="2">
        <f t="shared" si="17"/>
        <v>0</v>
      </c>
      <c r="G136" s="22">
        <f t="shared" si="8"/>
        <v>0</v>
      </c>
      <c r="H136" s="22">
        <f t="shared" si="9"/>
        <v>0</v>
      </c>
      <c r="L136" s="4">
        <v>1</v>
      </c>
      <c r="M136" s="4">
        <v>1</v>
      </c>
      <c r="N136" s="4">
        <v>1</v>
      </c>
      <c r="O136" s="4">
        <v>1</v>
      </c>
      <c r="P136" s="4">
        <v>0</v>
      </c>
    </row>
    <row r="137" spans="1:16" x14ac:dyDescent="0.3">
      <c r="A137" s="1" t="s">
        <v>221</v>
      </c>
      <c r="B137" s="19" t="s">
        <v>222</v>
      </c>
      <c r="C137" s="19" t="s">
        <v>223</v>
      </c>
      <c r="D137" s="23"/>
      <c r="E137" s="21">
        <v>100</v>
      </c>
      <c r="F137" s="2">
        <f t="shared" si="17"/>
        <v>0</v>
      </c>
      <c r="G137" s="22">
        <f t="shared" si="8"/>
        <v>0</v>
      </c>
      <c r="H137" s="22">
        <f t="shared" si="9"/>
        <v>0</v>
      </c>
      <c r="L137" s="4">
        <v>1</v>
      </c>
      <c r="M137" s="4">
        <v>1</v>
      </c>
      <c r="N137" s="4">
        <v>1</v>
      </c>
      <c r="O137" s="4">
        <v>1</v>
      </c>
      <c r="P137" s="4">
        <v>0</v>
      </c>
    </row>
    <row r="138" spans="1:16" x14ac:dyDescent="0.3">
      <c r="A138" s="1" t="s">
        <v>224</v>
      </c>
      <c r="B138" s="19" t="s">
        <v>225</v>
      </c>
      <c r="C138" s="19"/>
      <c r="D138" s="23"/>
      <c r="E138" s="21">
        <v>25</v>
      </c>
      <c r="F138" s="2">
        <f t="shared" si="17"/>
        <v>0</v>
      </c>
      <c r="G138" s="22">
        <f t="shared" si="8"/>
        <v>0</v>
      </c>
      <c r="H138" s="22">
        <f t="shared" si="9"/>
        <v>0</v>
      </c>
      <c r="L138" s="4">
        <v>1</v>
      </c>
      <c r="M138" s="4">
        <v>1</v>
      </c>
      <c r="N138" s="4">
        <v>1</v>
      </c>
      <c r="O138" s="4">
        <v>1</v>
      </c>
      <c r="P138" s="4">
        <v>0</v>
      </c>
    </row>
    <row r="139" spans="1:16" x14ac:dyDescent="0.3">
      <c r="A139" s="1" t="s">
        <v>226</v>
      </c>
      <c r="B139" s="19" t="s">
        <v>227</v>
      </c>
      <c r="C139" s="19"/>
      <c r="D139" s="23"/>
      <c r="E139" s="21">
        <v>75</v>
      </c>
      <c r="F139" s="2">
        <f t="shared" si="17"/>
        <v>0</v>
      </c>
      <c r="G139" s="22">
        <f t="shared" si="8"/>
        <v>0</v>
      </c>
      <c r="H139" s="22">
        <f t="shared" si="9"/>
        <v>0</v>
      </c>
      <c r="L139" s="4">
        <v>1</v>
      </c>
      <c r="M139" s="4">
        <v>1</v>
      </c>
      <c r="N139" s="4">
        <v>1</v>
      </c>
      <c r="O139" s="4">
        <v>1</v>
      </c>
      <c r="P139" s="4">
        <v>0</v>
      </c>
    </row>
    <row r="140" spans="1:16" x14ac:dyDescent="0.3">
      <c r="A140" s="1" t="s">
        <v>228</v>
      </c>
      <c r="B140" s="19" t="s">
        <v>229</v>
      </c>
      <c r="C140" s="19"/>
      <c r="D140" s="23"/>
      <c r="E140" s="21">
        <v>15</v>
      </c>
      <c r="F140" s="2">
        <f t="shared" si="17"/>
        <v>0</v>
      </c>
      <c r="G140" s="22">
        <f t="shared" si="8"/>
        <v>0</v>
      </c>
      <c r="H140" s="22">
        <f t="shared" si="9"/>
        <v>0</v>
      </c>
      <c r="L140" s="4">
        <v>1</v>
      </c>
      <c r="M140" s="4">
        <v>1</v>
      </c>
      <c r="N140" s="4">
        <v>1</v>
      </c>
      <c r="O140" s="4">
        <v>1</v>
      </c>
      <c r="P140" s="4">
        <v>0</v>
      </c>
    </row>
    <row r="141" spans="1:16" x14ac:dyDescent="0.3">
      <c r="A141" s="1" t="s">
        <v>230</v>
      </c>
      <c r="B141" s="1" t="s">
        <v>231</v>
      </c>
      <c r="C141" s="19"/>
      <c r="D141" s="23"/>
      <c r="E141" s="21">
        <v>15</v>
      </c>
      <c r="F141" s="2">
        <f t="shared" si="17"/>
        <v>0</v>
      </c>
      <c r="G141" s="22">
        <f t="shared" si="8"/>
        <v>0</v>
      </c>
      <c r="H141" s="22">
        <f t="shared" si="9"/>
        <v>0</v>
      </c>
      <c r="L141" s="4">
        <v>1</v>
      </c>
      <c r="M141" s="4">
        <v>1</v>
      </c>
      <c r="N141" s="4">
        <v>1</v>
      </c>
      <c r="O141" s="4">
        <v>1</v>
      </c>
      <c r="P141" s="4">
        <v>0</v>
      </c>
    </row>
    <row r="142" spans="1:16" x14ac:dyDescent="0.3">
      <c r="A142" s="1" t="s">
        <v>232</v>
      </c>
      <c r="B142" s="19" t="s">
        <v>233</v>
      </c>
      <c r="C142" s="19"/>
      <c r="D142" s="23"/>
      <c r="E142" s="21">
        <v>20</v>
      </c>
      <c r="F142" s="2">
        <f t="shared" si="17"/>
        <v>0</v>
      </c>
      <c r="G142" s="22">
        <f t="shared" si="8"/>
        <v>0</v>
      </c>
      <c r="H142" s="22">
        <f t="shared" si="9"/>
        <v>0</v>
      </c>
      <c r="L142" s="4">
        <v>1</v>
      </c>
      <c r="M142" s="4">
        <v>1</v>
      </c>
      <c r="N142" s="4">
        <v>1</v>
      </c>
      <c r="O142" s="4">
        <v>1</v>
      </c>
      <c r="P142" s="4">
        <v>0</v>
      </c>
    </row>
    <row r="143" spans="1:16" x14ac:dyDescent="0.3">
      <c r="A143" s="1" t="s">
        <v>234</v>
      </c>
      <c r="B143" s="19" t="s">
        <v>235</v>
      </c>
      <c r="C143" s="19"/>
      <c r="D143" s="23"/>
      <c r="E143" s="21">
        <v>40</v>
      </c>
      <c r="F143" s="2">
        <f t="shared" si="17"/>
        <v>0</v>
      </c>
      <c r="G143" s="22">
        <f t="shared" si="8"/>
        <v>0</v>
      </c>
      <c r="H143" s="22">
        <f t="shared" si="9"/>
        <v>0</v>
      </c>
      <c r="L143" s="4">
        <v>1</v>
      </c>
      <c r="M143" s="4">
        <v>1</v>
      </c>
      <c r="N143" s="4">
        <v>0</v>
      </c>
      <c r="O143" s="4">
        <v>0</v>
      </c>
      <c r="P143" s="4">
        <v>0</v>
      </c>
    </row>
    <row r="144" spans="1:16" x14ac:dyDescent="0.3">
      <c r="A144" s="1" t="s">
        <v>236</v>
      </c>
      <c r="B144" s="19" t="s">
        <v>237</v>
      </c>
      <c r="C144" s="19"/>
      <c r="D144" s="23"/>
      <c r="E144" s="21">
        <v>20</v>
      </c>
      <c r="F144" s="2">
        <f t="shared" si="17"/>
        <v>0</v>
      </c>
      <c r="G144" s="22">
        <f t="shared" si="8"/>
        <v>0</v>
      </c>
      <c r="H144" s="22">
        <f t="shared" si="9"/>
        <v>0</v>
      </c>
      <c r="L144" s="4">
        <v>1</v>
      </c>
      <c r="M144" s="4">
        <v>1</v>
      </c>
      <c r="N144" s="4">
        <v>0</v>
      </c>
      <c r="O144" s="4">
        <v>0</v>
      </c>
      <c r="P144" s="4">
        <v>0</v>
      </c>
    </row>
    <row r="145" spans="1:16" x14ac:dyDescent="0.3">
      <c r="A145" s="1" t="s">
        <v>238</v>
      </c>
      <c r="B145" s="19" t="s">
        <v>239</v>
      </c>
      <c r="C145" s="19"/>
      <c r="D145" s="23"/>
      <c r="E145" s="21">
        <v>60</v>
      </c>
      <c r="F145" s="2">
        <f t="shared" si="17"/>
        <v>0</v>
      </c>
      <c r="G145" s="22">
        <f t="shared" si="8"/>
        <v>0</v>
      </c>
      <c r="H145" s="22">
        <f t="shared" si="9"/>
        <v>0</v>
      </c>
      <c r="L145" s="4">
        <v>1</v>
      </c>
      <c r="M145" s="4">
        <v>1</v>
      </c>
      <c r="N145" s="4">
        <v>0</v>
      </c>
      <c r="O145" s="4">
        <v>0</v>
      </c>
      <c r="P145" s="4">
        <v>0</v>
      </c>
    </row>
    <row r="146" spans="1:16" x14ac:dyDescent="0.3">
      <c r="A146" s="1" t="s">
        <v>240</v>
      </c>
      <c r="B146" s="19" t="s">
        <v>241</v>
      </c>
      <c r="C146" s="19"/>
      <c r="D146" s="23"/>
      <c r="E146" s="21">
        <v>5</v>
      </c>
      <c r="F146" s="2">
        <f t="shared" si="17"/>
        <v>0</v>
      </c>
      <c r="G146" s="22">
        <f t="shared" si="8"/>
        <v>0</v>
      </c>
      <c r="H146" s="22">
        <f t="shared" si="9"/>
        <v>0</v>
      </c>
      <c r="L146" s="4">
        <v>1</v>
      </c>
      <c r="M146" s="4">
        <v>1</v>
      </c>
      <c r="N146" s="4">
        <v>0</v>
      </c>
      <c r="O146" s="4">
        <v>0</v>
      </c>
      <c r="P146" s="4">
        <v>0</v>
      </c>
    </row>
    <row r="147" spans="1:16" ht="11.25" customHeight="1" x14ac:dyDescent="0.3">
      <c r="A147" s="1" t="s">
        <v>242</v>
      </c>
      <c r="B147" s="19" t="s">
        <v>243</v>
      </c>
      <c r="C147" s="19"/>
      <c r="D147" s="23"/>
      <c r="E147" s="21">
        <v>10</v>
      </c>
      <c r="F147" s="2">
        <f t="shared" si="17"/>
        <v>0</v>
      </c>
      <c r="G147" s="22">
        <f t="shared" si="8"/>
        <v>0</v>
      </c>
      <c r="H147" s="22">
        <f t="shared" si="9"/>
        <v>0</v>
      </c>
      <c r="L147" s="4">
        <v>1</v>
      </c>
      <c r="M147" s="4">
        <v>1</v>
      </c>
      <c r="N147" s="4">
        <v>1</v>
      </c>
      <c r="O147" s="4">
        <v>0</v>
      </c>
      <c r="P147" s="4">
        <v>0</v>
      </c>
    </row>
    <row r="148" spans="1:16" ht="13.5" customHeight="1" x14ac:dyDescent="0.3">
      <c r="A148" s="1" t="s">
        <v>244</v>
      </c>
      <c r="B148" s="19" t="s">
        <v>245</v>
      </c>
      <c r="C148" s="19"/>
      <c r="D148" s="23"/>
      <c r="E148" s="21">
        <v>10</v>
      </c>
      <c r="F148" s="2">
        <f t="shared" si="17"/>
        <v>0</v>
      </c>
      <c r="G148" s="22">
        <f t="shared" si="8"/>
        <v>0</v>
      </c>
      <c r="H148" s="22">
        <f t="shared" si="9"/>
        <v>0</v>
      </c>
      <c r="L148" s="4">
        <v>1</v>
      </c>
      <c r="M148" s="4">
        <v>1</v>
      </c>
      <c r="N148" s="4">
        <v>1</v>
      </c>
      <c r="O148" s="4">
        <v>0</v>
      </c>
      <c r="P148" s="4">
        <v>0</v>
      </c>
    </row>
    <row r="149" spans="1:16" x14ac:dyDescent="0.3">
      <c r="A149" s="1" t="s">
        <v>246</v>
      </c>
      <c r="B149" s="19" t="s">
        <v>247</v>
      </c>
      <c r="C149" s="19"/>
      <c r="D149" s="23"/>
      <c r="E149" s="21">
        <v>25</v>
      </c>
      <c r="F149" s="2">
        <f t="shared" si="17"/>
        <v>0</v>
      </c>
      <c r="G149" s="22">
        <f t="shared" si="8"/>
        <v>0</v>
      </c>
      <c r="H149" s="22">
        <f t="shared" si="9"/>
        <v>0</v>
      </c>
      <c r="L149" s="4">
        <v>1</v>
      </c>
      <c r="M149" s="4">
        <v>1</v>
      </c>
      <c r="N149" s="4">
        <v>1</v>
      </c>
      <c r="O149" s="4">
        <v>1</v>
      </c>
      <c r="P149" s="4">
        <v>0</v>
      </c>
    </row>
    <row r="150" spans="1:16" x14ac:dyDescent="0.3">
      <c r="A150" s="1" t="s">
        <v>248</v>
      </c>
      <c r="B150" s="19" t="s">
        <v>249</v>
      </c>
      <c r="C150" s="19"/>
      <c r="D150" s="23"/>
      <c r="E150" s="21">
        <v>10</v>
      </c>
      <c r="F150" s="2">
        <f t="shared" si="17"/>
        <v>0</v>
      </c>
      <c r="G150" s="22">
        <f t="shared" si="8"/>
        <v>0</v>
      </c>
      <c r="H150" s="22">
        <f t="shared" si="9"/>
        <v>0</v>
      </c>
      <c r="L150" s="4">
        <v>1</v>
      </c>
      <c r="M150" s="4">
        <v>1</v>
      </c>
      <c r="N150" s="4">
        <v>1</v>
      </c>
      <c r="O150" s="4">
        <v>1</v>
      </c>
      <c r="P150" s="4">
        <v>0</v>
      </c>
    </row>
    <row r="151" spans="1:16" x14ac:dyDescent="0.3">
      <c r="A151" s="1" t="s">
        <v>250</v>
      </c>
      <c r="B151" s="19" t="s">
        <v>251</v>
      </c>
      <c r="C151" s="19"/>
      <c r="D151" s="23"/>
      <c r="E151" s="21">
        <v>15</v>
      </c>
      <c r="F151" s="2">
        <f t="shared" si="17"/>
        <v>0</v>
      </c>
      <c r="G151" s="22">
        <f t="shared" si="8"/>
        <v>0</v>
      </c>
      <c r="H151" s="22">
        <f t="shared" si="9"/>
        <v>0</v>
      </c>
      <c r="L151" s="4">
        <v>1</v>
      </c>
      <c r="M151" s="4">
        <v>1</v>
      </c>
      <c r="N151" s="4">
        <v>0</v>
      </c>
      <c r="O151" s="4">
        <v>0</v>
      </c>
      <c r="P151" s="4">
        <v>0</v>
      </c>
    </row>
    <row r="152" spans="1:16" x14ac:dyDescent="0.3">
      <c r="A152" s="1" t="s">
        <v>252</v>
      </c>
      <c r="B152" s="19" t="s">
        <v>253</v>
      </c>
      <c r="C152" s="19"/>
      <c r="D152" s="23"/>
      <c r="E152" s="21">
        <v>15</v>
      </c>
      <c r="F152" s="2">
        <f t="shared" si="17"/>
        <v>0</v>
      </c>
      <c r="G152" s="22">
        <f t="shared" si="8"/>
        <v>0</v>
      </c>
      <c r="H152" s="22">
        <f t="shared" si="9"/>
        <v>0</v>
      </c>
      <c r="L152" s="4">
        <v>1</v>
      </c>
      <c r="M152" s="4">
        <v>1</v>
      </c>
      <c r="N152" s="4">
        <v>0</v>
      </c>
      <c r="O152" s="4">
        <v>0</v>
      </c>
      <c r="P152" s="4">
        <v>0</v>
      </c>
    </row>
    <row r="153" spans="1:16" x14ac:dyDescent="0.3">
      <c r="A153" s="1" t="s">
        <v>254</v>
      </c>
      <c r="B153" s="1" t="s">
        <v>255</v>
      </c>
      <c r="C153" s="19"/>
      <c r="D153" s="23"/>
      <c r="E153" s="21">
        <v>15</v>
      </c>
      <c r="F153" s="2">
        <f t="shared" si="17"/>
        <v>0</v>
      </c>
      <c r="G153" s="22">
        <f t="shared" si="8"/>
        <v>0</v>
      </c>
      <c r="H153" s="22">
        <f t="shared" si="9"/>
        <v>0</v>
      </c>
      <c r="L153" s="4">
        <v>1</v>
      </c>
      <c r="M153" s="4">
        <v>1</v>
      </c>
      <c r="N153" s="4">
        <v>1</v>
      </c>
      <c r="O153" s="4">
        <v>1</v>
      </c>
      <c r="P153" s="4">
        <v>0</v>
      </c>
    </row>
    <row r="154" spans="1:16" x14ac:dyDescent="0.3">
      <c r="A154" s="1" t="s">
        <v>256</v>
      </c>
      <c r="B154" s="1" t="s">
        <v>257</v>
      </c>
      <c r="C154" s="19"/>
      <c r="D154" s="23"/>
      <c r="E154" s="21">
        <v>15</v>
      </c>
      <c r="F154" s="2">
        <f t="shared" si="17"/>
        <v>0</v>
      </c>
      <c r="G154" s="22">
        <f t="shared" si="8"/>
        <v>0</v>
      </c>
      <c r="H154" s="22">
        <f t="shared" si="9"/>
        <v>0</v>
      </c>
      <c r="L154" s="4">
        <v>1</v>
      </c>
      <c r="M154" s="4">
        <v>1</v>
      </c>
      <c r="N154" s="4">
        <v>1</v>
      </c>
      <c r="O154" s="4">
        <v>0</v>
      </c>
      <c r="P154" s="4">
        <v>0</v>
      </c>
    </row>
    <row r="155" spans="1:16" x14ac:dyDescent="0.3">
      <c r="A155" s="1" t="s">
        <v>258</v>
      </c>
      <c r="B155" s="19" t="s">
        <v>259</v>
      </c>
      <c r="D155" s="23"/>
      <c r="E155" s="21">
        <v>25</v>
      </c>
      <c r="F155" s="2">
        <f t="shared" si="17"/>
        <v>0</v>
      </c>
      <c r="G155" s="22">
        <f t="shared" si="8"/>
        <v>0</v>
      </c>
      <c r="H155" s="22">
        <f t="shared" si="9"/>
        <v>0</v>
      </c>
      <c r="L155" s="4">
        <v>1</v>
      </c>
      <c r="M155" s="4">
        <v>1</v>
      </c>
      <c r="N155" s="4">
        <v>1</v>
      </c>
      <c r="O155" s="4">
        <v>1</v>
      </c>
      <c r="P155" s="4">
        <v>0</v>
      </c>
    </row>
    <row r="156" spans="1:16" x14ac:dyDescent="0.3">
      <c r="A156" s="1" t="s">
        <v>260</v>
      </c>
      <c r="B156" s="19" t="s">
        <v>261</v>
      </c>
      <c r="C156" s="19"/>
      <c r="D156" s="23"/>
      <c r="E156" s="21">
        <v>25</v>
      </c>
      <c r="F156" s="2">
        <f t="shared" si="17"/>
        <v>0</v>
      </c>
      <c r="G156" s="22">
        <f t="shared" si="8"/>
        <v>0</v>
      </c>
      <c r="H156" s="22">
        <f t="shared" si="9"/>
        <v>0</v>
      </c>
      <c r="L156" s="4">
        <v>1</v>
      </c>
      <c r="M156" s="4">
        <v>1</v>
      </c>
      <c r="N156" s="4">
        <v>1</v>
      </c>
      <c r="O156" s="4">
        <v>1</v>
      </c>
      <c r="P156" s="4">
        <v>0</v>
      </c>
    </row>
    <row r="157" spans="1:16" x14ac:dyDescent="0.3">
      <c r="A157" s="1" t="s">
        <v>262</v>
      </c>
      <c r="B157" s="19" t="s">
        <v>263</v>
      </c>
      <c r="C157" s="19"/>
      <c r="D157" s="23"/>
      <c r="E157" s="21">
        <v>50</v>
      </c>
      <c r="F157" s="2">
        <f t="shared" si="17"/>
        <v>0</v>
      </c>
      <c r="G157" s="22">
        <f t="shared" ref="G157:G209" si="18">E157*D157</f>
        <v>0</v>
      </c>
      <c r="H157" s="22">
        <f t="shared" ref="H157:H209" si="19">(E157+F157)*D157</f>
        <v>0</v>
      </c>
      <c r="L157" s="4">
        <v>0</v>
      </c>
      <c r="M157" s="4">
        <v>1</v>
      </c>
      <c r="N157" s="4">
        <v>0</v>
      </c>
      <c r="O157" s="4">
        <v>0</v>
      </c>
      <c r="P157" s="4">
        <v>0</v>
      </c>
    </row>
    <row r="158" spans="1:16" x14ac:dyDescent="0.3">
      <c r="A158" s="1" t="s">
        <v>264</v>
      </c>
      <c r="B158" s="19" t="s">
        <v>265</v>
      </c>
      <c r="C158" s="19"/>
      <c r="D158" s="23"/>
      <c r="E158" s="21">
        <v>5</v>
      </c>
      <c r="F158" s="2">
        <f t="shared" si="17"/>
        <v>0</v>
      </c>
      <c r="G158" s="22">
        <f t="shared" si="18"/>
        <v>0</v>
      </c>
      <c r="H158" s="22">
        <f t="shared" si="19"/>
        <v>0</v>
      </c>
      <c r="L158" s="4">
        <v>1</v>
      </c>
      <c r="M158" s="4">
        <v>1</v>
      </c>
      <c r="N158" s="4">
        <v>1</v>
      </c>
      <c r="O158" s="4">
        <v>1</v>
      </c>
      <c r="P158" s="4">
        <v>0</v>
      </c>
    </row>
    <row r="159" spans="1:16" x14ac:dyDescent="0.3">
      <c r="A159" s="1" t="s">
        <v>266</v>
      </c>
      <c r="B159" s="28" t="s">
        <v>267</v>
      </c>
      <c r="C159" s="19"/>
      <c r="D159" s="23"/>
      <c r="E159" s="21">
        <v>50</v>
      </c>
      <c r="F159" s="2">
        <f t="shared" si="17"/>
        <v>0</v>
      </c>
      <c r="G159" s="22">
        <f t="shared" si="18"/>
        <v>0</v>
      </c>
      <c r="H159" s="22">
        <f t="shared" si="19"/>
        <v>0</v>
      </c>
      <c r="L159" s="4">
        <v>1</v>
      </c>
      <c r="M159" s="4">
        <v>1</v>
      </c>
      <c r="N159" s="4">
        <v>1</v>
      </c>
      <c r="O159" s="4">
        <v>1</v>
      </c>
      <c r="P159" s="4">
        <v>0</v>
      </c>
    </row>
    <row r="160" spans="1:16" x14ac:dyDescent="0.3">
      <c r="A160" s="1" t="s">
        <v>268</v>
      </c>
      <c r="B160" s="28" t="s">
        <v>269</v>
      </c>
      <c r="C160" s="19"/>
      <c r="D160" s="23"/>
      <c r="E160" s="21">
        <v>5</v>
      </c>
      <c r="F160" s="2">
        <f t="shared" si="17"/>
        <v>0</v>
      </c>
      <c r="G160" s="22">
        <f t="shared" si="18"/>
        <v>0</v>
      </c>
      <c r="H160" s="22">
        <f t="shared" si="19"/>
        <v>0</v>
      </c>
      <c r="L160" s="4">
        <v>1</v>
      </c>
      <c r="M160" s="4">
        <v>1</v>
      </c>
      <c r="N160" s="4">
        <v>1</v>
      </c>
      <c r="O160" s="4">
        <v>1</v>
      </c>
      <c r="P160" s="4">
        <v>0</v>
      </c>
    </row>
    <row r="161" spans="1:16" ht="6" customHeight="1" x14ac:dyDescent="0.3">
      <c r="G161" s="22"/>
      <c r="H161" s="22"/>
      <c r="L161" s="4">
        <v>1</v>
      </c>
      <c r="M161" s="4">
        <v>1</v>
      </c>
      <c r="N161" s="4">
        <v>1</v>
      </c>
      <c r="O161" s="4">
        <v>1</v>
      </c>
      <c r="P161" s="4">
        <v>0</v>
      </c>
    </row>
    <row r="162" spans="1:16" x14ac:dyDescent="0.3">
      <c r="A162" s="1" t="s">
        <v>270</v>
      </c>
      <c r="B162" s="7" t="s">
        <v>271</v>
      </c>
      <c r="C162" s="19"/>
      <c r="G162" s="22"/>
      <c r="H162" s="22"/>
      <c r="L162" s="4">
        <v>1</v>
      </c>
      <c r="M162" s="4">
        <v>1</v>
      </c>
      <c r="N162" s="4">
        <v>0</v>
      </c>
      <c r="O162" s="4">
        <v>0</v>
      </c>
      <c r="P162" s="4">
        <v>0</v>
      </c>
    </row>
    <row r="163" spans="1:16" x14ac:dyDescent="0.3">
      <c r="A163" s="1" t="s">
        <v>272</v>
      </c>
      <c r="B163" s="19" t="s">
        <v>220</v>
      </c>
      <c r="C163" s="19"/>
      <c r="D163" s="23"/>
      <c r="E163" s="21">
        <v>30</v>
      </c>
      <c r="F163" s="2">
        <f t="shared" ref="F163:F177" si="20">D163*E163</f>
        <v>0</v>
      </c>
      <c r="G163" s="22">
        <f t="shared" ref="G163" si="21">E163*D163</f>
        <v>0</v>
      </c>
      <c r="H163" s="22">
        <f t="shared" ref="H163" si="22">(E163+F163)*D163</f>
        <v>0</v>
      </c>
      <c r="L163" s="4">
        <v>1</v>
      </c>
      <c r="M163" s="4">
        <v>1</v>
      </c>
      <c r="N163" s="4">
        <v>0</v>
      </c>
      <c r="O163" s="4">
        <v>0</v>
      </c>
      <c r="P163" s="4">
        <v>0</v>
      </c>
    </row>
    <row r="164" spans="1:16" x14ac:dyDescent="0.3">
      <c r="A164" s="1" t="s">
        <v>273</v>
      </c>
      <c r="B164" s="19" t="s">
        <v>274</v>
      </c>
      <c r="C164" s="19"/>
      <c r="D164" s="23"/>
      <c r="E164" s="21">
        <v>10</v>
      </c>
      <c r="F164" s="2">
        <f t="shared" si="20"/>
        <v>0</v>
      </c>
      <c r="G164" s="22">
        <f t="shared" si="18"/>
        <v>0</v>
      </c>
      <c r="H164" s="22">
        <f t="shared" si="19"/>
        <v>0</v>
      </c>
      <c r="L164" s="4">
        <v>1</v>
      </c>
      <c r="M164" s="4">
        <v>1</v>
      </c>
      <c r="N164" s="4">
        <v>0</v>
      </c>
      <c r="O164" s="4">
        <v>0</v>
      </c>
      <c r="P164" s="4">
        <v>0</v>
      </c>
    </row>
    <row r="165" spans="1:16" x14ac:dyDescent="0.3">
      <c r="A165" s="1" t="s">
        <v>275</v>
      </c>
      <c r="B165" s="19" t="s">
        <v>225</v>
      </c>
      <c r="C165" s="19"/>
      <c r="D165" s="23"/>
      <c r="E165" s="21">
        <v>15</v>
      </c>
      <c r="F165" s="2">
        <f t="shared" si="20"/>
        <v>0</v>
      </c>
      <c r="G165" s="22">
        <f t="shared" si="18"/>
        <v>0</v>
      </c>
      <c r="H165" s="22">
        <f t="shared" si="19"/>
        <v>0</v>
      </c>
      <c r="L165" s="4">
        <v>1</v>
      </c>
      <c r="M165" s="4">
        <v>1</v>
      </c>
      <c r="N165" s="4">
        <v>0</v>
      </c>
      <c r="O165" s="4">
        <v>0</v>
      </c>
      <c r="P165" s="4">
        <v>0</v>
      </c>
    </row>
    <row r="166" spans="1:16" x14ac:dyDescent="0.3">
      <c r="A166" s="1" t="s">
        <v>276</v>
      </c>
      <c r="B166" s="19" t="s">
        <v>227</v>
      </c>
      <c r="C166" s="19"/>
      <c r="D166" s="23"/>
      <c r="E166" s="21">
        <v>15</v>
      </c>
      <c r="F166" s="2">
        <f t="shared" si="20"/>
        <v>0</v>
      </c>
      <c r="G166" s="22">
        <f t="shared" si="18"/>
        <v>0</v>
      </c>
      <c r="H166" s="22">
        <f t="shared" si="19"/>
        <v>0</v>
      </c>
      <c r="L166" s="4">
        <v>1</v>
      </c>
      <c r="M166" s="4">
        <v>1</v>
      </c>
      <c r="N166" s="4">
        <v>0</v>
      </c>
      <c r="O166" s="4">
        <v>0</v>
      </c>
      <c r="P166" s="4">
        <v>0</v>
      </c>
    </row>
    <row r="167" spans="1:16" x14ac:dyDescent="0.3">
      <c r="A167" s="1" t="s">
        <v>277</v>
      </c>
      <c r="B167" s="19" t="s">
        <v>229</v>
      </c>
      <c r="C167" s="19"/>
      <c r="D167" s="23"/>
      <c r="E167" s="21">
        <v>15</v>
      </c>
      <c r="F167" s="2">
        <f t="shared" si="20"/>
        <v>0</v>
      </c>
      <c r="G167" s="22"/>
      <c r="H167" s="22"/>
      <c r="P167" s="4"/>
    </row>
    <row r="168" spans="1:16" x14ac:dyDescent="0.3">
      <c r="A168" s="1" t="s">
        <v>278</v>
      </c>
      <c r="B168" s="1" t="s">
        <v>231</v>
      </c>
      <c r="C168" s="19"/>
      <c r="D168" s="23"/>
      <c r="E168" s="21">
        <v>15</v>
      </c>
      <c r="F168" s="2">
        <f t="shared" si="20"/>
        <v>0</v>
      </c>
      <c r="G168" s="22"/>
      <c r="H168" s="22"/>
      <c r="P168" s="4"/>
    </row>
    <row r="169" spans="1:16" x14ac:dyDescent="0.3">
      <c r="A169" s="1" t="s">
        <v>279</v>
      </c>
      <c r="B169" s="19" t="s">
        <v>233</v>
      </c>
      <c r="C169" s="19"/>
      <c r="D169" s="23"/>
      <c r="E169" s="21">
        <v>5</v>
      </c>
      <c r="F169" s="2">
        <f t="shared" si="20"/>
        <v>0</v>
      </c>
      <c r="G169" s="22">
        <f t="shared" si="18"/>
        <v>0</v>
      </c>
      <c r="H169" s="22">
        <f t="shared" si="19"/>
        <v>0</v>
      </c>
      <c r="L169" s="4">
        <v>1</v>
      </c>
      <c r="M169" s="4">
        <v>1</v>
      </c>
      <c r="N169" s="4">
        <v>0</v>
      </c>
      <c r="O169" s="4">
        <v>0</v>
      </c>
      <c r="P169" s="4">
        <v>0</v>
      </c>
    </row>
    <row r="170" spans="1:16" x14ac:dyDescent="0.3">
      <c r="A170" s="1" t="s">
        <v>280</v>
      </c>
      <c r="B170" s="19" t="s">
        <v>235</v>
      </c>
      <c r="C170" s="19"/>
      <c r="D170" s="23"/>
      <c r="E170" s="21">
        <v>5</v>
      </c>
      <c r="F170" s="2">
        <f t="shared" si="20"/>
        <v>0</v>
      </c>
      <c r="G170" s="22">
        <f t="shared" si="18"/>
        <v>0</v>
      </c>
      <c r="H170" s="22">
        <f t="shared" si="19"/>
        <v>0</v>
      </c>
      <c r="L170" s="4">
        <v>1</v>
      </c>
      <c r="M170" s="4">
        <v>1</v>
      </c>
      <c r="N170" s="4">
        <v>0</v>
      </c>
      <c r="O170" s="4">
        <v>0</v>
      </c>
      <c r="P170" s="4">
        <v>0</v>
      </c>
    </row>
    <row r="171" spans="1:16" x14ac:dyDescent="0.3">
      <c r="A171" s="1" t="s">
        <v>281</v>
      </c>
      <c r="B171" s="19" t="s">
        <v>237</v>
      </c>
      <c r="C171" s="19"/>
      <c r="D171" s="23"/>
      <c r="E171" s="21">
        <v>2</v>
      </c>
      <c r="F171" s="2">
        <f t="shared" si="20"/>
        <v>0</v>
      </c>
      <c r="G171" s="22">
        <f t="shared" si="18"/>
        <v>0</v>
      </c>
      <c r="H171" s="22">
        <f t="shared" si="19"/>
        <v>0</v>
      </c>
      <c r="L171" s="4">
        <v>1</v>
      </c>
      <c r="M171" s="4">
        <v>1</v>
      </c>
      <c r="N171" s="4">
        <v>0</v>
      </c>
      <c r="O171" s="4">
        <v>0</v>
      </c>
      <c r="P171" s="4">
        <v>0</v>
      </c>
    </row>
    <row r="172" spans="1:16" x14ac:dyDescent="0.3">
      <c r="A172" s="1" t="s">
        <v>282</v>
      </c>
      <c r="B172" s="19" t="s">
        <v>239</v>
      </c>
      <c r="C172" s="19"/>
      <c r="D172" s="23"/>
      <c r="E172" s="21">
        <v>6</v>
      </c>
      <c r="F172" s="2">
        <f t="shared" si="20"/>
        <v>0</v>
      </c>
      <c r="G172" s="22">
        <f t="shared" si="18"/>
        <v>0</v>
      </c>
      <c r="H172" s="22">
        <f t="shared" si="19"/>
        <v>0</v>
      </c>
      <c r="L172" s="4">
        <v>1</v>
      </c>
      <c r="M172" s="4">
        <v>1</v>
      </c>
      <c r="N172" s="4">
        <v>0</v>
      </c>
      <c r="O172" s="4">
        <v>0</v>
      </c>
      <c r="P172" s="4">
        <v>0</v>
      </c>
    </row>
    <row r="173" spans="1:16" x14ac:dyDescent="0.3">
      <c r="A173" s="1" t="s">
        <v>283</v>
      </c>
      <c r="B173" s="19" t="s">
        <v>241</v>
      </c>
      <c r="C173" s="19"/>
      <c r="D173" s="23"/>
      <c r="E173" s="21">
        <v>2</v>
      </c>
      <c r="F173" s="2">
        <f t="shared" si="20"/>
        <v>0</v>
      </c>
      <c r="G173" s="22">
        <f t="shared" si="18"/>
        <v>0</v>
      </c>
      <c r="H173" s="22">
        <f t="shared" si="19"/>
        <v>0</v>
      </c>
      <c r="L173" s="4">
        <v>1</v>
      </c>
      <c r="M173" s="4">
        <v>1</v>
      </c>
      <c r="N173" s="4">
        <v>0</v>
      </c>
      <c r="O173" s="4">
        <v>0</v>
      </c>
      <c r="P173" s="4">
        <v>0</v>
      </c>
    </row>
    <row r="174" spans="1:16" x14ac:dyDescent="0.3">
      <c r="A174" s="1" t="s">
        <v>284</v>
      </c>
      <c r="B174" s="19" t="s">
        <v>243</v>
      </c>
      <c r="C174" s="19"/>
      <c r="D174" s="23"/>
      <c r="E174" s="21">
        <v>5</v>
      </c>
      <c r="F174" s="2">
        <f t="shared" si="20"/>
        <v>0</v>
      </c>
      <c r="G174" s="22">
        <f t="shared" si="18"/>
        <v>0</v>
      </c>
      <c r="H174" s="22">
        <f t="shared" si="19"/>
        <v>0</v>
      </c>
      <c r="L174" s="4">
        <v>1</v>
      </c>
      <c r="M174" s="4">
        <v>1</v>
      </c>
      <c r="N174" s="4">
        <v>0</v>
      </c>
      <c r="O174" s="4">
        <v>0</v>
      </c>
      <c r="P174" s="4">
        <v>0</v>
      </c>
    </row>
    <row r="175" spans="1:16" x14ac:dyDescent="0.3">
      <c r="A175" s="1" t="s">
        <v>285</v>
      </c>
      <c r="B175" s="19" t="s">
        <v>286</v>
      </c>
      <c r="C175" s="19" t="s">
        <v>287</v>
      </c>
      <c r="D175" s="23"/>
      <c r="E175" s="21">
        <v>30</v>
      </c>
      <c r="F175" s="2">
        <f t="shared" si="20"/>
        <v>0</v>
      </c>
      <c r="G175" s="22">
        <f t="shared" si="18"/>
        <v>0</v>
      </c>
      <c r="H175" s="22">
        <f t="shared" si="19"/>
        <v>0</v>
      </c>
      <c r="L175" s="4">
        <v>1</v>
      </c>
      <c r="M175" s="4">
        <v>1</v>
      </c>
      <c r="N175" s="4">
        <v>0</v>
      </c>
      <c r="O175" s="4">
        <v>0</v>
      </c>
      <c r="P175" s="4">
        <v>0</v>
      </c>
    </row>
    <row r="176" spans="1:16" x14ac:dyDescent="0.3">
      <c r="A176" s="1" t="s">
        <v>288</v>
      </c>
      <c r="B176" s="19" t="s">
        <v>289</v>
      </c>
      <c r="C176" s="19"/>
      <c r="D176" s="23"/>
      <c r="E176" s="21">
        <v>5</v>
      </c>
      <c r="F176" s="2">
        <f t="shared" si="20"/>
        <v>0</v>
      </c>
      <c r="G176" s="22">
        <f t="shared" si="18"/>
        <v>0</v>
      </c>
      <c r="H176" s="22">
        <f t="shared" si="19"/>
        <v>0</v>
      </c>
      <c r="L176" s="4">
        <v>1</v>
      </c>
      <c r="M176" s="4">
        <v>1</v>
      </c>
      <c r="N176" s="4">
        <v>0</v>
      </c>
      <c r="O176" s="4">
        <v>0</v>
      </c>
      <c r="P176" s="4">
        <v>0</v>
      </c>
    </row>
    <row r="177" spans="1:16" x14ac:dyDescent="0.3">
      <c r="A177" s="1" t="s">
        <v>290</v>
      </c>
      <c r="B177" s="28" t="s">
        <v>267</v>
      </c>
      <c r="C177" s="19"/>
      <c r="D177" s="23"/>
      <c r="E177" s="21">
        <v>5</v>
      </c>
      <c r="F177" s="2">
        <f t="shared" si="20"/>
        <v>0</v>
      </c>
      <c r="G177" s="22">
        <f t="shared" si="18"/>
        <v>0</v>
      </c>
      <c r="H177" s="22">
        <f t="shared" si="19"/>
        <v>0</v>
      </c>
      <c r="L177" s="4">
        <v>1</v>
      </c>
      <c r="M177" s="4">
        <v>1</v>
      </c>
      <c r="N177" s="4">
        <v>0</v>
      </c>
      <c r="O177" s="4">
        <v>0</v>
      </c>
      <c r="P177" s="4">
        <v>0</v>
      </c>
    </row>
    <row r="178" spans="1:16" ht="4.5" customHeight="1" x14ac:dyDescent="0.3">
      <c r="B178" s="19"/>
      <c r="C178" s="19"/>
      <c r="G178" s="22"/>
      <c r="H178" s="22"/>
      <c r="L178" s="4">
        <v>1</v>
      </c>
      <c r="M178" s="4">
        <v>0</v>
      </c>
      <c r="N178" s="4">
        <v>0</v>
      </c>
      <c r="O178" s="4">
        <v>0</v>
      </c>
      <c r="P178" s="4">
        <v>1</v>
      </c>
    </row>
    <row r="179" spans="1:16" ht="12" customHeight="1" x14ac:dyDescent="0.3">
      <c r="A179" s="1" t="s">
        <v>291</v>
      </c>
      <c r="B179" s="7" t="s">
        <v>292</v>
      </c>
      <c r="C179" s="19"/>
      <c r="G179" s="22"/>
      <c r="H179" s="22"/>
      <c r="L179" s="5">
        <v>0</v>
      </c>
      <c r="M179" s="5">
        <v>0</v>
      </c>
      <c r="N179" s="5">
        <v>0</v>
      </c>
      <c r="O179" s="5">
        <v>0</v>
      </c>
      <c r="P179" s="4">
        <v>1</v>
      </c>
    </row>
    <row r="180" spans="1:16" ht="24" customHeight="1" x14ac:dyDescent="0.3">
      <c r="A180" s="1" t="s">
        <v>293</v>
      </c>
      <c r="B180" s="25" t="s">
        <v>294</v>
      </c>
      <c r="C180" s="19" t="s">
        <v>295</v>
      </c>
      <c r="D180" s="23"/>
      <c r="E180" s="21">
        <v>8</v>
      </c>
      <c r="F180" s="2">
        <f t="shared" ref="F180:F182" si="23">D180*E180</f>
        <v>0</v>
      </c>
      <c r="G180" s="22">
        <f t="shared" si="18"/>
        <v>0</v>
      </c>
      <c r="H180" s="22">
        <f t="shared" si="19"/>
        <v>0</v>
      </c>
      <c r="L180" s="5">
        <v>0</v>
      </c>
      <c r="M180" s="5">
        <v>0</v>
      </c>
      <c r="N180" s="5">
        <v>0</v>
      </c>
      <c r="O180" s="5">
        <v>0</v>
      </c>
      <c r="P180" s="4">
        <v>1</v>
      </c>
    </row>
    <row r="181" spans="1:16" ht="12" customHeight="1" x14ac:dyDescent="0.3">
      <c r="A181" s="1" t="s">
        <v>296</v>
      </c>
      <c r="B181" s="25" t="s">
        <v>297</v>
      </c>
      <c r="C181" s="19" t="s">
        <v>298</v>
      </c>
      <c r="D181" s="23"/>
      <c r="E181" s="21">
        <v>4</v>
      </c>
      <c r="F181" s="2">
        <f t="shared" si="23"/>
        <v>0</v>
      </c>
      <c r="G181" s="22">
        <f t="shared" si="18"/>
        <v>0</v>
      </c>
      <c r="H181" s="22">
        <f t="shared" si="19"/>
        <v>0</v>
      </c>
      <c r="L181" s="5">
        <v>0</v>
      </c>
      <c r="M181" s="5">
        <v>0</v>
      </c>
      <c r="N181" s="5">
        <v>0</v>
      </c>
      <c r="O181" s="5">
        <v>0</v>
      </c>
      <c r="P181" s="4">
        <v>1</v>
      </c>
    </row>
    <row r="182" spans="1:16" ht="12" customHeight="1" x14ac:dyDescent="0.3">
      <c r="A182" s="1" t="s">
        <v>299</v>
      </c>
      <c r="B182" s="25" t="s">
        <v>300</v>
      </c>
      <c r="C182" s="19" t="s">
        <v>301</v>
      </c>
      <c r="D182" s="23"/>
      <c r="E182" s="21">
        <v>2</v>
      </c>
      <c r="F182" s="2">
        <f t="shared" si="23"/>
        <v>0</v>
      </c>
      <c r="G182" s="22">
        <f t="shared" si="18"/>
        <v>0</v>
      </c>
      <c r="H182" s="22">
        <f t="shared" si="19"/>
        <v>0</v>
      </c>
      <c r="L182" s="5">
        <v>0</v>
      </c>
      <c r="M182" s="5">
        <v>0</v>
      </c>
      <c r="N182" s="5">
        <v>0</v>
      </c>
      <c r="O182" s="5">
        <v>0</v>
      </c>
      <c r="P182" s="4">
        <v>1</v>
      </c>
    </row>
    <row r="183" spans="1:16" ht="6" customHeight="1" x14ac:dyDescent="0.3">
      <c r="B183" s="19"/>
      <c r="C183" s="19"/>
      <c r="G183" s="22"/>
      <c r="H183" s="22"/>
      <c r="L183" s="5">
        <v>0</v>
      </c>
      <c r="M183" s="5">
        <v>0</v>
      </c>
      <c r="N183" s="5">
        <v>0</v>
      </c>
      <c r="O183" s="5">
        <v>0</v>
      </c>
      <c r="P183" s="4">
        <v>1</v>
      </c>
    </row>
    <row r="184" spans="1:16" x14ac:dyDescent="0.3">
      <c r="A184" s="1" t="s">
        <v>302</v>
      </c>
      <c r="B184" s="7" t="s">
        <v>303</v>
      </c>
      <c r="C184" s="19"/>
      <c r="G184" s="22"/>
      <c r="H184" s="22"/>
      <c r="L184" s="4">
        <v>0</v>
      </c>
      <c r="M184" s="4">
        <v>0</v>
      </c>
      <c r="N184" s="4">
        <v>1</v>
      </c>
      <c r="O184" s="4">
        <v>1</v>
      </c>
      <c r="P184" s="4">
        <v>0</v>
      </c>
    </row>
    <row r="185" spans="1:16" x14ac:dyDescent="0.3">
      <c r="A185" s="1" t="s">
        <v>304</v>
      </c>
      <c r="B185" s="19" t="s">
        <v>305</v>
      </c>
      <c r="C185" s="19"/>
      <c r="D185" s="23"/>
      <c r="E185" s="21">
        <v>65</v>
      </c>
      <c r="F185" s="2">
        <f t="shared" ref="F185:F188" si="24">D185*E185</f>
        <v>0</v>
      </c>
      <c r="G185" s="22">
        <f t="shared" si="18"/>
        <v>0</v>
      </c>
      <c r="H185" s="22">
        <f t="shared" si="19"/>
        <v>0</v>
      </c>
      <c r="L185" s="4">
        <v>0</v>
      </c>
      <c r="M185" s="4">
        <v>0</v>
      </c>
      <c r="N185" s="4">
        <v>0</v>
      </c>
      <c r="O185" s="4">
        <v>1</v>
      </c>
      <c r="P185" s="4">
        <v>0</v>
      </c>
    </row>
    <row r="186" spans="1:16" x14ac:dyDescent="0.3">
      <c r="A186" s="1" t="s">
        <v>306</v>
      </c>
      <c r="B186" s="19" t="s">
        <v>307</v>
      </c>
      <c r="C186" s="19"/>
      <c r="D186" s="23"/>
      <c r="E186" s="21">
        <v>65</v>
      </c>
      <c r="F186" s="2">
        <f t="shared" si="24"/>
        <v>0</v>
      </c>
      <c r="G186" s="22">
        <f t="shared" si="18"/>
        <v>0</v>
      </c>
      <c r="H186" s="22">
        <f t="shared" si="19"/>
        <v>0</v>
      </c>
      <c r="L186" s="4">
        <v>0</v>
      </c>
      <c r="M186" s="4">
        <v>0</v>
      </c>
      <c r="N186" s="4">
        <v>0</v>
      </c>
      <c r="O186" s="4">
        <v>1</v>
      </c>
      <c r="P186" s="4">
        <v>0</v>
      </c>
    </row>
    <row r="187" spans="1:16" x14ac:dyDescent="0.3">
      <c r="A187" s="1" t="s">
        <v>308</v>
      </c>
      <c r="B187" s="19" t="s">
        <v>309</v>
      </c>
      <c r="C187" s="47" t="s">
        <v>422</v>
      </c>
      <c r="D187" s="23"/>
      <c r="E187" s="21">
        <v>20</v>
      </c>
      <c r="F187" s="2">
        <f t="shared" si="24"/>
        <v>0</v>
      </c>
      <c r="G187" s="22">
        <f t="shared" si="18"/>
        <v>0</v>
      </c>
      <c r="H187" s="22">
        <f t="shared" si="19"/>
        <v>0</v>
      </c>
      <c r="L187" s="4">
        <v>0</v>
      </c>
      <c r="M187" s="4">
        <v>0</v>
      </c>
      <c r="N187" s="4">
        <v>0</v>
      </c>
      <c r="O187" s="4">
        <v>1</v>
      </c>
      <c r="P187" s="4">
        <v>0</v>
      </c>
    </row>
    <row r="188" spans="1:16" x14ac:dyDescent="0.3">
      <c r="A188" s="1" t="s">
        <v>310</v>
      </c>
      <c r="B188" s="19" t="s">
        <v>311</v>
      </c>
      <c r="C188" s="19"/>
      <c r="D188" s="23"/>
      <c r="E188" s="21">
        <v>20</v>
      </c>
      <c r="F188" s="2">
        <f t="shared" si="24"/>
        <v>0</v>
      </c>
      <c r="G188" s="22">
        <f t="shared" si="18"/>
        <v>0</v>
      </c>
      <c r="H188" s="22">
        <f t="shared" si="19"/>
        <v>0</v>
      </c>
      <c r="L188" s="4">
        <v>0</v>
      </c>
      <c r="M188" s="4">
        <v>0</v>
      </c>
      <c r="N188" s="4">
        <v>0</v>
      </c>
      <c r="O188" s="4">
        <v>1</v>
      </c>
      <c r="P188" s="4">
        <v>0</v>
      </c>
    </row>
    <row r="189" spans="1:16" ht="4.5" customHeight="1" x14ac:dyDescent="0.3">
      <c r="B189" s="19"/>
      <c r="C189" s="19"/>
      <c r="G189" s="22"/>
      <c r="H189" s="22"/>
      <c r="L189" s="4">
        <v>1</v>
      </c>
      <c r="M189" s="4">
        <v>1</v>
      </c>
      <c r="N189" s="4">
        <v>1</v>
      </c>
      <c r="O189" s="4">
        <v>1</v>
      </c>
      <c r="P189" s="4">
        <v>1</v>
      </c>
    </row>
    <row r="190" spans="1:16" ht="13.5" customHeight="1" x14ac:dyDescent="0.3">
      <c r="A190" s="1" t="s">
        <v>312</v>
      </c>
      <c r="B190" s="19" t="s">
        <v>313</v>
      </c>
      <c r="C190" s="19"/>
      <c r="D190" s="23"/>
      <c r="E190" s="21">
        <v>5</v>
      </c>
      <c r="F190" s="2">
        <f t="shared" ref="F190:F191" si="25">D190*E190</f>
        <v>0</v>
      </c>
      <c r="G190" s="22">
        <f t="shared" si="18"/>
        <v>0</v>
      </c>
      <c r="H190" s="22">
        <f t="shared" si="19"/>
        <v>0</v>
      </c>
      <c r="L190" s="4">
        <v>0</v>
      </c>
      <c r="M190" s="4">
        <v>0</v>
      </c>
      <c r="N190" s="4">
        <v>1</v>
      </c>
      <c r="O190" s="4">
        <v>0</v>
      </c>
      <c r="P190" s="4">
        <v>0</v>
      </c>
    </row>
    <row r="191" spans="1:16" ht="13.5" customHeight="1" x14ac:dyDescent="0.3">
      <c r="A191" s="1" t="s">
        <v>314</v>
      </c>
      <c r="B191" s="19" t="s">
        <v>315</v>
      </c>
      <c r="C191" s="19"/>
      <c r="D191" s="23"/>
      <c r="E191" s="21">
        <v>5</v>
      </c>
      <c r="F191" s="2">
        <f t="shared" si="25"/>
        <v>0</v>
      </c>
      <c r="G191" s="22">
        <f t="shared" si="18"/>
        <v>0</v>
      </c>
      <c r="H191" s="22">
        <f t="shared" si="19"/>
        <v>0</v>
      </c>
      <c r="L191" s="4">
        <v>0</v>
      </c>
      <c r="M191" s="4">
        <v>0</v>
      </c>
      <c r="N191" s="4">
        <v>1</v>
      </c>
      <c r="O191" s="4">
        <v>0</v>
      </c>
      <c r="P191" s="4">
        <v>0</v>
      </c>
    </row>
    <row r="192" spans="1:16" ht="4.5" customHeight="1" x14ac:dyDescent="0.3">
      <c r="B192" s="19"/>
      <c r="C192" s="19"/>
      <c r="G192" s="22"/>
      <c r="H192" s="22"/>
      <c r="L192" s="4">
        <v>1</v>
      </c>
      <c r="M192" s="4">
        <v>1</v>
      </c>
      <c r="N192" s="4">
        <v>1</v>
      </c>
      <c r="O192" s="4">
        <v>1</v>
      </c>
      <c r="P192" s="4">
        <v>1</v>
      </c>
    </row>
    <row r="193" spans="1:16" x14ac:dyDescent="0.3">
      <c r="A193" s="1" t="s">
        <v>316</v>
      </c>
      <c r="B193" s="7" t="s">
        <v>317</v>
      </c>
      <c r="C193" s="19"/>
      <c r="G193" s="22"/>
      <c r="H193" s="22"/>
      <c r="L193" s="4">
        <v>1</v>
      </c>
      <c r="M193" s="4">
        <v>1</v>
      </c>
      <c r="N193" s="4">
        <v>1</v>
      </c>
      <c r="O193" s="4">
        <v>1</v>
      </c>
      <c r="P193" s="4">
        <v>1</v>
      </c>
    </row>
    <row r="194" spans="1:16" x14ac:dyDescent="0.3">
      <c r="A194" s="1" t="s">
        <v>318</v>
      </c>
      <c r="B194" s="19" t="s">
        <v>319</v>
      </c>
      <c r="C194" s="19" t="s">
        <v>320</v>
      </c>
      <c r="D194" s="23"/>
      <c r="E194" s="21">
        <v>5</v>
      </c>
      <c r="F194" s="2">
        <f t="shared" ref="F194:F198" si="26">D194*E194</f>
        <v>0</v>
      </c>
      <c r="G194" s="22">
        <f t="shared" si="18"/>
        <v>0</v>
      </c>
      <c r="H194" s="22">
        <f t="shared" si="19"/>
        <v>0</v>
      </c>
      <c r="L194" s="4">
        <v>1</v>
      </c>
      <c r="M194" s="4">
        <v>0</v>
      </c>
      <c r="N194" s="4">
        <v>1</v>
      </c>
      <c r="O194" s="4">
        <v>1</v>
      </c>
      <c r="P194" s="4">
        <v>0</v>
      </c>
    </row>
    <row r="195" spans="1:16" x14ac:dyDescent="0.3">
      <c r="A195" s="1" t="s">
        <v>321</v>
      </c>
      <c r="B195" s="19" t="s">
        <v>322</v>
      </c>
      <c r="C195" s="19" t="s">
        <v>323</v>
      </c>
      <c r="D195" s="23"/>
      <c r="E195" s="21">
        <v>10</v>
      </c>
      <c r="F195" s="2">
        <f t="shared" si="26"/>
        <v>0</v>
      </c>
      <c r="G195" s="22">
        <f t="shared" si="18"/>
        <v>0</v>
      </c>
      <c r="H195" s="22">
        <f t="shared" si="19"/>
        <v>0</v>
      </c>
      <c r="L195" s="4">
        <v>1</v>
      </c>
      <c r="M195" s="4">
        <v>0</v>
      </c>
      <c r="N195" s="4">
        <v>1</v>
      </c>
      <c r="O195" s="4">
        <v>1</v>
      </c>
      <c r="P195" s="4">
        <v>0</v>
      </c>
    </row>
    <row r="196" spans="1:16" ht="25.5" customHeight="1" x14ac:dyDescent="0.3">
      <c r="A196" s="1" t="s">
        <v>324</v>
      </c>
      <c r="B196" s="25" t="s">
        <v>325</v>
      </c>
      <c r="C196" s="19" t="s">
        <v>323</v>
      </c>
      <c r="D196" s="23"/>
      <c r="E196" s="21">
        <v>12</v>
      </c>
      <c r="F196" s="2">
        <f t="shared" si="26"/>
        <v>0</v>
      </c>
      <c r="G196" s="22">
        <f t="shared" si="18"/>
        <v>0</v>
      </c>
      <c r="H196" s="22">
        <f t="shared" si="19"/>
        <v>0</v>
      </c>
      <c r="L196" s="4">
        <v>1</v>
      </c>
      <c r="M196" s="4">
        <v>0</v>
      </c>
      <c r="N196" s="4">
        <v>1</v>
      </c>
      <c r="O196" s="4">
        <v>1</v>
      </c>
      <c r="P196" s="4">
        <v>0</v>
      </c>
    </row>
    <row r="197" spans="1:16" x14ac:dyDescent="0.3">
      <c r="A197" s="1" t="s">
        <v>326</v>
      </c>
      <c r="B197" s="19" t="s">
        <v>327</v>
      </c>
      <c r="C197" s="19" t="s">
        <v>328</v>
      </c>
      <c r="D197" s="23"/>
      <c r="E197" s="21">
        <v>25</v>
      </c>
      <c r="F197" s="2">
        <f t="shared" si="26"/>
        <v>0</v>
      </c>
      <c r="G197" s="22">
        <f t="shared" si="18"/>
        <v>0</v>
      </c>
      <c r="H197" s="22">
        <f t="shared" si="19"/>
        <v>0</v>
      </c>
      <c r="L197" s="4">
        <v>1</v>
      </c>
      <c r="M197" s="4">
        <v>0</v>
      </c>
      <c r="N197" s="4">
        <v>1</v>
      </c>
      <c r="O197" s="4">
        <v>1</v>
      </c>
      <c r="P197" s="4">
        <v>0</v>
      </c>
    </row>
    <row r="198" spans="1:16" x14ac:dyDescent="0.3">
      <c r="A198" s="1" t="s">
        <v>329</v>
      </c>
      <c r="B198" s="19" t="s">
        <v>330</v>
      </c>
      <c r="C198" s="19" t="s">
        <v>331</v>
      </c>
      <c r="D198" s="29">
        <v>1</v>
      </c>
      <c r="E198" s="30">
        <v>1000</v>
      </c>
      <c r="F198" s="2">
        <f t="shared" si="26"/>
        <v>1000</v>
      </c>
      <c r="G198" s="22">
        <f t="shared" si="18"/>
        <v>1000</v>
      </c>
      <c r="H198" s="22">
        <f t="shared" si="19"/>
        <v>2000</v>
      </c>
      <c r="L198" s="4">
        <v>1</v>
      </c>
      <c r="M198" s="4">
        <v>0</v>
      </c>
      <c r="N198" s="4">
        <v>1</v>
      </c>
      <c r="O198" s="4">
        <v>1</v>
      </c>
      <c r="P198" s="4">
        <v>0</v>
      </c>
    </row>
    <row r="199" spans="1:16" ht="6" customHeight="1" x14ac:dyDescent="0.3">
      <c r="B199" s="19"/>
      <c r="C199" s="19"/>
      <c r="D199" s="21"/>
      <c r="G199" s="22"/>
      <c r="H199" s="22"/>
      <c r="L199" s="4">
        <v>1</v>
      </c>
      <c r="M199" s="4">
        <v>1</v>
      </c>
      <c r="N199" s="4">
        <v>1</v>
      </c>
      <c r="O199" s="4">
        <v>1</v>
      </c>
      <c r="P199" s="4">
        <v>1</v>
      </c>
    </row>
    <row r="200" spans="1:16" ht="14.25" customHeight="1" x14ac:dyDescent="0.3">
      <c r="A200" s="1" t="s">
        <v>332</v>
      </c>
      <c r="B200" s="45" t="s">
        <v>461</v>
      </c>
      <c r="C200" s="45" t="s">
        <v>462</v>
      </c>
      <c r="D200" s="23"/>
      <c r="E200" s="21">
        <v>40</v>
      </c>
      <c r="F200" s="2">
        <f t="shared" ref="F200" si="27">D200*E200</f>
        <v>0</v>
      </c>
      <c r="G200" s="22"/>
      <c r="H200" s="22"/>
      <c r="P200" s="4"/>
    </row>
    <row r="201" spans="1:16" x14ac:dyDescent="0.3">
      <c r="A201" s="1" t="s">
        <v>334</v>
      </c>
      <c r="B201" s="19" t="s">
        <v>333</v>
      </c>
      <c r="C201" s="19" t="s">
        <v>458</v>
      </c>
      <c r="D201" s="23"/>
      <c r="E201" s="21">
        <v>10</v>
      </c>
      <c r="F201" s="2">
        <f t="shared" ref="F201:F204" si="28">D201*E201</f>
        <v>0</v>
      </c>
      <c r="G201" s="22">
        <f>E201</f>
        <v>10</v>
      </c>
      <c r="H201" s="22">
        <f>E201+F201</f>
        <v>10</v>
      </c>
      <c r="L201" s="4">
        <v>1</v>
      </c>
      <c r="M201" s="4">
        <v>0</v>
      </c>
      <c r="N201" s="4">
        <v>0</v>
      </c>
      <c r="O201" s="4">
        <v>1</v>
      </c>
      <c r="P201" s="4">
        <v>0</v>
      </c>
    </row>
    <row r="202" spans="1:16" x14ac:dyDescent="0.3">
      <c r="A202" s="1" t="s">
        <v>335</v>
      </c>
      <c r="B202" s="19" t="s">
        <v>333</v>
      </c>
      <c r="C202" s="19" t="s">
        <v>459</v>
      </c>
      <c r="D202" s="23"/>
      <c r="E202" s="21">
        <v>10</v>
      </c>
      <c r="F202" s="2">
        <f t="shared" si="28"/>
        <v>0</v>
      </c>
      <c r="G202" s="22">
        <f t="shared" ref="G202:G203" si="29">E202</f>
        <v>10</v>
      </c>
      <c r="H202" s="22">
        <f t="shared" ref="H202:H203" si="30">E202+F202</f>
        <v>10</v>
      </c>
      <c r="L202" s="4">
        <v>1</v>
      </c>
      <c r="M202" s="4">
        <v>0</v>
      </c>
      <c r="N202" s="4">
        <v>0</v>
      </c>
      <c r="O202" s="4">
        <v>1</v>
      </c>
      <c r="P202" s="4">
        <v>0</v>
      </c>
    </row>
    <row r="203" spans="1:16" x14ac:dyDescent="0.3">
      <c r="A203" s="1" t="s">
        <v>336</v>
      </c>
      <c r="B203" s="19" t="s">
        <v>457</v>
      </c>
      <c r="C203" s="45" t="s">
        <v>458</v>
      </c>
      <c r="D203" s="23"/>
      <c r="E203" s="21">
        <v>10</v>
      </c>
      <c r="F203" s="2">
        <f t="shared" si="28"/>
        <v>0</v>
      </c>
      <c r="G203" s="22">
        <f t="shared" si="29"/>
        <v>10</v>
      </c>
      <c r="H203" s="22">
        <f t="shared" si="30"/>
        <v>10</v>
      </c>
      <c r="L203" s="4">
        <v>1</v>
      </c>
      <c r="M203" s="4">
        <v>0</v>
      </c>
      <c r="N203" s="4">
        <v>0</v>
      </c>
      <c r="O203" s="4">
        <v>1</v>
      </c>
      <c r="P203" s="4">
        <v>0</v>
      </c>
    </row>
    <row r="204" spans="1:16" x14ac:dyDescent="0.3">
      <c r="A204" s="1" t="s">
        <v>460</v>
      </c>
      <c r="B204" s="19" t="s">
        <v>457</v>
      </c>
      <c r="C204" s="45" t="s">
        <v>459</v>
      </c>
      <c r="D204" s="23"/>
      <c r="E204" s="21">
        <v>10</v>
      </c>
      <c r="F204" s="2">
        <f t="shared" si="28"/>
        <v>0</v>
      </c>
      <c r="G204" s="22">
        <f>E204</f>
        <v>10</v>
      </c>
      <c r="H204" s="22">
        <f>E204+F204</f>
        <v>10</v>
      </c>
      <c r="L204" s="4">
        <v>1</v>
      </c>
      <c r="M204" s="4">
        <v>0</v>
      </c>
      <c r="N204" s="4">
        <v>0</v>
      </c>
      <c r="O204" s="4">
        <v>1</v>
      </c>
      <c r="P204" s="4">
        <v>0</v>
      </c>
    </row>
    <row r="205" spans="1:16" ht="6" customHeight="1" x14ac:dyDescent="0.3">
      <c r="B205" s="19"/>
      <c r="C205" s="19"/>
      <c r="D205" s="21"/>
      <c r="G205" s="22"/>
      <c r="H205" s="22"/>
      <c r="L205" s="4">
        <v>1</v>
      </c>
      <c r="M205" s="4">
        <v>1</v>
      </c>
      <c r="N205" s="4">
        <v>1</v>
      </c>
      <c r="O205" s="4">
        <v>1</v>
      </c>
      <c r="P205" s="4">
        <v>1</v>
      </c>
    </row>
    <row r="206" spans="1:16" ht="39" customHeight="1" x14ac:dyDescent="0.3">
      <c r="A206" s="1" t="s">
        <v>337</v>
      </c>
      <c r="B206" s="48" t="s">
        <v>338</v>
      </c>
      <c r="C206" s="48"/>
      <c r="D206" s="31"/>
      <c r="E206" s="30" t="s">
        <v>339</v>
      </c>
      <c r="F206" s="2">
        <f>D206%*(SUM(F86:F95)+SUM(F132:F177))</f>
        <v>0</v>
      </c>
      <c r="G206" s="22"/>
      <c r="H206" s="22">
        <f>(SUM(H131:H191)-SUM(G131:G191)+SUM(H77:H127)-SUM(G77:G127))*D206%</f>
        <v>0</v>
      </c>
      <c r="L206" s="4">
        <v>1</v>
      </c>
      <c r="M206" s="4">
        <v>1</v>
      </c>
      <c r="N206" s="4">
        <v>1</v>
      </c>
      <c r="O206" s="4">
        <v>1</v>
      </c>
      <c r="P206" s="4">
        <v>1</v>
      </c>
    </row>
    <row r="207" spans="1:16" x14ac:dyDescent="0.3">
      <c r="A207" s="1" t="s">
        <v>340</v>
      </c>
      <c r="B207" s="19" t="s">
        <v>341</v>
      </c>
      <c r="C207" s="19"/>
      <c r="D207" s="21"/>
      <c r="F207" s="21"/>
      <c r="G207" s="22"/>
      <c r="H207" s="22"/>
      <c r="L207" s="4">
        <v>1</v>
      </c>
      <c r="M207" s="4">
        <v>1</v>
      </c>
      <c r="N207" s="4">
        <v>1</v>
      </c>
      <c r="O207" s="4">
        <v>1</v>
      </c>
      <c r="P207" s="4">
        <v>1</v>
      </c>
    </row>
    <row r="208" spans="1:16" x14ac:dyDescent="0.3">
      <c r="A208" s="1" t="s">
        <v>342</v>
      </c>
      <c r="B208" s="19" t="s">
        <v>166</v>
      </c>
      <c r="C208" s="19" t="s">
        <v>323</v>
      </c>
      <c r="D208" s="23"/>
      <c r="E208" s="21">
        <v>16</v>
      </c>
      <c r="F208" s="2">
        <f t="shared" ref="F208:F209" si="31">D208*E208</f>
        <v>0</v>
      </c>
      <c r="G208" s="22">
        <f t="shared" si="18"/>
        <v>0</v>
      </c>
      <c r="H208" s="22">
        <f t="shared" si="19"/>
        <v>0</v>
      </c>
      <c r="L208" s="4">
        <v>1</v>
      </c>
      <c r="M208" s="4">
        <v>1</v>
      </c>
      <c r="N208" s="4">
        <v>1</v>
      </c>
      <c r="O208" s="4">
        <v>1</v>
      </c>
      <c r="P208" s="4">
        <v>1</v>
      </c>
    </row>
    <row r="209" spans="1:16" x14ac:dyDescent="0.3">
      <c r="A209" s="1" t="s">
        <v>343</v>
      </c>
      <c r="B209" s="19" t="s">
        <v>169</v>
      </c>
      <c r="C209" s="19" t="s">
        <v>323</v>
      </c>
      <c r="D209" s="23"/>
      <c r="E209" s="21">
        <v>8</v>
      </c>
      <c r="F209" s="2">
        <f t="shared" si="31"/>
        <v>0</v>
      </c>
      <c r="G209" s="22">
        <f t="shared" si="18"/>
        <v>0</v>
      </c>
      <c r="H209" s="22">
        <f t="shared" si="19"/>
        <v>0</v>
      </c>
      <c r="L209" s="4">
        <v>1</v>
      </c>
      <c r="M209" s="4">
        <v>1</v>
      </c>
      <c r="N209" s="4">
        <v>1</v>
      </c>
      <c r="O209" s="4">
        <v>1</v>
      </c>
      <c r="P209" s="4">
        <v>1</v>
      </c>
    </row>
    <row r="210" spans="1:16" ht="6" customHeight="1" x14ac:dyDescent="0.3">
      <c r="B210" s="19"/>
      <c r="C210" s="19"/>
      <c r="D210" s="21"/>
      <c r="G210" s="22"/>
      <c r="H210" s="22"/>
      <c r="L210" s="4">
        <v>1</v>
      </c>
      <c r="M210" s="4">
        <v>1</v>
      </c>
      <c r="N210" s="4">
        <v>1</v>
      </c>
      <c r="O210" s="4">
        <v>1</v>
      </c>
      <c r="P210" s="4">
        <v>1</v>
      </c>
    </row>
    <row r="211" spans="1:16" x14ac:dyDescent="0.3">
      <c r="A211" s="1" t="s">
        <v>344</v>
      </c>
      <c r="B211" s="7" t="s">
        <v>345</v>
      </c>
      <c r="C211" s="19"/>
      <c r="D211" s="21"/>
      <c r="G211" s="22"/>
      <c r="H211" s="22"/>
      <c r="L211" s="5">
        <v>1</v>
      </c>
      <c r="M211" s="5">
        <v>1</v>
      </c>
      <c r="N211" s="5">
        <v>0</v>
      </c>
      <c r="O211" s="5">
        <v>0</v>
      </c>
      <c r="P211" s="4">
        <v>0</v>
      </c>
    </row>
    <row r="212" spans="1:16" x14ac:dyDescent="0.3">
      <c r="A212" s="1" t="s">
        <v>346</v>
      </c>
      <c r="B212" s="19" t="s">
        <v>347</v>
      </c>
      <c r="C212" s="19" t="s">
        <v>348</v>
      </c>
      <c r="D212" s="23"/>
      <c r="E212" s="21">
        <v>2</v>
      </c>
      <c r="F212" s="2">
        <f t="shared" ref="F212:F217" si="32">D212*E212</f>
        <v>0</v>
      </c>
      <c r="G212" s="22">
        <f t="shared" ref="G212:G252" si="33">E212*D212</f>
        <v>0</v>
      </c>
      <c r="H212" s="22">
        <f t="shared" ref="H212:H252" si="34">(E212+F212)*D212</f>
        <v>0</v>
      </c>
      <c r="L212" s="5">
        <v>1</v>
      </c>
      <c r="M212" s="5">
        <v>1</v>
      </c>
      <c r="N212" s="5">
        <v>0</v>
      </c>
      <c r="O212" s="5">
        <v>0</v>
      </c>
      <c r="P212" s="4">
        <v>0</v>
      </c>
    </row>
    <row r="213" spans="1:16" x14ac:dyDescent="0.3">
      <c r="A213" s="1" t="s">
        <v>349</v>
      </c>
      <c r="B213" s="19" t="s">
        <v>350</v>
      </c>
      <c r="C213" s="19" t="s">
        <v>348</v>
      </c>
      <c r="D213" s="23"/>
      <c r="E213" s="21">
        <v>4</v>
      </c>
      <c r="F213" s="2">
        <f t="shared" si="32"/>
        <v>0</v>
      </c>
      <c r="G213" s="22">
        <f t="shared" si="33"/>
        <v>0</v>
      </c>
      <c r="H213" s="22">
        <f t="shared" si="34"/>
        <v>0</v>
      </c>
      <c r="L213" s="5">
        <v>1</v>
      </c>
      <c r="M213" s="5">
        <v>1</v>
      </c>
      <c r="N213" s="5">
        <v>0</v>
      </c>
      <c r="O213" s="5">
        <v>0</v>
      </c>
      <c r="P213" s="4">
        <v>0</v>
      </c>
    </row>
    <row r="214" spans="1:16" x14ac:dyDescent="0.3">
      <c r="A214" s="1" t="s">
        <v>351</v>
      </c>
      <c r="B214" s="19" t="s">
        <v>352</v>
      </c>
      <c r="C214" s="19" t="s">
        <v>353</v>
      </c>
      <c r="D214" s="23"/>
      <c r="E214" s="21">
        <v>15</v>
      </c>
      <c r="F214" s="2">
        <f t="shared" si="32"/>
        <v>0</v>
      </c>
      <c r="G214" s="22">
        <f t="shared" si="33"/>
        <v>0</v>
      </c>
      <c r="H214" s="22">
        <f t="shared" si="34"/>
        <v>0</v>
      </c>
      <c r="L214" s="5">
        <v>1</v>
      </c>
      <c r="M214" s="5">
        <v>1</v>
      </c>
      <c r="N214" s="5">
        <v>0</v>
      </c>
      <c r="O214" s="5">
        <v>0</v>
      </c>
      <c r="P214" s="4">
        <v>0</v>
      </c>
    </row>
    <row r="215" spans="1:16" x14ac:dyDescent="0.3">
      <c r="A215" s="1" t="s">
        <v>354</v>
      </c>
      <c r="B215" s="19" t="s">
        <v>355</v>
      </c>
      <c r="C215" s="19" t="s">
        <v>348</v>
      </c>
      <c r="D215" s="23"/>
      <c r="E215" s="21">
        <v>2</v>
      </c>
      <c r="F215" s="2">
        <f t="shared" si="32"/>
        <v>0</v>
      </c>
      <c r="G215" s="22">
        <f t="shared" si="33"/>
        <v>0</v>
      </c>
      <c r="H215" s="22">
        <f t="shared" si="34"/>
        <v>0</v>
      </c>
      <c r="L215" s="5">
        <v>1</v>
      </c>
      <c r="M215" s="5">
        <v>1</v>
      </c>
      <c r="N215" s="5">
        <v>0</v>
      </c>
      <c r="O215" s="5">
        <v>0</v>
      </c>
      <c r="P215" s="4">
        <v>0</v>
      </c>
    </row>
    <row r="216" spans="1:16" x14ac:dyDescent="0.3">
      <c r="A216" s="1" t="s">
        <v>356</v>
      </c>
      <c r="B216" s="19" t="s">
        <v>357</v>
      </c>
      <c r="C216" s="19" t="s">
        <v>348</v>
      </c>
      <c r="D216" s="23"/>
      <c r="E216" s="21">
        <v>4</v>
      </c>
      <c r="F216" s="2">
        <f t="shared" si="32"/>
        <v>0</v>
      </c>
      <c r="G216" s="22">
        <f t="shared" si="33"/>
        <v>0</v>
      </c>
      <c r="H216" s="22">
        <f t="shared" si="34"/>
        <v>0</v>
      </c>
      <c r="L216" s="5">
        <v>1</v>
      </c>
      <c r="M216" s="5">
        <v>1</v>
      </c>
      <c r="N216" s="5">
        <v>0</v>
      </c>
      <c r="O216" s="5">
        <v>0</v>
      </c>
      <c r="P216" s="4">
        <v>0</v>
      </c>
    </row>
    <row r="217" spans="1:16" x14ac:dyDescent="0.3">
      <c r="A217" s="1" t="s">
        <v>358</v>
      </c>
      <c r="B217" s="19" t="s">
        <v>359</v>
      </c>
      <c r="C217" s="19" t="s">
        <v>348</v>
      </c>
      <c r="D217" s="23"/>
      <c r="E217" s="21">
        <v>6</v>
      </c>
      <c r="F217" s="2">
        <f t="shared" si="32"/>
        <v>0</v>
      </c>
      <c r="G217" s="22">
        <f t="shared" si="33"/>
        <v>0</v>
      </c>
      <c r="H217" s="22">
        <f t="shared" si="34"/>
        <v>0</v>
      </c>
      <c r="L217" s="5">
        <v>1</v>
      </c>
      <c r="M217" s="5">
        <v>1</v>
      </c>
      <c r="N217" s="5">
        <v>0</v>
      </c>
      <c r="O217" s="5">
        <v>0</v>
      </c>
      <c r="P217" s="4">
        <v>0</v>
      </c>
    </row>
    <row r="218" spans="1:16" ht="6" customHeight="1" x14ac:dyDescent="0.3">
      <c r="B218" s="19"/>
      <c r="C218" s="19"/>
      <c r="G218" s="22"/>
      <c r="H218" s="22"/>
      <c r="L218" s="4">
        <v>1</v>
      </c>
      <c r="M218" s="4">
        <v>1</v>
      </c>
      <c r="N218" s="4">
        <v>1</v>
      </c>
      <c r="O218" s="4">
        <v>1</v>
      </c>
      <c r="P218" s="4">
        <v>1</v>
      </c>
    </row>
    <row r="219" spans="1:16" x14ac:dyDescent="0.3">
      <c r="A219" s="1" t="s">
        <v>360</v>
      </c>
      <c r="B219" s="7" t="s">
        <v>361</v>
      </c>
      <c r="C219" s="19"/>
      <c r="G219" s="22"/>
      <c r="H219" s="22"/>
      <c r="L219" s="5">
        <v>0</v>
      </c>
      <c r="M219" s="5">
        <v>0</v>
      </c>
      <c r="N219" s="5">
        <v>0</v>
      </c>
      <c r="O219" s="4">
        <v>1</v>
      </c>
      <c r="P219" s="4">
        <v>0</v>
      </c>
    </row>
    <row r="220" spans="1:16" x14ac:dyDescent="0.3">
      <c r="A220" s="1" t="s">
        <v>362</v>
      </c>
      <c r="B220" s="19" t="s">
        <v>363</v>
      </c>
      <c r="C220" s="19" t="s">
        <v>364</v>
      </c>
      <c r="D220" s="23"/>
      <c r="E220" s="21">
        <v>1</v>
      </c>
      <c r="F220" s="2">
        <f t="shared" ref="F220:F223" si="35">D220*E220</f>
        <v>0</v>
      </c>
      <c r="G220" s="22">
        <f t="shared" si="33"/>
        <v>0</v>
      </c>
      <c r="H220" s="22">
        <f t="shared" si="34"/>
        <v>0</v>
      </c>
      <c r="L220" s="5">
        <v>0</v>
      </c>
      <c r="M220" s="5">
        <v>0</v>
      </c>
      <c r="N220" s="5">
        <v>0</v>
      </c>
      <c r="O220" s="4">
        <v>1</v>
      </c>
      <c r="P220" s="4">
        <v>0</v>
      </c>
    </row>
    <row r="221" spans="1:16" x14ac:dyDescent="0.3">
      <c r="A221" s="1" t="s">
        <v>365</v>
      </c>
      <c r="B221" s="19"/>
      <c r="C221" s="19" t="s">
        <v>366</v>
      </c>
      <c r="D221" s="23"/>
      <c r="E221" s="21">
        <v>1</v>
      </c>
      <c r="F221" s="2">
        <f t="shared" si="35"/>
        <v>0</v>
      </c>
      <c r="G221" s="22">
        <f t="shared" si="33"/>
        <v>0</v>
      </c>
      <c r="H221" s="22">
        <f t="shared" si="34"/>
        <v>0</v>
      </c>
      <c r="L221" s="5">
        <v>0</v>
      </c>
      <c r="M221" s="5">
        <v>0</v>
      </c>
      <c r="N221" s="5">
        <v>0</v>
      </c>
      <c r="O221" s="4">
        <v>1</v>
      </c>
      <c r="P221" s="4">
        <v>0</v>
      </c>
    </row>
    <row r="222" spans="1:16" x14ac:dyDescent="0.3">
      <c r="A222" s="1" t="s">
        <v>367</v>
      </c>
      <c r="B222" s="19"/>
      <c r="C222" s="19" t="s">
        <v>368</v>
      </c>
      <c r="D222" s="23"/>
      <c r="E222" s="21">
        <v>1</v>
      </c>
      <c r="F222" s="2">
        <f t="shared" si="35"/>
        <v>0</v>
      </c>
      <c r="G222" s="22">
        <f t="shared" si="33"/>
        <v>0</v>
      </c>
      <c r="H222" s="22">
        <f t="shared" si="34"/>
        <v>0</v>
      </c>
      <c r="L222" s="5">
        <v>0</v>
      </c>
      <c r="M222" s="5">
        <v>0</v>
      </c>
      <c r="N222" s="5">
        <v>0</v>
      </c>
      <c r="O222" s="4">
        <v>1</v>
      </c>
      <c r="P222" s="4">
        <v>0</v>
      </c>
    </row>
    <row r="223" spans="1:16" x14ac:dyDescent="0.3">
      <c r="A223" s="1" t="s">
        <v>369</v>
      </c>
      <c r="B223" s="19" t="s">
        <v>370</v>
      </c>
      <c r="C223" s="19"/>
      <c r="D223" s="23"/>
      <c r="E223" s="21">
        <v>1</v>
      </c>
      <c r="F223" s="2">
        <f t="shared" si="35"/>
        <v>0</v>
      </c>
      <c r="G223" s="22">
        <f t="shared" si="33"/>
        <v>0</v>
      </c>
      <c r="H223" s="22">
        <f t="shared" si="34"/>
        <v>0</v>
      </c>
      <c r="L223" s="5">
        <v>0</v>
      </c>
      <c r="M223" s="5">
        <v>0</v>
      </c>
      <c r="N223" s="5">
        <v>0</v>
      </c>
      <c r="O223" s="4">
        <v>1</v>
      </c>
      <c r="P223" s="4">
        <v>0</v>
      </c>
    </row>
    <row r="224" spans="1:16" ht="4.5" customHeight="1" x14ac:dyDescent="0.3">
      <c r="G224" s="22"/>
      <c r="H224" s="22"/>
      <c r="L224" s="5">
        <v>1</v>
      </c>
      <c r="M224" s="5">
        <v>1</v>
      </c>
      <c r="N224" s="5">
        <v>1</v>
      </c>
      <c r="O224" s="4">
        <v>1</v>
      </c>
      <c r="P224" s="4">
        <v>1</v>
      </c>
    </row>
    <row r="225" spans="1:16" ht="12" customHeight="1" x14ac:dyDescent="0.3">
      <c r="A225" s="1" t="s">
        <v>371</v>
      </c>
      <c r="B225" s="20" t="s">
        <v>372</v>
      </c>
      <c r="G225" s="22"/>
      <c r="H225" s="22"/>
      <c r="L225" s="5">
        <v>0</v>
      </c>
      <c r="M225" s="5">
        <v>0</v>
      </c>
      <c r="N225" s="5">
        <v>0</v>
      </c>
      <c r="O225" s="5">
        <v>0</v>
      </c>
      <c r="P225" s="4">
        <v>1</v>
      </c>
    </row>
    <row r="226" spans="1:16" ht="12" customHeight="1" x14ac:dyDescent="0.3">
      <c r="A226" s="1" t="s">
        <v>373</v>
      </c>
      <c r="B226" s="1" t="s">
        <v>374</v>
      </c>
      <c r="C226" s="1" t="s">
        <v>348</v>
      </c>
      <c r="D226" s="23"/>
      <c r="E226" s="21">
        <v>1</v>
      </c>
      <c r="F226" s="2">
        <f t="shared" ref="F226:F228" si="36">D226*E226</f>
        <v>0</v>
      </c>
      <c r="G226" s="22">
        <f t="shared" si="33"/>
        <v>0</v>
      </c>
      <c r="H226" s="22">
        <f t="shared" si="34"/>
        <v>0</v>
      </c>
      <c r="L226" s="5">
        <v>0</v>
      </c>
      <c r="M226" s="5">
        <v>0</v>
      </c>
      <c r="N226" s="5">
        <v>0</v>
      </c>
      <c r="O226" s="5">
        <v>0</v>
      </c>
      <c r="P226" s="4">
        <v>1</v>
      </c>
    </row>
    <row r="227" spans="1:16" ht="12" customHeight="1" x14ac:dyDescent="0.3">
      <c r="A227" s="1" t="s">
        <v>375</v>
      </c>
      <c r="B227" s="1" t="s">
        <v>376</v>
      </c>
      <c r="C227" s="1" t="s">
        <v>348</v>
      </c>
      <c r="D227" s="23"/>
      <c r="E227" s="21">
        <v>2</v>
      </c>
      <c r="F227" s="2">
        <f t="shared" si="36"/>
        <v>0</v>
      </c>
      <c r="G227" s="22">
        <f t="shared" si="33"/>
        <v>0</v>
      </c>
      <c r="H227" s="22">
        <f t="shared" si="34"/>
        <v>0</v>
      </c>
      <c r="L227" s="5">
        <v>0</v>
      </c>
      <c r="M227" s="5">
        <v>0</v>
      </c>
      <c r="N227" s="5">
        <v>0</v>
      </c>
      <c r="O227" s="5">
        <v>0</v>
      </c>
      <c r="P227" s="4">
        <v>1</v>
      </c>
    </row>
    <row r="228" spans="1:16" ht="12" customHeight="1" x14ac:dyDescent="0.3">
      <c r="A228" s="1" t="s">
        <v>377</v>
      </c>
      <c r="B228" s="1" t="s">
        <v>378</v>
      </c>
      <c r="C228" s="1" t="s">
        <v>348</v>
      </c>
      <c r="D228" s="23"/>
      <c r="E228" s="21">
        <v>3</v>
      </c>
      <c r="F228" s="2">
        <f t="shared" si="36"/>
        <v>0</v>
      </c>
      <c r="G228" s="22">
        <f t="shared" si="33"/>
        <v>0</v>
      </c>
      <c r="H228" s="22">
        <f t="shared" si="34"/>
        <v>0</v>
      </c>
      <c r="L228" s="5">
        <v>0</v>
      </c>
      <c r="M228" s="5">
        <v>0</v>
      </c>
      <c r="N228" s="5">
        <v>0</v>
      </c>
      <c r="O228" s="5">
        <v>0</v>
      </c>
      <c r="P228" s="4">
        <v>1</v>
      </c>
    </row>
    <row r="229" spans="1:16" ht="4.5" customHeight="1" x14ac:dyDescent="0.3">
      <c r="B229" s="19"/>
      <c r="C229" s="19"/>
      <c r="G229" s="22"/>
      <c r="H229" s="22"/>
      <c r="L229" s="5">
        <v>1</v>
      </c>
      <c r="M229" s="5">
        <v>1</v>
      </c>
      <c r="N229" s="5">
        <v>1</v>
      </c>
      <c r="O229" s="5">
        <v>1</v>
      </c>
      <c r="P229" s="5">
        <v>1</v>
      </c>
    </row>
    <row r="230" spans="1:16" ht="15" customHeight="1" x14ac:dyDescent="0.3">
      <c r="A230" s="20" t="s">
        <v>379</v>
      </c>
      <c r="B230" s="7" t="s">
        <v>380</v>
      </c>
      <c r="C230" s="19"/>
      <c r="G230" s="22"/>
      <c r="H230" s="22"/>
      <c r="L230" s="5"/>
      <c r="M230" s="5"/>
      <c r="N230" s="5"/>
      <c r="O230" s="5"/>
      <c r="P230" s="5"/>
    </row>
    <row r="231" spans="1:16" ht="15" customHeight="1" x14ac:dyDescent="0.3">
      <c r="A231" s="20" t="s">
        <v>465</v>
      </c>
      <c r="B231" s="7" t="s">
        <v>466</v>
      </c>
      <c r="C231" s="46"/>
      <c r="D231" s="2" t="s">
        <v>18</v>
      </c>
      <c r="E231" s="3"/>
      <c r="F231" s="3"/>
      <c r="L231" s="5"/>
      <c r="M231" s="5"/>
      <c r="N231" s="5"/>
      <c r="O231" s="5"/>
      <c r="P231" s="5"/>
    </row>
    <row r="232" spans="1:16" ht="15" customHeight="1" x14ac:dyDescent="0.3">
      <c r="A232" s="1" t="s">
        <v>467</v>
      </c>
      <c r="B232" s="46" t="s">
        <v>408</v>
      </c>
      <c r="C232" s="46" t="s">
        <v>323</v>
      </c>
      <c r="D232" s="23"/>
      <c r="E232" s="21">
        <v>20</v>
      </c>
      <c r="F232" s="2">
        <f t="shared" ref="F232:F234" si="37">D232*E232</f>
        <v>0</v>
      </c>
      <c r="G232" s="22">
        <f t="shared" ref="G232:G234" si="38">E232*D232</f>
        <v>0</v>
      </c>
      <c r="H232" s="22">
        <f t="shared" ref="H232:H234" si="39">(E232+F232)*D232</f>
        <v>0</v>
      </c>
      <c r="L232" s="5"/>
      <c r="M232" s="5"/>
      <c r="N232" s="5"/>
      <c r="O232" s="5"/>
      <c r="P232" s="5"/>
    </row>
    <row r="233" spans="1:16" ht="15" customHeight="1" x14ac:dyDescent="0.3">
      <c r="A233" s="1" t="s">
        <v>468</v>
      </c>
      <c r="B233" s="46" t="s">
        <v>410</v>
      </c>
      <c r="C233" s="46" t="s">
        <v>323</v>
      </c>
      <c r="D233" s="23"/>
      <c r="E233" s="21">
        <v>40</v>
      </c>
      <c r="F233" s="2">
        <f t="shared" si="37"/>
        <v>0</v>
      </c>
      <c r="G233" s="22">
        <f t="shared" si="38"/>
        <v>0</v>
      </c>
      <c r="H233" s="22">
        <f t="shared" si="39"/>
        <v>0</v>
      </c>
      <c r="L233" s="5"/>
      <c r="M233" s="5"/>
      <c r="N233" s="5"/>
      <c r="O233" s="5"/>
      <c r="P233" s="5"/>
    </row>
    <row r="234" spans="1:16" ht="15" customHeight="1" x14ac:dyDescent="0.3">
      <c r="A234" s="1" t="s">
        <v>469</v>
      </c>
      <c r="B234" s="46" t="s">
        <v>412</v>
      </c>
      <c r="C234" s="46" t="s">
        <v>323</v>
      </c>
      <c r="D234" s="23"/>
      <c r="E234" s="21">
        <v>60</v>
      </c>
      <c r="F234" s="2">
        <f t="shared" si="37"/>
        <v>0</v>
      </c>
      <c r="G234" s="22">
        <f t="shared" si="38"/>
        <v>0</v>
      </c>
      <c r="H234" s="22">
        <f t="shared" si="39"/>
        <v>0</v>
      </c>
      <c r="L234" s="5"/>
      <c r="M234" s="5"/>
      <c r="N234" s="5"/>
      <c r="O234" s="5"/>
      <c r="P234" s="5"/>
    </row>
    <row r="235" spans="1:16" x14ac:dyDescent="0.3">
      <c r="A235" s="1" t="s">
        <v>381</v>
      </c>
      <c r="B235" s="7" t="s">
        <v>382</v>
      </c>
      <c r="C235" s="19" t="s">
        <v>383</v>
      </c>
      <c r="G235" s="22"/>
      <c r="H235" s="22"/>
      <c r="L235" s="5">
        <v>1</v>
      </c>
      <c r="M235" s="5">
        <v>1</v>
      </c>
      <c r="N235" s="5">
        <v>1</v>
      </c>
      <c r="O235" s="5">
        <v>1</v>
      </c>
      <c r="P235" s="5">
        <v>1</v>
      </c>
    </row>
    <row r="236" spans="1:16" x14ac:dyDescent="0.3">
      <c r="A236" s="1" t="s">
        <v>384</v>
      </c>
      <c r="B236" s="19" t="s">
        <v>385</v>
      </c>
      <c r="C236" s="19" t="s">
        <v>386</v>
      </c>
      <c r="D236" s="32"/>
      <c r="E236" s="30" t="s">
        <v>339</v>
      </c>
      <c r="F236" s="2">
        <f>D236%*1250</f>
        <v>0</v>
      </c>
      <c r="G236" s="33"/>
      <c r="H236" s="33"/>
      <c r="L236" s="5">
        <v>1</v>
      </c>
      <c r="M236" s="5">
        <v>1</v>
      </c>
      <c r="N236" s="5">
        <v>1</v>
      </c>
      <c r="O236" s="5">
        <v>1</v>
      </c>
      <c r="P236" s="5">
        <v>1</v>
      </c>
    </row>
    <row r="237" spans="1:16" x14ac:dyDescent="0.3">
      <c r="A237" s="1" t="s">
        <v>387</v>
      </c>
      <c r="B237" s="19"/>
      <c r="C237" s="19" t="s">
        <v>388</v>
      </c>
      <c r="D237" s="32"/>
      <c r="E237" s="30" t="s">
        <v>339</v>
      </c>
      <c r="F237" s="2">
        <f t="shared" ref="F237:F241" si="40">D237%*1250</f>
        <v>0</v>
      </c>
      <c r="G237" s="33"/>
      <c r="H237" s="33"/>
      <c r="L237" s="5">
        <v>1</v>
      </c>
      <c r="M237" s="5">
        <v>1</v>
      </c>
      <c r="N237" s="5">
        <v>1</v>
      </c>
      <c r="O237" s="5">
        <v>1</v>
      </c>
      <c r="P237" s="5">
        <v>1</v>
      </c>
    </row>
    <row r="238" spans="1:16" x14ac:dyDescent="0.3">
      <c r="A238" s="1" t="s">
        <v>389</v>
      </c>
      <c r="B238" s="19"/>
      <c r="C238" s="19" t="s">
        <v>390</v>
      </c>
      <c r="D238" s="32"/>
      <c r="E238" s="30" t="s">
        <v>339</v>
      </c>
      <c r="F238" s="2">
        <f t="shared" si="40"/>
        <v>0</v>
      </c>
      <c r="G238" s="33"/>
      <c r="H238" s="33"/>
      <c r="L238" s="5">
        <v>1</v>
      </c>
      <c r="M238" s="5">
        <v>1</v>
      </c>
      <c r="N238" s="5">
        <v>1</v>
      </c>
      <c r="O238" s="5">
        <v>1</v>
      </c>
      <c r="P238" s="5">
        <v>1</v>
      </c>
    </row>
    <row r="239" spans="1:16" x14ac:dyDescent="0.3">
      <c r="A239" s="1" t="s">
        <v>391</v>
      </c>
      <c r="B239" s="19"/>
      <c r="C239" s="19" t="s">
        <v>392</v>
      </c>
      <c r="D239" s="32"/>
      <c r="E239" s="30" t="s">
        <v>339</v>
      </c>
      <c r="F239" s="2">
        <f t="shared" si="40"/>
        <v>0</v>
      </c>
      <c r="G239" s="33"/>
      <c r="H239" s="33"/>
      <c r="L239" s="5">
        <v>1</v>
      </c>
      <c r="M239" s="5">
        <v>1</v>
      </c>
      <c r="N239" s="5">
        <v>1</v>
      </c>
      <c r="O239" s="5">
        <v>1</v>
      </c>
      <c r="P239" s="5">
        <v>1</v>
      </c>
    </row>
    <row r="240" spans="1:16" x14ac:dyDescent="0.3">
      <c r="A240" s="1" t="s">
        <v>393</v>
      </c>
      <c r="B240" s="19" t="s">
        <v>394</v>
      </c>
      <c r="C240" s="19" t="s">
        <v>392</v>
      </c>
      <c r="D240" s="32"/>
      <c r="E240" s="30" t="s">
        <v>339</v>
      </c>
      <c r="F240" s="2">
        <f t="shared" si="40"/>
        <v>0</v>
      </c>
      <c r="G240" s="33"/>
      <c r="H240" s="33"/>
      <c r="L240" s="5">
        <v>1</v>
      </c>
      <c r="M240" s="5">
        <v>1</v>
      </c>
      <c r="N240" s="5">
        <v>1</v>
      </c>
      <c r="O240" s="5">
        <v>1</v>
      </c>
      <c r="P240" s="5">
        <v>1</v>
      </c>
    </row>
    <row r="241" spans="1:16" x14ac:dyDescent="0.3">
      <c r="A241" s="1" t="s">
        <v>395</v>
      </c>
      <c r="B241" s="19" t="s">
        <v>396</v>
      </c>
      <c r="C241" s="19" t="s">
        <v>392</v>
      </c>
      <c r="D241" s="32"/>
      <c r="E241" s="30" t="s">
        <v>339</v>
      </c>
      <c r="F241" s="2">
        <f t="shared" si="40"/>
        <v>0</v>
      </c>
      <c r="G241" s="33"/>
      <c r="H241" s="33"/>
      <c r="L241" s="5">
        <v>1</v>
      </c>
      <c r="M241" s="5">
        <v>1</v>
      </c>
      <c r="N241" s="5">
        <v>1</v>
      </c>
      <c r="O241" s="5">
        <v>1</v>
      </c>
      <c r="P241" s="5">
        <v>1</v>
      </c>
    </row>
    <row r="242" spans="1:16" ht="4.5" customHeight="1" x14ac:dyDescent="0.3">
      <c r="C242" s="19"/>
      <c r="G242" s="22"/>
      <c r="H242" s="22"/>
      <c r="L242" s="5">
        <v>1</v>
      </c>
      <c r="M242" s="5">
        <v>1</v>
      </c>
      <c r="N242" s="5">
        <v>1</v>
      </c>
      <c r="O242" s="5">
        <v>1</v>
      </c>
      <c r="P242" s="5">
        <v>1</v>
      </c>
    </row>
    <row r="243" spans="1:16" x14ac:dyDescent="0.3">
      <c r="A243" s="1" t="s">
        <v>397</v>
      </c>
      <c r="B243" s="7" t="s">
        <v>398</v>
      </c>
      <c r="G243" s="22"/>
      <c r="H243" s="22"/>
      <c r="L243" s="4">
        <v>1</v>
      </c>
      <c r="M243" s="4">
        <v>0</v>
      </c>
      <c r="N243" s="4">
        <v>1</v>
      </c>
      <c r="O243" s="4">
        <v>1</v>
      </c>
      <c r="P243" s="4">
        <v>1</v>
      </c>
    </row>
    <row r="244" spans="1:16" x14ac:dyDescent="0.3">
      <c r="A244" s="1" t="s">
        <v>399</v>
      </c>
      <c r="B244" s="19" t="s">
        <v>400</v>
      </c>
      <c r="C244" s="19"/>
      <c r="D244" s="23"/>
      <c r="E244" s="21">
        <v>3</v>
      </c>
      <c r="F244" s="2">
        <f t="shared" ref="F244:F246" si="41">D244*E244</f>
        <v>0</v>
      </c>
      <c r="G244" s="22">
        <f t="shared" si="33"/>
        <v>0</v>
      </c>
      <c r="H244" s="22">
        <f t="shared" si="34"/>
        <v>0</v>
      </c>
      <c r="L244" s="4">
        <v>1</v>
      </c>
      <c r="M244" s="4">
        <v>0</v>
      </c>
      <c r="N244" s="4">
        <v>1</v>
      </c>
      <c r="O244" s="4">
        <v>1</v>
      </c>
      <c r="P244" s="4">
        <v>1</v>
      </c>
    </row>
    <row r="245" spans="1:16" x14ac:dyDescent="0.3">
      <c r="A245" s="1" t="s">
        <v>401</v>
      </c>
      <c r="B245" s="19" t="s">
        <v>402</v>
      </c>
      <c r="C245" s="19" t="s">
        <v>403</v>
      </c>
      <c r="D245" s="23"/>
      <c r="E245" s="21">
        <v>10</v>
      </c>
      <c r="F245" s="2">
        <f t="shared" si="41"/>
        <v>0</v>
      </c>
      <c r="G245" s="22"/>
      <c r="H245" s="22"/>
      <c r="P245" s="4"/>
    </row>
    <row r="246" spans="1:16" ht="15" customHeight="1" x14ac:dyDescent="0.3">
      <c r="A246" s="1" t="s">
        <v>404</v>
      </c>
      <c r="B246" s="19" t="s">
        <v>405</v>
      </c>
      <c r="C246" s="19" t="s">
        <v>403</v>
      </c>
      <c r="D246" s="23"/>
      <c r="E246" s="21">
        <v>10</v>
      </c>
      <c r="F246" s="2">
        <f t="shared" si="41"/>
        <v>0</v>
      </c>
      <c r="G246" s="22">
        <f t="shared" si="33"/>
        <v>0</v>
      </c>
      <c r="H246" s="22">
        <f t="shared" si="34"/>
        <v>0</v>
      </c>
      <c r="L246" s="4">
        <v>1</v>
      </c>
      <c r="M246" s="4">
        <v>1</v>
      </c>
      <c r="N246" s="4">
        <v>1</v>
      </c>
      <c r="O246" s="4">
        <v>1</v>
      </c>
      <c r="P246" s="4">
        <v>1</v>
      </c>
    </row>
    <row r="247" spans="1:16" ht="6" customHeight="1" x14ac:dyDescent="0.3">
      <c r="G247" s="22"/>
      <c r="H247" s="22"/>
      <c r="L247" s="4">
        <v>1</v>
      </c>
      <c r="M247" s="4">
        <v>1</v>
      </c>
      <c r="N247" s="4">
        <v>1</v>
      </c>
      <c r="O247" s="4">
        <v>1</v>
      </c>
      <c r="P247" s="4">
        <v>1</v>
      </c>
    </row>
    <row r="248" spans="1:16" x14ac:dyDescent="0.3">
      <c r="A248" s="34" t="s">
        <v>406</v>
      </c>
      <c r="B248" s="35" t="s">
        <v>416</v>
      </c>
      <c r="C248" s="28"/>
      <c r="G248" s="22"/>
      <c r="H248" s="22"/>
      <c r="L248" s="4">
        <v>1</v>
      </c>
      <c r="M248" s="4">
        <v>1</v>
      </c>
      <c r="N248" s="4">
        <v>1</v>
      </c>
      <c r="O248" s="4">
        <v>1</v>
      </c>
      <c r="P248" s="4">
        <v>1</v>
      </c>
    </row>
    <row r="249" spans="1:16" x14ac:dyDescent="0.3">
      <c r="A249" s="36" t="s">
        <v>407</v>
      </c>
      <c r="B249" s="28" t="s">
        <v>408</v>
      </c>
      <c r="C249" s="28" t="s">
        <v>323</v>
      </c>
      <c r="D249" s="23"/>
      <c r="E249" s="21">
        <v>50</v>
      </c>
      <c r="F249" s="2">
        <f t="shared" ref="F249:F252" si="42">D249*E249</f>
        <v>0</v>
      </c>
      <c r="G249" s="22">
        <f t="shared" si="33"/>
        <v>0</v>
      </c>
      <c r="H249" s="22">
        <f t="shared" si="34"/>
        <v>0</v>
      </c>
      <c r="L249" s="4">
        <v>1</v>
      </c>
      <c r="M249" s="4">
        <v>1</v>
      </c>
      <c r="N249" s="4">
        <v>1</v>
      </c>
      <c r="O249" s="4">
        <v>1</v>
      </c>
      <c r="P249" s="4">
        <v>1</v>
      </c>
    </row>
    <row r="250" spans="1:16" x14ac:dyDescent="0.3">
      <c r="A250" s="36" t="s">
        <v>409</v>
      </c>
      <c r="B250" s="28" t="s">
        <v>410</v>
      </c>
      <c r="C250" s="28" t="s">
        <v>323</v>
      </c>
      <c r="D250" s="23"/>
      <c r="E250" s="21">
        <v>150</v>
      </c>
      <c r="F250" s="2">
        <f t="shared" si="42"/>
        <v>0</v>
      </c>
      <c r="G250" s="22">
        <f t="shared" si="33"/>
        <v>0</v>
      </c>
      <c r="H250" s="22">
        <f t="shared" si="34"/>
        <v>0</v>
      </c>
      <c r="L250" s="4">
        <v>1</v>
      </c>
      <c r="M250" s="4">
        <v>1</v>
      </c>
      <c r="N250" s="4">
        <v>1</v>
      </c>
      <c r="O250" s="4">
        <v>1</v>
      </c>
      <c r="P250" s="4">
        <v>1</v>
      </c>
    </row>
    <row r="251" spans="1:16" x14ac:dyDescent="0.3">
      <c r="A251" s="36" t="s">
        <v>411</v>
      </c>
      <c r="B251" s="28" t="s">
        <v>412</v>
      </c>
      <c r="C251" s="28" t="s">
        <v>323</v>
      </c>
      <c r="D251" s="23"/>
      <c r="E251" s="21">
        <v>300</v>
      </c>
      <c r="F251" s="2">
        <f t="shared" si="42"/>
        <v>0</v>
      </c>
      <c r="G251" s="22">
        <f t="shared" si="33"/>
        <v>0</v>
      </c>
      <c r="H251" s="22">
        <f t="shared" si="34"/>
        <v>0</v>
      </c>
      <c r="L251" s="4">
        <v>1</v>
      </c>
      <c r="M251" s="4">
        <v>1</v>
      </c>
      <c r="N251" s="4">
        <v>1</v>
      </c>
      <c r="O251" s="4">
        <v>1</v>
      </c>
      <c r="P251" s="4">
        <v>1</v>
      </c>
    </row>
    <row r="252" spans="1:16" x14ac:dyDescent="0.3">
      <c r="A252" s="1" t="s">
        <v>413</v>
      </c>
      <c r="B252" s="37" t="s">
        <v>414</v>
      </c>
      <c r="C252" s="28" t="s">
        <v>323</v>
      </c>
      <c r="D252" s="23"/>
      <c r="E252" s="21">
        <v>150</v>
      </c>
      <c r="F252" s="2">
        <f t="shared" si="42"/>
        <v>0</v>
      </c>
      <c r="G252" s="22">
        <f t="shared" si="33"/>
        <v>0</v>
      </c>
      <c r="H252" s="22">
        <f t="shared" si="34"/>
        <v>0</v>
      </c>
      <c r="L252" s="4">
        <v>1</v>
      </c>
      <c r="M252" s="4">
        <v>1</v>
      </c>
      <c r="N252" s="4">
        <v>1</v>
      </c>
      <c r="O252" s="4">
        <v>1</v>
      </c>
      <c r="P252" s="4">
        <v>1</v>
      </c>
    </row>
    <row r="254" spans="1:16" ht="15.6" x14ac:dyDescent="0.3">
      <c r="C254" s="1" t="s">
        <v>415</v>
      </c>
      <c r="D254" s="38"/>
      <c r="F254" s="39">
        <f>SUM(F19:F228)+SUM(F229:F252)</f>
        <v>1000</v>
      </c>
    </row>
    <row r="255" spans="1:16" x14ac:dyDescent="0.3">
      <c r="D255" s="40" t="s">
        <v>415</v>
      </c>
      <c r="E255" s="41"/>
      <c r="F255" s="40"/>
      <c r="G255" s="22">
        <f>SUM(G16:G254)</f>
        <v>1040</v>
      </c>
      <c r="H255" s="22">
        <f>SUM(H16:H254)</f>
        <v>2040</v>
      </c>
    </row>
    <row r="256" spans="1:16" x14ac:dyDescent="0.3">
      <c r="D256" s="21"/>
    </row>
    <row r="257" spans="4:4" x14ac:dyDescent="0.3">
      <c r="D257" s="21"/>
    </row>
    <row r="258" spans="4:4" x14ac:dyDescent="0.3">
      <c r="D258" s="21"/>
    </row>
    <row r="259" spans="4:4" x14ac:dyDescent="0.3">
      <c r="D259" s="21"/>
    </row>
  </sheetData>
  <sheetProtection algorithmName="SHA-512" hashValue="6QbnVzygefopMb/OrznoCOvn63mpjGYOlwwemsJMtVs6+Zh3/09B2TlYU98Jlqv5VjW5D5WF7V4k4U8A7048tQ==" saltValue="31txTvGCMOcngJvJiB3oww==" spinCount="100000" sheet="1" formatCells="0" formatColumns="0" formatRows="0" insertColumns="0" insertRows="0" insertHyperlinks="0" deleteColumns="0" deleteRows="0" pivotTables="0"/>
  <mergeCells count="12">
    <mergeCell ref="B206:C206"/>
    <mergeCell ref="C6:H6"/>
    <mergeCell ref="C7:H7"/>
    <mergeCell ref="C8:H8"/>
    <mergeCell ref="C9:H9"/>
    <mergeCell ref="C10:H10"/>
    <mergeCell ref="C11:H11"/>
    <mergeCell ref="C12:H12"/>
    <mergeCell ref="C13:H13"/>
    <mergeCell ref="C14:H14"/>
    <mergeCell ref="C17:D17"/>
    <mergeCell ref="B130:D130"/>
  </mergeCells>
  <phoneticPr fontId="10" type="noConversion"/>
  <conditionalFormatting sqref="B252">
    <cfRule type="cellIs" dxfId="67" priority="43" operator="equal">
      <formula>0</formula>
    </cfRule>
    <cfRule type="cellIs" dxfId="66" priority="44" operator="equal">
      <formula>"a"</formula>
    </cfRule>
  </conditionalFormatting>
  <conditionalFormatting sqref="K16:O16 J7:J17">
    <cfRule type="cellIs" dxfId="65" priority="72" operator="equal">
      <formula>"a"</formula>
    </cfRule>
    <cfRule type="cellIs" dxfId="64" priority="73" operator="equal">
      <formula>"0.001"</formula>
    </cfRule>
  </conditionalFormatting>
  <conditionalFormatting sqref="C87:C92 K26:K28 D26:D28 D37 G22:J84 D120:D121 K183:O183 K111:K121 D116:D118 F116:F119 K86:O110">
    <cfRule type="cellIs" dxfId="63" priority="42" operator="equal">
      <formula>"a"</formula>
    </cfRule>
  </conditionalFormatting>
  <conditionalFormatting sqref="C6:J15">
    <cfRule type="cellIs" dxfId="62" priority="54" operator="equal">
      <formula>"   "</formula>
    </cfRule>
  </conditionalFormatting>
  <conditionalFormatting sqref="D21:D23 D111:D113 D31:D33 D43:D44 D46:D47 D49:D51 D55:D60 D72:D74 D77:D82 D86:D92 D98:D105 D124:D127 D132:D160 D163:D166 D180:D182 D185:D188 D190:D191 D194:D198 D206 D212:D217 D220:D223 D226:D228 D26:D28 D37 D40 D64:D69 D120:D121 D169:D177 D208:D209 D116:D118 D94:D95 D107:D108 D200:D204">
    <cfRule type="cellIs" dxfId="61" priority="53" operator="equal">
      <formula>0</formula>
    </cfRule>
  </conditionalFormatting>
  <conditionalFormatting sqref="D236:D241">
    <cfRule type="cellIs" dxfId="60" priority="47" operator="equal">
      <formula>0</formula>
    </cfRule>
    <cfRule type="cellIs" dxfId="59" priority="48" operator="equal">
      <formula>"a"</formula>
    </cfRule>
  </conditionalFormatting>
  <conditionalFormatting sqref="D244:D246 D249:D252">
    <cfRule type="cellIs" dxfId="58" priority="45" operator="equal">
      <formula>0</formula>
    </cfRule>
  </conditionalFormatting>
  <conditionalFormatting sqref="K40:K41">
    <cfRule type="cellIs" dxfId="57" priority="68" operator="equal">
      <formula>"a"</formula>
    </cfRule>
  </conditionalFormatting>
  <conditionalFormatting sqref="F96:F97 F109:F110">
    <cfRule type="cellIs" dxfId="56" priority="52" operator="equal">
      <formula>"a"</formula>
    </cfRule>
  </conditionalFormatting>
  <conditionalFormatting sqref="F114:F115">
    <cfRule type="cellIs" dxfId="55" priority="51" operator="equal">
      <formula>"a"</formula>
    </cfRule>
  </conditionalFormatting>
  <conditionalFormatting sqref="F189">
    <cfRule type="cellIs" dxfId="54" priority="50" operator="equal">
      <formula>"a"</formula>
    </cfRule>
  </conditionalFormatting>
  <conditionalFormatting sqref="F206">
    <cfRule type="cellIs" dxfId="53" priority="49" operator="equal">
      <formula>"a"</formula>
    </cfRule>
  </conditionalFormatting>
  <conditionalFormatting sqref="D244:E246 E250:E251 D249:D252">
    <cfRule type="cellIs" dxfId="52" priority="46" operator="equal">
      <formula>"a"</formula>
    </cfRule>
  </conditionalFormatting>
  <conditionalFormatting sqref="D21:D23 K22:K23 K31:K33 K37:K38 K43:K51 G85:I85 F93 F21:K21 D40 D111:D113 K136:K160 D31:D33 D43:D44 D46:D47 D49:D51 D55:D60 D72:D74 D77:D82 D86:D92 D98:D105 D124:D127 D132:D160 D163:D166 D180:D182 D185:D188 D190:D191 D194:D198 D206 D212:D217 D220:D223 D226:D228 D64:D69 F22:F51 D169:D177 D208:D209 D94:D95 D107:D108 D200:D204">
    <cfRule type="cellIs" dxfId="51" priority="71" operator="equal">
      <formula>"a"</formula>
    </cfRule>
  </conditionalFormatting>
  <conditionalFormatting sqref="K77:O82">
    <cfRule type="cellIs" dxfId="50" priority="65" operator="equal">
      <formula>"a"</formula>
    </cfRule>
  </conditionalFormatting>
  <conditionalFormatting sqref="K208:K209">
    <cfRule type="cellIs" dxfId="49" priority="59" operator="equal">
      <formula>"a"</formula>
    </cfRule>
  </conditionalFormatting>
  <conditionalFormatting sqref="K235:P241 E235:F241">
    <cfRule type="cellIs" dxfId="48" priority="57" operator="equal">
      <formula>"a"</formula>
    </cfRule>
  </conditionalFormatting>
  <conditionalFormatting sqref="K124:K127">
    <cfRule type="cellIs" dxfId="47" priority="63" operator="equal">
      <formula>"a"</formula>
    </cfRule>
  </conditionalFormatting>
  <conditionalFormatting sqref="K163:K177 K179:O182">
    <cfRule type="cellIs" dxfId="46" priority="62" operator="equal">
      <formula>"a"</formula>
    </cfRule>
  </conditionalFormatting>
  <conditionalFormatting sqref="K185:K191">
    <cfRule type="cellIs" dxfId="45" priority="61" operator="equal">
      <formula>"a"</formula>
    </cfRule>
  </conditionalFormatting>
  <conditionalFormatting sqref="K194:K198">
    <cfRule type="cellIs" dxfId="44" priority="60" operator="equal">
      <formula>"a"</formula>
    </cfRule>
  </conditionalFormatting>
  <conditionalFormatting sqref="K206">
    <cfRule type="cellIs" dxfId="43" priority="55" operator="equal">
      <formula>"a"</formula>
    </cfRule>
  </conditionalFormatting>
  <conditionalFormatting sqref="K244:K252">
    <cfRule type="cellIs" dxfId="42" priority="56" operator="equal">
      <formula>"a"</formula>
    </cfRule>
  </conditionalFormatting>
  <conditionalFormatting sqref="C17:O17">
    <cfRule type="cellIs" dxfId="41" priority="69" operator="equal">
      <formula>"a"</formula>
    </cfRule>
    <cfRule type="cellIs" dxfId="40" priority="70" operator="equal">
      <formula>"0.001"</formula>
    </cfRule>
  </conditionalFormatting>
  <conditionalFormatting sqref="K55:O60">
    <cfRule type="cellIs" dxfId="39" priority="67" operator="equal">
      <formula>"a"</formula>
    </cfRule>
  </conditionalFormatting>
  <conditionalFormatting sqref="K64:O69">
    <cfRule type="cellIs" dxfId="38" priority="66" operator="equal">
      <formula>"a"</formula>
    </cfRule>
  </conditionalFormatting>
  <conditionalFormatting sqref="K72:O75">
    <cfRule type="cellIs" dxfId="37" priority="41" operator="equal">
      <formula>"a"</formula>
    </cfRule>
  </conditionalFormatting>
  <conditionalFormatting sqref="K212:O217 K219:N222 K224:N224 K225:O228">
    <cfRule type="cellIs" dxfId="36" priority="58" operator="equal">
      <formula>"a"</formula>
    </cfRule>
  </conditionalFormatting>
  <conditionalFormatting sqref="K7:P15">
    <cfRule type="cellIs" dxfId="35" priority="39" operator="equal">
      <formula>"a"</formula>
    </cfRule>
    <cfRule type="cellIs" dxfId="34" priority="40" operator="equal">
      <formula>"0.001"</formula>
    </cfRule>
  </conditionalFormatting>
  <conditionalFormatting sqref="F55:F60">
    <cfRule type="cellIs" dxfId="33" priority="38" operator="equal">
      <formula>"a"</formula>
    </cfRule>
  </conditionalFormatting>
  <conditionalFormatting sqref="F64:F69">
    <cfRule type="cellIs" dxfId="32" priority="37" operator="equal">
      <formula>"a"</formula>
    </cfRule>
  </conditionalFormatting>
  <conditionalFormatting sqref="F72:F74">
    <cfRule type="cellIs" dxfId="31" priority="36" operator="equal">
      <formula>"a"</formula>
    </cfRule>
  </conditionalFormatting>
  <conditionalFormatting sqref="F77:F82">
    <cfRule type="cellIs" dxfId="30" priority="35" operator="equal">
      <formula>"a"</formula>
    </cfRule>
  </conditionalFormatting>
  <conditionalFormatting sqref="F86:F92">
    <cfRule type="cellIs" dxfId="29" priority="34" operator="equal">
      <formula>"a"</formula>
    </cfRule>
  </conditionalFormatting>
  <conditionalFormatting sqref="F94:F95">
    <cfRule type="cellIs" dxfId="28" priority="33" operator="equal">
      <formula>"a"</formula>
    </cfRule>
  </conditionalFormatting>
  <conditionalFormatting sqref="F98:F106">
    <cfRule type="cellIs" dxfId="27" priority="32" operator="equal">
      <formula>"a"</formula>
    </cfRule>
  </conditionalFormatting>
  <conditionalFormatting sqref="F111:F113">
    <cfRule type="cellIs" dxfId="26" priority="31" operator="equal">
      <formula>"a"</formula>
    </cfRule>
  </conditionalFormatting>
  <conditionalFormatting sqref="F120:F121">
    <cfRule type="cellIs" dxfId="25" priority="30" operator="equal">
      <formula>"a"</formula>
    </cfRule>
  </conditionalFormatting>
  <conditionalFormatting sqref="F124:F127">
    <cfRule type="cellIs" dxfId="24" priority="29" operator="equal">
      <formula>"a"</formula>
    </cfRule>
  </conditionalFormatting>
  <conditionalFormatting sqref="F132:F160">
    <cfRule type="cellIs" dxfId="23" priority="28" operator="equal">
      <formula>"a"</formula>
    </cfRule>
  </conditionalFormatting>
  <conditionalFormatting sqref="F163:F177">
    <cfRule type="cellIs" dxfId="22" priority="27" operator="equal">
      <formula>"a"</formula>
    </cfRule>
  </conditionalFormatting>
  <conditionalFormatting sqref="D167:D168">
    <cfRule type="cellIs" dxfId="21" priority="25" operator="equal">
      <formula>0</formula>
    </cfRule>
  </conditionalFormatting>
  <conditionalFormatting sqref="D167:D168">
    <cfRule type="cellIs" dxfId="20" priority="26" operator="equal">
      <formula>"a"</formula>
    </cfRule>
  </conditionalFormatting>
  <conditionalFormatting sqref="F180:F182">
    <cfRule type="cellIs" dxfId="19" priority="24" operator="equal">
      <formula>"a"</formula>
    </cfRule>
  </conditionalFormatting>
  <conditionalFormatting sqref="F185:F188">
    <cfRule type="cellIs" dxfId="18" priority="23" operator="equal">
      <formula>"a"</formula>
    </cfRule>
  </conditionalFormatting>
  <conditionalFormatting sqref="F190:F191">
    <cfRule type="cellIs" dxfId="17" priority="22" operator="equal">
      <formula>"a"</formula>
    </cfRule>
  </conditionalFormatting>
  <conditionalFormatting sqref="F194:F198">
    <cfRule type="cellIs" dxfId="16" priority="21" operator="equal">
      <formula>"a"</formula>
    </cfRule>
  </conditionalFormatting>
  <conditionalFormatting sqref="F200:F204">
    <cfRule type="cellIs" dxfId="15" priority="20" operator="equal">
      <formula>"a"</formula>
    </cfRule>
  </conditionalFormatting>
  <conditionalFormatting sqref="F208:F209">
    <cfRule type="cellIs" dxfId="14" priority="19" operator="equal">
      <formula>"a"</formula>
    </cfRule>
  </conditionalFormatting>
  <conditionalFormatting sqref="F214:F217">
    <cfRule type="cellIs" dxfId="13" priority="18" operator="equal">
      <formula>"a"</formula>
    </cfRule>
  </conditionalFormatting>
  <conditionalFormatting sqref="F219:F223">
    <cfRule type="cellIs" dxfId="12" priority="17" operator="equal">
      <formula>"a"</formula>
    </cfRule>
  </conditionalFormatting>
  <conditionalFormatting sqref="F212:F213">
    <cfRule type="cellIs" dxfId="11" priority="16" operator="equal">
      <formula>"a"</formula>
    </cfRule>
  </conditionalFormatting>
  <conditionalFormatting sqref="F226:F228">
    <cfRule type="cellIs" dxfId="10" priority="15" operator="equal">
      <formula>"a"</formula>
    </cfRule>
  </conditionalFormatting>
  <conditionalFormatting sqref="F244:F246">
    <cfRule type="cellIs" dxfId="9" priority="14" operator="equal">
      <formula>"a"</formula>
    </cfRule>
  </conditionalFormatting>
  <conditionalFormatting sqref="F249:F252">
    <cfRule type="cellIs" dxfId="8" priority="13" operator="equal">
      <formula>"a"</formula>
    </cfRule>
  </conditionalFormatting>
  <conditionalFormatting sqref="F1">
    <cfRule type="cellIs" dxfId="7" priority="11" operator="lessThan">
      <formula>325000</formula>
    </cfRule>
    <cfRule type="cellIs" dxfId="6" priority="12" operator="greaterThan">
      <formula>375000</formula>
    </cfRule>
  </conditionalFormatting>
  <conditionalFormatting sqref="F2">
    <cfRule type="cellIs" dxfId="5" priority="9" operator="lessThan">
      <formula>0</formula>
    </cfRule>
    <cfRule type="cellIs" dxfId="4" priority="10" operator="greaterThan">
      <formula>500</formula>
    </cfRule>
  </conditionalFormatting>
  <conditionalFormatting sqref="F107:F108">
    <cfRule type="cellIs" dxfId="3" priority="8" operator="equal">
      <formula>"a"</formula>
    </cfRule>
  </conditionalFormatting>
  <conditionalFormatting sqref="D232:D234">
    <cfRule type="cellIs" dxfId="2" priority="3" operator="equal">
      <formula>"a"</formula>
    </cfRule>
  </conditionalFormatting>
  <conditionalFormatting sqref="D232:D234">
    <cfRule type="cellIs" dxfId="1" priority="2" operator="equal">
      <formula>0</formula>
    </cfRule>
  </conditionalFormatting>
  <conditionalFormatting sqref="F232:F234">
    <cfRule type="cellIs" dxfId="0" priority="1" operator="equal">
      <formula>"a"</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 J. de (Joost)</dc:creator>
  <cp:lastModifiedBy>Koesen, D.M. (Dieuwertje)</cp:lastModifiedBy>
  <dcterms:created xsi:type="dcterms:W3CDTF">2023-09-26T09:40:55Z</dcterms:created>
  <dcterms:modified xsi:type="dcterms:W3CDTF">2023-11-13T15:39:15Z</dcterms:modified>
</cp:coreProperties>
</file>