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ictubeheer.sharepoint.com/teams/AanbestedingBedrijfsvoeringsplatformERP/Gedeelde documenten/General/Aanbestedingsdocumenten werkmap/3. Aanbesteding/6. Documenten voor publicatie/Documenten voor publicatie TenderNed 20231103/"/>
    </mc:Choice>
  </mc:AlternateContent>
  <xr:revisionPtr revIDLastSave="171" documentId="8_{BDE024D7-7EDA-4190-B7A8-3252A3EBDBE6}" xr6:coauthVersionLast="47" xr6:coauthVersionMax="47" xr10:uidLastSave="{484EBFD6-6AD6-44A8-97FD-F196A8B96A0A}"/>
  <bookViews>
    <workbookView xWindow="0" yWindow="0" windowWidth="25800" windowHeight="21150" tabRatio="812" xr2:uid="{00000000-000D-0000-FFFF-FFFF00000000}"/>
  </bookViews>
  <sheets>
    <sheet name="Voorblad" sheetId="1" r:id="rId1"/>
    <sheet name="Inkoop" sheetId="2" r:id="rId2"/>
    <sheet name="Finance&amp;Control" sheetId="3" r:id="rId3"/>
    <sheet name="HR" sheetId="14" r:id="rId4"/>
    <sheet name="Relatiemanagement" sheetId="5" r:id="rId5"/>
    <sheet name="PMO - Projectmanagement" sheetId="6" r:id="rId6"/>
    <sheet name="ICT" sheetId="9" r:id="rId7"/>
    <sheet name="Wetgeving en compliance" sheetId="12" r:id="rId8"/>
    <sheet name="Dienstverlening" sheetId="13" r:id="rId9"/>
    <sheet name="Algemeen" sheetId="11" r:id="rId10"/>
    <sheet name="Input" sheetId="8" r:id="rId11"/>
  </sheets>
  <definedNames>
    <definedName name="_xlnm._FilterDatabase" localSheetId="9" hidden="1">Algemeen!#REF!</definedName>
    <definedName name="_xlnm._FilterDatabase" localSheetId="8" hidden="1">Dienstverlening!#REF!</definedName>
    <definedName name="_xlnm._FilterDatabase" localSheetId="2" hidden="1">'Finance&amp;Control'!#REF!</definedName>
    <definedName name="_xlnm._FilterDatabase" localSheetId="3" hidden="1">HR!$A$1:$I$218</definedName>
    <definedName name="_xlnm._FilterDatabase" localSheetId="6" hidden="1">ICT!$A$1:$I$58</definedName>
    <definedName name="_xlnm._FilterDatabase" localSheetId="1" hidden="1">Inkoop!#REF!</definedName>
    <definedName name="_xlnm._FilterDatabase" localSheetId="5" hidden="1">'PMO - Projectmanagement'!$A$4:$I$71</definedName>
    <definedName name="_xlnm._FilterDatabase" localSheetId="4" hidden="1">Relatiemanagement!$A$4:$I$93</definedName>
    <definedName name="_xlnm._FilterDatabase" localSheetId="7" hidden="1">'Wetgeving en compliance'!#REF!</definedName>
    <definedName name="AlgemeenOnderwerpen">Input!$Q$4:$Q$16</definedName>
    <definedName name="DienstverleningOnderwerpen">Input!$P$4:$P$15</definedName>
    <definedName name="Eis">Input!$E$4:$E$6</definedName>
    <definedName name="EisOfWens">Input!$A$4:$A$5</definedName>
    <definedName name="FinanceOnderwerpen">Input!$I$4:$I$15</definedName>
    <definedName name="HROnderwerpen">Input!$J$4:$J$15</definedName>
    <definedName name="ICTOnderwerpen">Input!$N$4:$N$15</definedName>
    <definedName name="ImplementatieOnderwerpen">Input!#REF!</definedName>
    <definedName name="InkoopOnderwerpen">Input!$H$4:$H$15</definedName>
    <definedName name="MaximaalAantalPuntenWens">Input!$C$4:$C$8</definedName>
    <definedName name="PMOOnderwerpen">Input!$L$4:$L$15</definedName>
    <definedName name="RelatiemanagementOnderwerpen">Input!$K$4:$K$15</definedName>
    <definedName name="ReportingOnderwerpen">Input!$M$4:$M$15</definedName>
    <definedName name="TonenInPresentatieronde">Input!$B$4:$B$5</definedName>
    <definedName name="Wens">Input!$F$4:$F$6</definedName>
    <definedName name="WetgevingEnComplianceOnderwerpen">Input!$O$4:$O$15</definedName>
    <definedName name="WijzeWaaropAanwezigInOplossing">Input!$F$4:$F$7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3" l="1"/>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5" i="3"/>
  <c r="I5" i="14"/>
  <c r="I6" i="14"/>
  <c r="I7" i="14"/>
  <c r="I8" i="14"/>
  <c r="I9" i="14"/>
  <c r="I10" i="14"/>
  <c r="I11" i="14"/>
  <c r="I12" i="14"/>
  <c r="I13" i="14"/>
  <c r="I14" i="14"/>
  <c r="I15" i="14"/>
  <c r="I16" i="14"/>
  <c r="I17" i="14"/>
  <c r="I18" i="14"/>
  <c r="I19" i="14"/>
  <c r="I20" i="14"/>
  <c r="I21" i="14"/>
  <c r="I22" i="14"/>
  <c r="I23" i="14"/>
  <c r="I24" i="14"/>
  <c r="I25" i="14"/>
  <c r="I26" i="14"/>
  <c r="I27" i="14"/>
  <c r="I28" i="14"/>
  <c r="I29" i="14"/>
  <c r="I30" i="14"/>
  <c r="I31" i="14"/>
  <c r="I32" i="14"/>
  <c r="I33" i="14"/>
  <c r="I34" i="14"/>
  <c r="I35" i="14"/>
  <c r="I36" i="14"/>
  <c r="I37" i="14"/>
  <c r="I38" i="14"/>
  <c r="I39" i="14"/>
  <c r="I40" i="14"/>
  <c r="I41" i="14"/>
  <c r="I42" i="14"/>
  <c r="I43" i="14"/>
  <c r="I44" i="14"/>
  <c r="I45" i="14"/>
  <c r="I46" i="14"/>
  <c r="I47" i="14"/>
  <c r="I48" i="14"/>
  <c r="I49" i="14"/>
  <c r="I50" i="14"/>
  <c r="I51" i="14"/>
  <c r="I52" i="14"/>
  <c r="I53" i="14"/>
  <c r="I54" i="14"/>
  <c r="I55" i="14"/>
  <c r="I56" i="14"/>
  <c r="I57" i="14"/>
  <c r="I58" i="14"/>
  <c r="I59" i="14"/>
  <c r="I60" i="14"/>
  <c r="I61" i="14"/>
  <c r="I62" i="14"/>
  <c r="I63" i="14"/>
  <c r="I64" i="14"/>
  <c r="I65" i="14"/>
  <c r="I66" i="14"/>
  <c r="I67" i="14"/>
  <c r="I68" i="14"/>
  <c r="I69" i="14"/>
  <c r="I70" i="14"/>
  <c r="I71" i="14"/>
  <c r="I72" i="14"/>
  <c r="I73" i="14"/>
  <c r="I74" i="14"/>
  <c r="I75" i="14"/>
  <c r="I76" i="14"/>
  <c r="I77" i="14"/>
  <c r="I78" i="14"/>
  <c r="I79" i="14"/>
  <c r="I80" i="14"/>
  <c r="I81" i="14"/>
  <c r="I82" i="14"/>
  <c r="I83" i="14"/>
  <c r="I84" i="14"/>
  <c r="I85" i="14"/>
  <c r="I86" i="14"/>
  <c r="I87" i="14"/>
  <c r="I88" i="14"/>
  <c r="I89" i="14"/>
  <c r="I90" i="14"/>
  <c r="I91" i="14"/>
  <c r="I92" i="14"/>
  <c r="I93" i="14"/>
  <c r="I94" i="14"/>
  <c r="I95" i="14"/>
  <c r="I96" i="14"/>
  <c r="I97" i="14"/>
  <c r="I98" i="14"/>
  <c r="I99" i="14"/>
  <c r="I100" i="14"/>
  <c r="I101" i="14"/>
  <c r="I102" i="14"/>
  <c r="I103" i="14"/>
  <c r="I104" i="14"/>
  <c r="I105" i="14"/>
  <c r="I106" i="14"/>
  <c r="I107" i="14"/>
  <c r="I108" i="14"/>
  <c r="I109" i="14"/>
  <c r="I110" i="14"/>
  <c r="I111" i="14"/>
  <c r="I112" i="14"/>
  <c r="I113" i="14"/>
  <c r="I114" i="14"/>
  <c r="I115" i="14"/>
  <c r="I116" i="14"/>
  <c r="I117" i="14"/>
  <c r="I118" i="14"/>
  <c r="I119" i="14"/>
  <c r="I120" i="14"/>
  <c r="I121" i="14"/>
  <c r="I122" i="14"/>
  <c r="I123" i="14"/>
  <c r="I124" i="14"/>
  <c r="I125" i="14"/>
  <c r="I126" i="14"/>
  <c r="I127" i="14"/>
  <c r="I128" i="14"/>
  <c r="I129" i="14"/>
  <c r="I130" i="14"/>
  <c r="I131" i="14"/>
  <c r="I132" i="14"/>
  <c r="I133" i="14"/>
  <c r="I134" i="14"/>
  <c r="I135" i="14"/>
  <c r="I136" i="14"/>
  <c r="I137" i="14"/>
  <c r="I138" i="14"/>
  <c r="I139" i="14"/>
  <c r="I140" i="14"/>
  <c r="I141" i="14"/>
  <c r="I142" i="14"/>
  <c r="I143" i="14"/>
  <c r="I144" i="14"/>
  <c r="I145" i="14"/>
  <c r="I146" i="14"/>
  <c r="I147" i="14"/>
  <c r="I148" i="14"/>
  <c r="I149" i="14"/>
  <c r="I150" i="14"/>
  <c r="I151" i="14"/>
  <c r="I152" i="14"/>
  <c r="I153" i="14"/>
  <c r="I154" i="14"/>
  <c r="I155" i="14"/>
  <c r="I156" i="14"/>
  <c r="I157" i="14"/>
  <c r="I158" i="14"/>
  <c r="I159" i="14"/>
  <c r="I160" i="14"/>
  <c r="I161" i="14"/>
  <c r="I162" i="14"/>
  <c r="I163" i="14"/>
  <c r="I164" i="14"/>
  <c r="I165" i="14"/>
  <c r="I166" i="14"/>
  <c r="I167" i="14"/>
  <c r="I168" i="14"/>
  <c r="I169" i="14"/>
  <c r="I170" i="14"/>
  <c r="I171" i="14"/>
  <c r="I172" i="14"/>
  <c r="I173" i="14"/>
  <c r="I174" i="14"/>
  <c r="I175" i="14"/>
  <c r="I6" i="6"/>
  <c r="I7" i="6"/>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6" i="5"/>
  <c r="I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A176" i="14"/>
  <c r="A177" i="14"/>
  <c r="A178" i="14"/>
  <c r="A179" i="14"/>
  <c r="A180" i="14"/>
  <c r="A181" i="14"/>
  <c r="A182" i="14"/>
  <c r="A183" i="14"/>
  <c r="A184" i="14"/>
  <c r="A185" i="14"/>
  <c r="A186" i="14"/>
  <c r="A187" i="14"/>
  <c r="A188" i="14"/>
  <c r="A189" i="14"/>
  <c r="A190" i="14"/>
  <c r="A191" i="14"/>
  <c r="A192" i="14"/>
  <c r="A193" i="14"/>
  <c r="A194" i="14"/>
  <c r="A195" i="14"/>
  <c r="A196" i="14"/>
  <c r="A197" i="14"/>
  <c r="A198" i="14"/>
  <c r="A199" i="14"/>
  <c r="A200" i="14"/>
  <c r="A201" i="14"/>
  <c r="A202" i="14"/>
  <c r="A203" i="14"/>
  <c r="A204" i="14"/>
  <c r="A205" i="14"/>
  <c r="A206" i="14"/>
  <c r="A207" i="14"/>
  <c r="A208" i="14"/>
  <c r="A209" i="14"/>
  <c r="A210" i="14"/>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G3" i="14" l="1"/>
  <c r="A36" i="13"/>
  <c r="A37" i="13"/>
  <c r="A38" i="13"/>
  <c r="A39" i="13"/>
  <c r="A40" i="13"/>
  <c r="I45" i="11" l="1"/>
  <c r="I44" i="11"/>
  <c r="A2" i="5" a="1"/>
  <c r="A2" i="5" s="1"/>
  <c r="G3" i="5"/>
  <c r="I5" i="5"/>
  <c r="A46" i="5"/>
  <c r="I46" i="5"/>
  <c r="A47" i="5"/>
  <c r="I47" i="5"/>
  <c r="A48" i="5"/>
  <c r="I48" i="5"/>
  <c r="A49" i="5"/>
  <c r="I49" i="5"/>
  <c r="A50" i="5"/>
  <c r="I50" i="5"/>
  <c r="A51" i="5"/>
  <c r="I51" i="5"/>
  <c r="A52" i="5"/>
  <c r="I52" i="5"/>
  <c r="A53" i="5"/>
  <c r="I53" i="5"/>
  <c r="A54" i="5"/>
  <c r="I54" i="5"/>
  <c r="A55" i="5"/>
  <c r="I55" i="5"/>
  <c r="A56" i="5"/>
  <c r="I56" i="5"/>
  <c r="A57" i="5"/>
  <c r="I57" i="5"/>
  <c r="A58" i="5"/>
  <c r="I58" i="5"/>
  <c r="A59" i="5"/>
  <c r="I59" i="5"/>
  <c r="A60" i="5"/>
  <c r="I60" i="5"/>
  <c r="A61" i="5"/>
  <c r="I61" i="5"/>
  <c r="A62" i="5"/>
  <c r="I62" i="5"/>
  <c r="A63" i="5"/>
  <c r="I63" i="5"/>
  <c r="A64" i="5"/>
  <c r="I64" i="5"/>
  <c r="A65" i="5"/>
  <c r="I65" i="5"/>
  <c r="A66" i="5"/>
  <c r="I66" i="5"/>
  <c r="A67" i="5"/>
  <c r="I67" i="5"/>
  <c r="A68" i="5"/>
  <c r="I68" i="5"/>
  <c r="A69" i="5"/>
  <c r="I69" i="5"/>
  <c r="A70" i="5"/>
  <c r="I70" i="5"/>
  <c r="A71" i="5"/>
  <c r="I71" i="5"/>
  <c r="A72" i="5"/>
  <c r="I72" i="5"/>
  <c r="A73" i="5"/>
  <c r="I73" i="5"/>
  <c r="A74" i="5"/>
  <c r="I74" i="5"/>
  <c r="A75" i="5"/>
  <c r="I75" i="5"/>
  <c r="A76" i="5"/>
  <c r="I76" i="5"/>
  <c r="A77" i="5"/>
  <c r="I77" i="5"/>
  <c r="A78" i="5"/>
  <c r="I78" i="5"/>
  <c r="A79" i="5"/>
  <c r="I79" i="5"/>
  <c r="A80" i="5"/>
  <c r="I80" i="5"/>
  <c r="A81" i="5"/>
  <c r="I81" i="5"/>
  <c r="A82" i="5"/>
  <c r="I82" i="5"/>
  <c r="A83" i="5"/>
  <c r="I83" i="5"/>
  <c r="A84" i="5"/>
  <c r="I84" i="5"/>
  <c r="A85" i="5"/>
  <c r="I85" i="5"/>
  <c r="A86" i="5"/>
  <c r="I86" i="5"/>
  <c r="A87" i="5"/>
  <c r="I87" i="5"/>
  <c r="A88" i="5"/>
  <c r="I88" i="5"/>
  <c r="A89" i="5"/>
  <c r="I89" i="5"/>
  <c r="A90" i="5"/>
  <c r="I90" i="5"/>
  <c r="A91" i="5"/>
  <c r="I91" i="5"/>
  <c r="A92" i="5"/>
  <c r="I92" i="5"/>
  <c r="A93" i="5"/>
  <c r="I93" i="5"/>
  <c r="A46" i="11"/>
  <c r="A47" i="11"/>
  <c r="A48" i="11"/>
  <c r="A49" i="11"/>
  <c r="A50" i="11"/>
  <c r="A51" i="11"/>
  <c r="A52" i="11"/>
  <c r="A53" i="11"/>
  <c r="A54" i="11"/>
  <c r="A55" i="11"/>
  <c r="A49" i="13"/>
  <c r="A48" i="13"/>
  <c r="A47" i="13"/>
  <c r="A46" i="13"/>
  <c r="A45" i="13"/>
  <c r="A44" i="13"/>
  <c r="A43" i="13"/>
  <c r="A42" i="13"/>
  <c r="A41" i="13"/>
  <c r="A29" i="12"/>
  <c r="A30" i="12"/>
  <c r="A31" i="12"/>
  <c r="A32" i="12"/>
  <c r="A33" i="12"/>
  <c r="A34" i="12"/>
  <c r="A35" i="12"/>
  <c r="A36" i="12"/>
  <c r="A37" i="12"/>
  <c r="A38" i="12"/>
  <c r="A39" i="12"/>
  <c r="A40" i="12"/>
  <c r="A54" i="9"/>
  <c r="A55" i="9"/>
  <c r="A56" i="9"/>
  <c r="A57" i="9"/>
  <c r="A58" i="9"/>
  <c r="A59" i="9"/>
  <c r="A60" i="9"/>
  <c r="A61"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44" i="6"/>
  <c r="A45" i="6"/>
  <c r="A46" i="6"/>
  <c r="A47" i="6"/>
  <c r="A48" i="6"/>
  <c r="A49" i="6"/>
  <c r="A50" i="6"/>
  <c r="A51" i="6"/>
  <c r="A52" i="6"/>
  <c r="A53" i="6"/>
  <c r="A54" i="6"/>
  <c r="A55" i="6"/>
  <c r="A56" i="6"/>
  <c r="A57" i="6"/>
  <c r="A58" i="6"/>
  <c r="A59" i="6"/>
  <c r="A60" i="6"/>
  <c r="A194" i="3"/>
  <c r="A195" i="3"/>
  <c r="A196" i="3"/>
  <c r="A197" i="3"/>
  <c r="A198" i="3"/>
  <c r="A199" i="3"/>
  <c r="A200" i="3"/>
  <c r="A201" i="3"/>
  <c r="A202" i="3"/>
  <c r="A203" i="3"/>
  <c r="A204" i="3"/>
  <c r="A205" i="3"/>
  <c r="A206" i="3"/>
  <c r="A207" i="3"/>
  <c r="A208" i="3"/>
  <c r="A209" i="3"/>
  <c r="A210" i="3"/>
  <c r="A211" i="3"/>
  <c r="A212" i="3"/>
  <c r="A213" i="3"/>
  <c r="A214" i="3"/>
  <c r="A215" i="3"/>
  <c r="A216" i="3"/>
  <c r="I3" i="5" l="1"/>
  <c r="A6" i="2" l="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5" i="3" l="1"/>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4" i="14" l="1"/>
  <c r="I5" i="2"/>
  <c r="I46" i="11"/>
  <c r="I47" i="11"/>
  <c r="I48" i="11"/>
  <c r="I49" i="11"/>
  <c r="I50" i="11"/>
  <c r="I51" i="11"/>
  <c r="I52" i="11"/>
  <c r="I53" i="11"/>
  <c r="I54" i="11"/>
  <c r="I55" i="11"/>
  <c r="I56" i="11"/>
  <c r="I57" i="11"/>
  <c r="I58" i="11"/>
  <c r="I59" i="11"/>
  <c r="I60" i="11"/>
  <c r="I61" i="11"/>
  <c r="I62" i="11"/>
  <c r="I63" i="11"/>
  <c r="I64" i="11"/>
  <c r="I65" i="11"/>
  <c r="I66" i="11"/>
  <c r="I67" i="11"/>
  <c r="I68" i="11"/>
  <c r="I69" i="11"/>
  <c r="I70" i="11"/>
  <c r="I71" i="11"/>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I37" i="11"/>
  <c r="I38" i="11"/>
  <c r="I39" i="11"/>
  <c r="I40" i="11"/>
  <c r="I41" i="11"/>
  <c r="I42" i="11"/>
  <c r="I43" i="11"/>
  <c r="I5" i="13"/>
  <c r="I65" i="2"/>
  <c r="I66" i="2"/>
  <c r="I67" i="2"/>
  <c r="I68" i="2"/>
  <c r="I69" i="2"/>
  <c r="I70" i="2"/>
  <c r="I71" i="2"/>
  <c r="I72" i="2"/>
  <c r="I73" i="2"/>
  <c r="I74" i="2"/>
  <c r="I75" i="2"/>
  <c r="I76" i="2"/>
  <c r="I77" i="2"/>
  <c r="I78" i="2"/>
  <c r="I194" i="3"/>
  <c r="I195" i="3"/>
  <c r="I196" i="3"/>
  <c r="I197" i="3"/>
  <c r="I198" i="3"/>
  <c r="I199" i="3"/>
  <c r="I200" i="3"/>
  <c r="I201" i="3"/>
  <c r="I202" i="3"/>
  <c r="I203" i="3"/>
  <c r="I204" i="3"/>
  <c r="I205" i="3"/>
  <c r="I206" i="3"/>
  <c r="I207" i="3"/>
  <c r="I208" i="3"/>
  <c r="I176" i="14"/>
  <c r="I177" i="14"/>
  <c r="I178" i="14"/>
  <c r="I179" i="14"/>
  <c r="I180" i="14"/>
  <c r="I181" i="14"/>
  <c r="I182" i="14"/>
  <c r="I183" i="14"/>
  <c r="I184" i="14"/>
  <c r="I185" i="14"/>
  <c r="I186" i="14"/>
  <c r="I187" i="14"/>
  <c r="I188" i="14"/>
  <c r="I189" i="14"/>
  <c r="I190" i="14"/>
  <c r="I191" i="14"/>
  <c r="I192" i="14"/>
  <c r="I193" i="14"/>
  <c r="I194" i="14"/>
  <c r="I195" i="14"/>
  <c r="I196" i="14"/>
  <c r="I197" i="14"/>
  <c r="I198" i="14"/>
  <c r="I199" i="14"/>
  <c r="I200" i="14"/>
  <c r="I201" i="14"/>
  <c r="I202" i="14"/>
  <c r="I203" i="14"/>
  <c r="I204" i="14"/>
  <c r="I205" i="14"/>
  <c r="I206" i="14"/>
  <c r="I207" i="14"/>
  <c r="I208" i="14"/>
  <c r="I209" i="14"/>
  <c r="I210" i="14"/>
  <c r="I211" i="14"/>
  <c r="I212" i="14"/>
  <c r="I213" i="14"/>
  <c r="I214" i="14"/>
  <c r="I215" i="14"/>
  <c r="I6" i="9"/>
  <c r="I7" i="9"/>
  <c r="I8" i="9"/>
  <c r="I9"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I128" i="9"/>
  <c r="I129" i="9"/>
  <c r="I130" i="9"/>
  <c r="I131" i="9"/>
  <c r="I132" i="9"/>
  <c r="I133" i="9"/>
  <c r="I134" i="9"/>
  <c r="I135" i="9"/>
  <c r="I136" i="9"/>
  <c r="I137" i="9"/>
  <c r="I138" i="9"/>
  <c r="I139" i="9"/>
  <c r="I140" i="9"/>
  <c r="I141" i="9"/>
  <c r="I142" i="9"/>
  <c r="I143" i="9"/>
  <c r="I144" i="9"/>
  <c r="I145" i="9"/>
  <c r="I146" i="9"/>
  <c r="I147" i="9"/>
  <c r="I148" i="9"/>
  <c r="I149" i="9"/>
  <c r="I150" i="9"/>
  <c r="I151" i="9"/>
  <c r="I152" i="9"/>
  <c r="I153" i="9"/>
  <c r="I154" i="9"/>
  <c r="I155" i="9"/>
  <c r="I156" i="9"/>
  <c r="I157" i="9"/>
  <c r="I158" i="9"/>
  <c r="I159" i="9"/>
  <c r="I160" i="9"/>
  <c r="I161" i="9"/>
  <c r="I162" i="9"/>
  <c r="I163" i="9"/>
  <c r="I164" i="9"/>
  <c r="I165" i="9"/>
  <c r="I166" i="9"/>
  <c r="I167" i="9"/>
  <c r="I168" i="9"/>
  <c r="I169" i="9"/>
  <c r="I170" i="9"/>
  <c r="I171" i="9"/>
  <c r="I172" i="9"/>
  <c r="I173" i="9"/>
  <c r="I174" i="9"/>
  <c r="I175" i="9"/>
  <c r="I176" i="9"/>
  <c r="I177" i="9"/>
  <c r="I178" i="9"/>
  <c r="I179" i="9"/>
  <c r="I180" i="9"/>
  <c r="I181" i="9"/>
  <c r="I182" i="9"/>
  <c r="I183" i="9"/>
  <c r="I184" i="9"/>
  <c r="I185" i="9"/>
  <c r="I5" i="9"/>
  <c r="I5" i="12"/>
  <c r="I6" i="13"/>
  <c r="I7" i="13"/>
  <c r="I8" i="13"/>
  <c r="I9" i="13"/>
  <c r="I10" i="13"/>
  <c r="I11" i="13"/>
  <c r="I12" i="13"/>
  <c r="I13" i="13"/>
  <c r="I14" i="13"/>
  <c r="I15" i="13"/>
  <c r="I16" i="13"/>
  <c r="I17" i="13"/>
  <c r="I18" i="13"/>
  <c r="I19" i="13"/>
  <c r="I20" i="13"/>
  <c r="I21" i="13"/>
  <c r="I22" i="13"/>
  <c r="I23" i="13"/>
  <c r="I24" i="13"/>
  <c r="I25" i="13"/>
  <c r="I26" i="13"/>
  <c r="I27" i="13"/>
  <c r="I28" i="13"/>
  <c r="I29" i="13"/>
  <c r="I30" i="13"/>
  <c r="I31" i="13"/>
  <c r="I32" i="13"/>
  <c r="I33" i="13"/>
  <c r="I34" i="13"/>
  <c r="I35" i="13"/>
  <c r="H36" i="13"/>
  <c r="H37" i="13"/>
  <c r="H38" i="13"/>
  <c r="H39" i="13"/>
  <c r="H40" i="13"/>
  <c r="H41" i="13"/>
  <c r="H42" i="13"/>
  <c r="H43" i="13"/>
  <c r="H44" i="13"/>
  <c r="I45" i="13"/>
  <c r="I46" i="13"/>
  <c r="I47" i="13"/>
  <c r="I48" i="13"/>
  <c r="I49" i="13"/>
  <c r="I50" i="13"/>
  <c r="I51" i="13"/>
  <c r="I52" i="13"/>
  <c r="I53" i="13"/>
  <c r="I54" i="13"/>
  <c r="I55" i="13"/>
  <c r="I56" i="13"/>
  <c r="I57" i="13"/>
  <c r="I58" i="13"/>
  <c r="I59" i="13"/>
  <c r="I60" i="13"/>
  <c r="I61" i="13"/>
  <c r="I62" i="13"/>
  <c r="I63" i="13"/>
  <c r="I64" i="13"/>
  <c r="I65" i="13"/>
  <c r="I66" i="13"/>
  <c r="I67" i="13"/>
  <c r="I68" i="13"/>
  <c r="I69" i="13"/>
  <c r="I70" i="13"/>
  <c r="I71" i="13"/>
  <c r="I72" i="13"/>
  <c r="I73" i="13"/>
  <c r="I74" i="13"/>
  <c r="I75" i="13"/>
  <c r="I76" i="13"/>
  <c r="I77" i="13"/>
  <c r="I78" i="13"/>
  <c r="I79" i="13"/>
  <c r="I80" i="13"/>
  <c r="I81" i="13"/>
  <c r="I82" i="13"/>
  <c r="I83" i="13"/>
  <c r="I84" i="13"/>
  <c r="I85" i="13"/>
  <c r="I86" i="13"/>
  <c r="I87" i="13"/>
  <c r="I88" i="13"/>
  <c r="I89" i="13"/>
  <c r="I90" i="13"/>
  <c r="I91" i="13"/>
  <c r="I92" i="13"/>
  <c r="I93" i="13"/>
  <c r="I94" i="13"/>
  <c r="I95" i="13"/>
  <c r="I96" i="13"/>
  <c r="I97" i="13"/>
  <c r="I98" i="13"/>
  <c r="I99" i="13"/>
  <c r="I100" i="13"/>
  <c r="I101" i="13"/>
  <c r="I102" i="13"/>
  <c r="I103" i="13"/>
  <c r="I104" i="13"/>
  <c r="I105" i="13"/>
  <c r="I106" i="13"/>
  <c r="I107" i="13"/>
  <c r="I108" i="13"/>
  <c r="I109" i="13"/>
  <c r="I110" i="13"/>
  <c r="A2" i="12" a="1"/>
  <c r="A2" i="12" s="1"/>
  <c r="G3" i="12"/>
  <c r="I7" i="12"/>
  <c r="I8" i="12"/>
  <c r="I9" i="12"/>
  <c r="I10" i="12"/>
  <c r="I11" i="12"/>
  <c r="I12" i="12"/>
  <c r="I13" i="12"/>
  <c r="I14" i="12"/>
  <c r="I15" i="12"/>
  <c r="I16" i="12"/>
  <c r="I17" i="12"/>
  <c r="I18" i="12"/>
  <c r="I19" i="12"/>
  <c r="I20" i="12"/>
  <c r="I21" i="12"/>
  <c r="I22" i="12"/>
  <c r="I23" i="12"/>
  <c r="I24" i="12"/>
  <c r="I25" i="12"/>
  <c r="I26" i="12"/>
  <c r="I27" i="12"/>
  <c r="I28" i="12"/>
  <c r="A2" i="13" a="1"/>
  <c r="A2" i="13" s="1"/>
  <c r="A2" i="11" a="1"/>
  <c r="A2" i="11" s="1"/>
  <c r="A2" i="9" a="1"/>
  <c r="A2" i="9" s="1"/>
  <c r="A2" i="6" a="1"/>
  <c r="A2" i="6" s="1"/>
  <c r="A2" i="14" a="1"/>
  <c r="A2" i="14" s="1"/>
  <c r="A2" i="3" a="1"/>
  <c r="A2" i="3" s="1"/>
  <c r="A4" i="1"/>
  <c r="A1" i="8" l="1" a="1"/>
  <c r="A1" i="8" s="1"/>
  <c r="G3" i="11"/>
  <c r="G3" i="13"/>
  <c r="G3" i="9"/>
  <c r="G3" i="6"/>
  <c r="G3" i="2"/>
  <c r="B4" i="1" s="1"/>
  <c r="G3" i="3"/>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 i="5"/>
  <c r="I3" i="14"/>
  <c r="B6" i="1"/>
  <c r="A6" i="1"/>
  <c r="I22" i="2"/>
  <c r="I32" i="2"/>
  <c r="I6" i="2"/>
  <c r="I7" i="2"/>
  <c r="I8" i="2"/>
  <c r="I9" i="2"/>
  <c r="I10" i="2"/>
  <c r="I11" i="2"/>
  <c r="I12" i="2"/>
  <c r="I13" i="2"/>
  <c r="I14" i="2"/>
  <c r="I15" i="2"/>
  <c r="I16" i="2"/>
  <c r="I17" i="2"/>
  <c r="I18" i="2"/>
  <c r="I19" i="2"/>
  <c r="I20" i="2"/>
  <c r="I21" i="2"/>
  <c r="I23" i="2"/>
  <c r="I24" i="2"/>
  <c r="I25" i="2"/>
  <c r="I26" i="2"/>
  <c r="I27" i="2"/>
  <c r="I28" i="2"/>
  <c r="I29" i="2"/>
  <c r="I30" i="2"/>
  <c r="I31" i="2"/>
  <c r="I33" i="2"/>
  <c r="I34" i="2"/>
  <c r="I35" i="2"/>
  <c r="I36" i="2"/>
  <c r="I37" i="2"/>
  <c r="I38" i="2"/>
  <c r="I39" i="2"/>
  <c r="I40" i="2"/>
  <c r="I41" i="2"/>
  <c r="I42" i="2"/>
  <c r="I43" i="2"/>
  <c r="I44" i="2"/>
  <c r="I45" i="2"/>
  <c r="I46" i="2"/>
  <c r="I47" i="2"/>
  <c r="I48" i="2"/>
  <c r="I49" i="2"/>
  <c r="I50" i="2"/>
  <c r="I51" i="2"/>
  <c r="I52" i="2"/>
  <c r="I53" i="2"/>
  <c r="I55" i="2"/>
  <c r="I56" i="2"/>
  <c r="I57" i="2"/>
  <c r="I54" i="2"/>
  <c r="I58" i="2"/>
  <c r="I59" i="2"/>
  <c r="I60" i="2"/>
  <c r="I61" i="2"/>
  <c r="I62" i="2"/>
  <c r="I63" i="2"/>
  <c r="I64" i="2"/>
  <c r="A7" i="1"/>
  <c r="I5" i="11"/>
  <c r="I111" i="13"/>
  <c r="I112" i="13"/>
  <c r="I113" i="13"/>
  <c r="I114" i="13"/>
  <c r="I115" i="13"/>
  <c r="H29" i="12"/>
  <c r="H30" i="12"/>
  <c r="H31" i="12"/>
  <c r="H32" i="12"/>
  <c r="H33" i="12"/>
  <c r="H34" i="12"/>
  <c r="H35" i="12"/>
  <c r="H36" i="12"/>
  <c r="H37" i="12"/>
  <c r="H38" i="12"/>
  <c r="H39" i="12"/>
  <c r="H40" i="12"/>
  <c r="H41" i="12"/>
  <c r="H42" i="12"/>
  <c r="H43" i="12"/>
  <c r="H44" i="12"/>
  <c r="H45" i="12"/>
  <c r="H46" i="12"/>
  <c r="H47" i="12"/>
  <c r="H48" i="12"/>
  <c r="H49" i="12"/>
  <c r="H50" i="12"/>
  <c r="H51" i="12"/>
  <c r="H52" i="12"/>
  <c r="H53" i="12"/>
  <c r="I54" i="12"/>
  <c r="I55" i="12"/>
  <c r="I56" i="12"/>
  <c r="I57" i="12"/>
  <c r="I58" i="12"/>
  <c r="I59" i="12"/>
  <c r="I60" i="12"/>
  <c r="I61" i="12"/>
  <c r="I44" i="6"/>
  <c r="I45" i="6"/>
  <c r="I46" i="6"/>
  <c r="I47" i="6"/>
  <c r="I48" i="6"/>
  <c r="I49" i="6"/>
  <c r="I50" i="6"/>
  <c r="I51" i="6"/>
  <c r="I52" i="6"/>
  <c r="I53" i="6"/>
  <c r="I54" i="6"/>
  <c r="I55" i="6"/>
  <c r="I56" i="6"/>
  <c r="I57" i="6"/>
  <c r="I58" i="6"/>
  <c r="I59" i="6"/>
  <c r="I60" i="6"/>
  <c r="I61" i="6"/>
  <c r="I62" i="6"/>
  <c r="I63" i="6"/>
  <c r="I64" i="6"/>
  <c r="I65" i="6"/>
  <c r="I66" i="6"/>
  <c r="I67" i="6"/>
  <c r="I68" i="6"/>
  <c r="I69" i="6"/>
  <c r="I70" i="6"/>
  <c r="I5" i="6"/>
  <c r="A9" i="1"/>
  <c r="I186" i="9"/>
  <c r="I187" i="9"/>
  <c r="A188" i="9"/>
  <c r="I188" i="9"/>
  <c r="A189" i="9"/>
  <c r="I189" i="9"/>
  <c r="A190" i="9"/>
  <c r="I190" i="9"/>
  <c r="A191" i="9"/>
  <c r="I191" i="9"/>
  <c r="A192" i="9"/>
  <c r="I192" i="9"/>
  <c r="A193" i="9"/>
  <c r="I193" i="9"/>
  <c r="A194" i="9"/>
  <c r="I194" i="9"/>
  <c r="A195" i="9"/>
  <c r="I195" i="9"/>
  <c r="A196" i="9"/>
  <c r="I196" i="9"/>
  <c r="A197" i="9"/>
  <c r="I197" i="9"/>
  <c r="A198" i="9"/>
  <c r="I198" i="9"/>
  <c r="A199" i="9"/>
  <c r="I199" i="9"/>
  <c r="A200" i="9"/>
  <c r="I200" i="9"/>
  <c r="A201" i="9"/>
  <c r="I201" i="9"/>
  <c r="A202" i="9"/>
  <c r="I202" i="9"/>
  <c r="A203" i="9"/>
  <c r="I203" i="9"/>
  <c r="A204" i="9"/>
  <c r="I204" i="9"/>
  <c r="A205" i="9"/>
  <c r="I205" i="9"/>
  <c r="A206" i="9"/>
  <c r="I206" i="9"/>
  <c r="A207" i="9"/>
  <c r="I207" i="9"/>
  <c r="A208" i="9"/>
  <c r="I208" i="9"/>
  <c r="A209" i="9"/>
  <c r="I209" i="9"/>
  <c r="A210" i="9"/>
  <c r="I210" i="9"/>
  <c r="A211" i="9"/>
  <c r="I211" i="9"/>
  <c r="A212" i="9"/>
  <c r="I212" i="9"/>
  <c r="A213" i="9"/>
  <c r="I213" i="9"/>
  <c r="B9" i="1"/>
  <c r="I116" i="13"/>
  <c r="I62" i="12"/>
  <c r="I71" i="6"/>
  <c r="I117" i="13"/>
  <c r="I118" i="13"/>
  <c r="I119" i="13"/>
  <c r="I120"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B11" i="1"/>
  <c r="A11" i="1"/>
  <c r="A62" i="12"/>
  <c r="A61" i="12"/>
  <c r="A60" i="12"/>
  <c r="A59" i="12"/>
  <c r="A58" i="12"/>
  <c r="A57" i="12"/>
  <c r="A56" i="12"/>
  <c r="A55" i="12"/>
  <c r="A54" i="12"/>
  <c r="B10" i="1"/>
  <c r="A10" i="1"/>
  <c r="A71" i="11"/>
  <c r="A70" i="11"/>
  <c r="A69" i="11"/>
  <c r="A68" i="11"/>
  <c r="A67" i="11"/>
  <c r="A66" i="11"/>
  <c r="A65" i="11"/>
  <c r="A64" i="11"/>
  <c r="A63" i="11"/>
  <c r="A62" i="11"/>
  <c r="A61" i="11"/>
  <c r="A60" i="11"/>
  <c r="A59" i="11"/>
  <c r="A58" i="11"/>
  <c r="A57" i="11"/>
  <c r="A56" i="11"/>
  <c r="B12" i="1"/>
  <c r="A12" i="1"/>
  <c r="A71" i="6"/>
  <c r="A70" i="6"/>
  <c r="A69" i="6"/>
  <c r="A68" i="6"/>
  <c r="A67" i="6"/>
  <c r="A66" i="6"/>
  <c r="A65" i="6"/>
  <c r="A64" i="6"/>
  <c r="A63" i="6"/>
  <c r="A62" i="6"/>
  <c r="A61" i="6"/>
  <c r="B8" i="1"/>
  <c r="A8" i="1"/>
  <c r="B7" i="1"/>
  <c r="B5" i="1"/>
  <c r="A5" i="1"/>
  <c r="A5" i="6" l="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I3" i="12"/>
  <c r="C10" i="1" s="1"/>
  <c r="I3" i="9"/>
  <c r="C9" i="1" s="1"/>
  <c r="I3" i="6"/>
  <c r="C8" i="1" s="1"/>
  <c r="I3" i="2"/>
  <c r="C4" i="1" s="1"/>
  <c r="A4" i="6"/>
  <c r="C7" i="1"/>
  <c r="I3" i="3"/>
  <c r="C5" i="1" s="1"/>
  <c r="I3" i="13"/>
  <c r="C11" i="1" s="1"/>
  <c r="I3" i="11"/>
  <c r="C12" i="1" s="1"/>
  <c r="C6" i="1"/>
  <c r="B13" i="1"/>
  <c r="A4" i="9" l="1"/>
  <c r="A5" i="9"/>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C13" i="1"/>
  <c r="A4" i="3"/>
  <c r="A5" i="12" l="1"/>
  <c r="A4" i="12"/>
  <c r="A6" i="12" l="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5" i="13" l="1"/>
  <c r="A4" i="13"/>
  <c r="A6" i="13" l="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4" i="11" l="1"/>
  <c r="A5" i="1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<sst xmlns="http://schemas.openxmlformats.org/spreadsheetml/2006/main" count="3454" uniqueCount="1339">
  <si>
    <r>
      <t>Programma van Eisen en Wensen</t>
    </r>
    <r>
      <rPr>
        <b/>
        <sz val="26"/>
        <color rgb="FFAA3AB6"/>
        <rFont val="Calibri"/>
        <family val="2"/>
        <scheme val="minor"/>
      </rPr>
      <t xml:space="preserve"> - Voorblad -</t>
    </r>
  </si>
  <si>
    <t>Onderdeel</t>
  </si>
  <si>
    <t>Maximaal te behalen waarde wensen</t>
  </si>
  <si>
    <t>Waarde behaald</t>
  </si>
  <si>
    <t>Totaal</t>
  </si>
  <si>
    <t> </t>
  </si>
  <si>
    <r>
      <rPr>
        <b/>
        <sz val="26"/>
        <color rgb="FF0070C0"/>
        <rFont val="Century Gothic"/>
        <family val="1"/>
      </rPr>
      <t>P1 - Programma van Eisen en Wensen</t>
    </r>
    <r>
      <rPr>
        <b/>
        <sz val="26"/>
        <color rgb="FFAA3AB6"/>
        <rFont val="Century Gothic"/>
        <family val="1"/>
      </rPr>
      <t xml:space="preserve"> - Inkoop -</t>
    </r>
  </si>
  <si>
    <t>P1 - Programma van eisen en wensen - Inkoop</t>
  </si>
  <si>
    <t>Maximaal te halen waarde:</t>
  </si>
  <si>
    <t>Punten behaald:</t>
  </si>
  <si>
    <t>Nummer</t>
  </si>
  <si>
    <t>Categorie</t>
  </si>
  <si>
    <t>Subcategorie</t>
  </si>
  <si>
    <t>Beschrijving van de specificatie van de eis of wens</t>
  </si>
  <si>
    <t>Eis of Wens</t>
  </si>
  <si>
    <t>Max. aantal punten bij wens</t>
  </si>
  <si>
    <t>Op welke wijze aanwezig bij een 'Wens' of 'Ja' bij een 'Eis'.</t>
  </si>
  <si>
    <t>Behaald aantal punten</t>
  </si>
  <si>
    <t>Algemeen</t>
  </si>
  <si>
    <t>Contractdocumenten</t>
  </si>
  <si>
    <t>Opslaan</t>
  </si>
  <si>
    <t xml:space="preserve">Het systeem biedt de mogelijkheid om zowel de initiële contractdocumenten als degenen die later gedurende de contractperiode toegevoegd worden op te slaan. </t>
  </si>
  <si>
    <t>Wens</t>
  </si>
  <si>
    <t>Contractmanagement</t>
  </si>
  <si>
    <t>Integraliteit</t>
  </si>
  <si>
    <t xml:space="preserve">Het systeem gebruikt relevante gegevens en documenten die vastgelegd zijn in het inkoopsysteem als input voor het contractmanagementsysteem </t>
  </si>
  <si>
    <t xml:space="preserve">Het systeem voorziet in een koppeling met de verplichtingenadministratie zodat inzicht mogelijk is in uitnutting per contract (dus ook voor een raamcontract over alle onderliggende nadere overeenkomsten). </t>
  </si>
  <si>
    <t>Eis</t>
  </si>
  <si>
    <t xml:space="preserve">Het systeem biedt de mogelijkheid een relatie te leggen tussen gegevens van opdrachtgevers die daarnaast ook (strategische) leverancier zijn.   </t>
  </si>
  <si>
    <t>Rapportages</t>
  </si>
  <si>
    <t>Spendrapportage</t>
  </si>
  <si>
    <t>De oplossing biedt de mogelijkheid van een spendrapportage (met minimaal zichtbaar en gerangschikt naar artikelsoort, totaal per artikelgroep, leverancier, orders (omschrijving) en facturen).</t>
  </si>
  <si>
    <t>Workflowfunctionaliteiten</t>
  </si>
  <si>
    <t>Order status</t>
  </si>
  <si>
    <t>De oplossing biedt de mogelijkheid voor het raadplegen van de status van orders. Ook voor rollen anders dan de indiener.</t>
  </si>
  <si>
    <t>Bestellen</t>
  </si>
  <si>
    <t>De oplossing biedt de mogelijkheid om een inkooporder aan te maken op basis van gegevens in het systeem, die op voorhand uniform te personaliseren is (logo, algemene voorwaarden).</t>
  </si>
  <si>
    <t>De oplossing biedt de mogelijkheid om bij een aanvraag/bestelling/order/ontvangst een bijlage (minimaal PDF, Excel of Word bestand) toe te voegen waarbij de keuze is om deze wel/niet met de aanvraag/bestelling/order/ontvangst mee te zenden naar de leverancier.</t>
  </si>
  <si>
    <t>De oplossing beschikt over de functionaliteit om een order minimaal per e-mail met PDF of XML bestand te verzenden.</t>
  </si>
  <si>
    <t>De oplossing biedt de mogelijkheid tot een koppeling van orders met bovenliggende contracten (inzicht in contractdocumenten).</t>
  </si>
  <si>
    <t>Accorderen</t>
  </si>
  <si>
    <t xml:space="preserve">De oplossing biedt de mogelijkheid om verplichtingen middels een workflow te laten accorderen. </t>
  </si>
  <si>
    <t>Koppeling verplichting</t>
  </si>
  <si>
    <t>Het is mogelijk om een verplichting te koppelen aan een vervanger (bijvoorbeeld bij uit dienst).</t>
  </si>
  <si>
    <t>Wijzigingen</t>
  </si>
  <si>
    <t>Verplichtingen die gecorrigeerd worden (omschrijving, bedrag, boekingscombinatie, contractnummer, leverancier) dienen opnieuw door een workflow te laten gaan.</t>
  </si>
  <si>
    <t>Procuratiebedragen</t>
  </si>
  <si>
    <t>De oplossing biedt de mogelijkheid om bij autorisaties naar rollen grensbedragen volgens procuratie in te stellen.</t>
  </si>
  <si>
    <t>Vervanging goedkeurder</t>
  </si>
  <si>
    <t xml:space="preserve">De oplossing biedt de mogelijkheid om bij afwezigheid van een procuratiehouder  de procuratie tijdelijk, alleen op hetzelfde functieniveau of in lijn omhoog (volgens procuratiereglement) over te dragen aan een vervanger. Dit kan door de procuratiehouder zelf of door de functioneel beheerder worden ingesteld. </t>
  </si>
  <si>
    <t>Bestelaanvraag - Concept bestelaanvraag</t>
  </si>
  <si>
    <t>In de oplossing kan een bestelaanvraag in concept worden opgesteld en bewaard om later te worden aangevuld, afgerond of geannuleerd.</t>
  </si>
  <si>
    <t>Bestelaanvraag - Kostenplaats/kostendrager</t>
  </si>
  <si>
    <t>Het is mogelijk om per orderregel een afzonderlijke kostenplaats/kostendrager te selecteren.</t>
  </si>
  <si>
    <t>Inkooporderregels</t>
  </si>
  <si>
    <t xml:space="preserve">De oplossing biedt de mogelijkheid om met inkooporderregels te werken. </t>
  </si>
  <si>
    <t>Bestelaanvraag - Opmerkingen</t>
  </si>
  <si>
    <t>In de oplossing is er de mogelijkheid voor interne gebruikers om per processtap interne en externe opmerkingen te plaatsen. In het geval van externe opmerkingen dienen deze meegestuurd te kunnen worden richting de leverancier.</t>
  </si>
  <si>
    <t>Bestelaanvraag - Bestelwijzen</t>
  </si>
  <si>
    <t>De oplossing dient minimaal de onderstaande bestelmethoden te ondersteunen:
1.      Uit een statische/interne catalogus;
2.      Via een OCI (Open Catalog Interface) koppeling of webservice (shoppen in/via de website van de leverancier);
3.      Contractverplichtingen, orders die geautomatiseerd vrijvallen;
4.      Vrije tekst in een standaard bestelformulier.</t>
  </si>
  <si>
    <t>Bestelaanvraag - Artikelgroepen</t>
  </si>
  <si>
    <t xml:space="preserve">De oplossing is in te richten op basis van artikelgroepen in combinatie met vaste- en voorkeursleveranciers. Het moet mogelijk zijn om bij specifieke artikelgroepen leveranciers voor te stellen bij het plaatsen van een bestelaanvraag. </t>
  </si>
  <si>
    <t>Annuleren orders</t>
  </si>
  <si>
    <t>Inkooporders, die reeds bij de leverancier zijn geplaatst, kunnen worden geannuleerd of ‘on hold’ worden gezet.  Er dient hierbij een notificatie te worden verzonden richting leverancier vanuit de oplossing.</t>
  </si>
  <si>
    <t>Inventariseren</t>
  </si>
  <si>
    <t>Inkoopbehoefte</t>
  </si>
  <si>
    <t>Spendontwikkeling (finance)</t>
  </si>
  <si>
    <t xml:space="preserve">De oplossing ondersteunt het raadplegen en monitoren van (onrechtmatige) spend, drempelwaarden en de signalering van overschrijding van drempelwaarden (per leverancier, overeenkomst en/of artikelgroepen). </t>
  </si>
  <si>
    <t>Overheidsbrede aanbesteding</t>
  </si>
  <si>
    <t xml:space="preserve">De oplossing biedt de mogelijkheid om een workflow in te richten voor een volmacht die ICTU afgeeft aan een andere aanbestedende dienst binnen het rijk. Dit gebeurt als ICTU aan een Rijksbrede aanbesteding deel kan nemen. De volmacht ontvangt ICTU van de aanbestedende dienst per mail tijdens de voorbereiding op de aanbesteding. De contracteigenaar van ICTU moet dit document ondertekenen. Daarna moet deze teruggemaild worden naar  de aanbestedende dienst. </t>
  </si>
  <si>
    <t>Codering</t>
  </si>
  <si>
    <t xml:space="preserve">De oplossing biedt de mogelijkheid aan bestellers om orders te voorzien van coderingen, te denken valt aan NC (non compliance), productgroepen en/of CPV codes. Op basis van deze coderingen zijn rapportages mogelijk. </t>
  </si>
  <si>
    <t>In- of outsourcebeslissing</t>
  </si>
  <si>
    <t xml:space="preserve">De oplossing ondersteunt het inrichten van een workflow ten aanzien van een in- of outsourcebeslissing. </t>
  </si>
  <si>
    <t>Diensten - Inhuur</t>
  </si>
  <si>
    <t>Indexatie</t>
  </si>
  <si>
    <t>De oplossing biedt een oplossing voor indexatie van uurtarieven en andere mogelijke financiele contractdelen (denk aan onderdelen bij hardware contract) waarbij de indexatie gesignaleerd, vastgelegd en verwerkt wordt in de bestaande overeenkomsten. Deze indexatieplanning is te modificeren door ICTU. Daarnaast kunnen specifieke business-rules worden gelinkt aan het wel of niet uitvoeren van een indexatie van een (nadere) overeenkomst.</t>
  </si>
  <si>
    <t>Specificeren</t>
  </si>
  <si>
    <t>Producten en Diensten</t>
  </si>
  <si>
    <t>Raamovereenkomst</t>
  </si>
  <si>
    <t>De oplossing biedt de mogelijkheid om bij het opstarten van een inkoopbehoefte te zoeken of er bestaande raamovereenkomsten zijn die voorzien in de inkoopbehoefte. Dit kan minimaal door tags mee te geven aan mantels.</t>
  </si>
  <si>
    <t>(Raam)overeenkomst</t>
  </si>
  <si>
    <t>De oplossing biedt de mogelijkheid om enkel bij de gecontracteerde partijen Rijksbrede raamcontracten te bestellen zodat inkoop buiten contract wordt voorkomen.</t>
  </si>
  <si>
    <t>Plafond overeenkomst</t>
  </si>
  <si>
    <t xml:space="preserve">De oplossing biedt de mogelijkheid om een plafondbedrag per contract in te voeren. </t>
  </si>
  <si>
    <t>Het systeem biedt de mogelijkheid om de voorwaarden uit de (raam)overeenkomst te koppelen aan de catalogus, zoals prijs, levertijden, duurzaamheidscriteria, KPI's, totale opdrachtwaarde, einddatum, opdrachtgever/budgethouder(s).</t>
  </si>
  <si>
    <t xml:space="preserve">De oplossing biedt de mogelijkheid om de voorwaarden van een (raam)overeenkomst conform afspraken aan te passen. </t>
  </si>
  <si>
    <t>De oplossing biedt de mogelijkheid om het assortiment van een (raam)overeenkomst conform afspraken aan te passen.</t>
  </si>
  <si>
    <t>ICTU inkoopvoorwaarden</t>
  </si>
  <si>
    <t xml:space="preserve">De oplossing biedt de mogelijkheid om te registreren welke contractuele voorwaarden bij geplaatste opdrachten en/of overeenkomsten van toepassing zijn. </t>
  </si>
  <si>
    <t>Selecteren</t>
  </si>
  <si>
    <t>Inkoopproces</t>
  </si>
  <si>
    <t>Templates</t>
  </si>
  <si>
    <t>De oplossing ondersteunt het opstellen van aanvragen/bestellingen/orders/ontvangstbevestigingen op basis van door functioneel applicatiebeer in te richten templates.</t>
  </si>
  <si>
    <t xml:space="preserve">De oplossing beschikt over een aantal standaardtemplates per type inkooporder (vrije aanvraag, externe webshop, e-catalogus intern en exter), minimaal: aanvragen/bestellingen/controle/goedkeuring/inkooporder/ontvangstbevestiging/klacht. Deze standaard templates dienen aanpasbaar te zijn door een ICTU functioneel beheerder. </t>
  </si>
  <si>
    <t xml:space="preserve">De oplossing ondersteunt het gebruik van variaties in standaard templates, afhankelijk van de geselecteerde inkoopprocedure (EnkelVoudige Onderhandse (EVO), MeerVoudige Onderhandse (MVO), Europse Aanbesteding (EA), inbesteding) die naar wens gepersonaliseerd kunnen worden. Alleen die velden worden zichtbaar die van toepassing zijn voor de gekozen procedure. </t>
  </si>
  <si>
    <t xml:space="preserve">De oplossing ondersteunt het (verplicht) gebruik van templates zoals een template gunningcriteria (methodieken, modellen; inkoopstrategie; startdocument). </t>
  </si>
  <si>
    <t>Standaarddocumenten</t>
  </si>
  <si>
    <t xml:space="preserve">De oplossing ondersteunt het gebruik van een set aan standaarden (aanbestedingsstukken) die specifiek is voor de gekozen aanbestedingsprocedure (EnkelVoudige Onderhandse (EVO), MeerVoudige Onderhandse (MVO), Europese Aanbesteding (EA)).  </t>
  </si>
  <si>
    <t>Dossiervorming</t>
  </si>
  <si>
    <t xml:space="preserve">De oplossing ondersteunt het vastleggen van aanbestedingsstukken (dossiervorming; inclusief Nota van Inlichtingen (NvI's), beoordeling, motivatie, gunningsadvies, en gunning/afwijzingsbrieven). </t>
  </si>
  <si>
    <t>Contracteren</t>
  </si>
  <si>
    <t>Inkoopverificatieflow</t>
  </si>
  <si>
    <t>Conditionele variabelen</t>
  </si>
  <si>
    <t xml:space="preserve">Het inrichten van de inkoopverificatieflow op basis van conditionele variabelen (contractwaarde, procedure, productgroep, contractvorm). </t>
  </si>
  <si>
    <t>Contractregistratie</t>
  </si>
  <si>
    <t>Overeenkomsten</t>
  </si>
  <si>
    <t xml:space="preserve">Het systeem biedt de mogelijkheid om contracten (raamovereenkomsten, 'gewone overeenkomsten' nadere overeenkomsten) van ICTU te registreren.   </t>
  </si>
  <si>
    <t>Contractnummer</t>
  </si>
  <si>
    <t>Het systeem genereert een contractnummer. Welke opgehoogd wordt op basis van een standaard instelbaar contractnummer.</t>
  </si>
  <si>
    <t xml:space="preserve">Het systeem biedt de mogelijkheid om wijzigingen op contracten vast te leggen. </t>
  </si>
  <si>
    <t>Het systeem biedt gebruikers de mogelijkheid om te beoordelen of een overeenkomst een initiële of gewijzigde versie is op basis van informatie zoals het contractnummer of de omschrijving.</t>
  </si>
  <si>
    <t>Velden</t>
  </si>
  <si>
    <t xml:space="preserve">Het systeem voorziet in de volgende velden: 
-Contract gevevens (contracteigenaar, verplichtingnummer en contractmanager,  inkooppakketcode, begindatum,  initiële einddatum,  actuele einddatum, verlengingsopties, verlengingsperiode,  toepasselijke inkoopvoorwaarden, gevolgde aanbestedingsprocedure,  initiële contractwaarde, optionele contractwaarde en actuele contractwaarde )
-Leveranciersgegevens (nummer, naam, adres woonplaats, mailadres, website, telefoongegevens)
-Contactpersonen bij leverancier (naam, functie, telefoonnummer, mailadres) 
-Opdrachtgegevens projectsecretaris, inkoopadviseur (zijnde interne functies), projectnummer en projectnaam 
</t>
  </si>
  <si>
    <t xml:space="preserve">Het syteem legt de relatie tussen raamovereenkomsten en de onderliggende nadere overeenkomsten. </t>
  </si>
  <si>
    <t>Het systeem biedt de mogelijkheid om bij een overeenkomst verschillende percelen te gebruiken.</t>
  </si>
  <si>
    <t xml:space="preserve">Het systeem voorziet in de mogelijkheid om de aanbestede waarde bij raamovereenkomsten vast te leggen. </t>
  </si>
  <si>
    <t xml:space="preserve">Het systeem biedt de mogelijkheid om bij nadere overeenkomsten voor inhuur de volgende gegevens vast te leggen: leveranciersgrootte, tarief en functieprofiel. </t>
  </si>
  <si>
    <t xml:space="preserve">Het systeem voorziet in velden voor het vastleggen van de initiële, optionele en actuele contractwaarde. </t>
  </si>
  <si>
    <t xml:space="preserve">Het systeem voorziet in velden voor het aangeven of er sprake is van indexering, welke index en per welke periode geïndexeerd wordt. </t>
  </si>
  <si>
    <t xml:space="preserve">Het systeem biedt de mogelijkheid om de aangegeven indexering door te berekenen in de contractwaardes. </t>
  </si>
  <si>
    <t>Vervanging functionaris</t>
  </si>
  <si>
    <t>Het systeem moet in staat zijn om een vervangende functionaris aan te wijzen wanneer iemand (contracteigenaar/-manager) wordt vervangen. Tegelijkertijd moet de historie van de contractwijzigingen zichtbaar blijven.</t>
  </si>
  <si>
    <t>Rapportage en analyse</t>
  </si>
  <si>
    <t>Het systeem biedt de mogelijkheid om rapportages te draaien over over bepaalde periodes (hoeveel contracten zijn er verwerkt in een jaar, hoeveel zijn initieel, hoeveel wijzigingsovereenkomsten, hoeveel nadere overeenkomsten zijn er onder een bepaalde raamovereenkomst, hoeveel nadere overeenkomsten zijn onder een bepaald perceel, hoeveel zijn er nog actief, hoeveel contracteigenaren zijn er, aantal contracten per contracteigenaar).</t>
  </si>
  <si>
    <t>Mailing</t>
  </si>
  <si>
    <t xml:space="preserve">Het systeem biedt de mogelijkheid om adresgegevens van leveranciers te exporteren om mailings uit te sturen. </t>
  </si>
  <si>
    <t>Het systeem biedt rapportagemogelijkheden om de uitnutting per contract inzichtelijk te maken.</t>
  </si>
  <si>
    <t>Producten en overige diensten</t>
  </si>
  <si>
    <t>Categorieen en productgroepen</t>
  </si>
  <si>
    <t xml:space="preserve">Het systeem biedt ondersteuning voor het gebruik van inkoopcategorieen en productgroepen. </t>
  </si>
  <si>
    <t>Nazorg</t>
  </si>
  <si>
    <t>Lessons learned</t>
  </si>
  <si>
    <t>Vastleggen</t>
  </si>
  <si>
    <t xml:space="preserve">Het systeem biedt de mogelijkheid om "lessons learned" bij te houden op contract- of leveranciersniveau. 
</t>
  </si>
  <si>
    <t>Klachten</t>
  </si>
  <si>
    <t>Registratie en monitoring</t>
  </si>
  <si>
    <t xml:space="preserve">Het systeem biedt de mogelijkheid om klachten te registreren en te monitoren. </t>
  </si>
  <si>
    <r>
      <rPr>
        <b/>
        <sz val="26"/>
        <color rgb="FF0070C0"/>
        <rFont val="Century Gothic"/>
        <family val="1"/>
      </rPr>
      <t>P2 - Programma van Eisen en Wensen</t>
    </r>
    <r>
      <rPr>
        <b/>
        <sz val="26"/>
        <color rgb="FFAA3AB6"/>
        <rFont val="Century Gothic"/>
        <family val="1"/>
      </rPr>
      <t xml:space="preserve"> - Finance &amp; Control -</t>
    </r>
  </si>
  <si>
    <t>Maximaal punten mogelijk:</t>
  </si>
  <si>
    <t>Volmachtregister</t>
  </si>
  <si>
    <t xml:space="preserve">Workflow </t>
  </si>
  <si>
    <t>Een volmachtaanvraag dient via een workflow ingediend te kunnen worden en binnen deze flow door bevoegde te worden goedgekeurd.</t>
  </si>
  <si>
    <t xml:space="preserve">Koppeling   </t>
  </si>
  <si>
    <t>Een volmacht dient zowel aan een project als aan een kostenplaats/afdeling en medewerker gekoppeld te kunnen worden.</t>
  </si>
  <si>
    <t>Beheer</t>
  </si>
  <si>
    <t>De oplossing staat toe dat er beheer op het volmachtenregister uitgevoerd kan worden, denk hierbij aan het archiveren van verlopen/vervallen volmachten. Op dit proces kunnen signaleringen en validaties worden toegepast.</t>
  </si>
  <si>
    <t>Afsluiten boekjaar</t>
  </si>
  <si>
    <t>Openen en sluiten</t>
  </si>
  <si>
    <t>De oplossing omvat functionaliteit waarmee het openen en sluiten van afzonderlijke periodes en dagboeken wordt ondersteund, met inbegrip van de mogelijkheid tot hardclose-processen.</t>
  </si>
  <si>
    <t>Definitieve verwerking</t>
  </si>
  <si>
    <t xml:space="preserve">Na het vaststellen van de jaarrekening dienen alle financiële transacties definitief verwerkt te kunnen worden met als gevolg dat het resultaat naar de balans geboekt wordt </t>
  </si>
  <si>
    <t>Afrekenen jaarafsluiting</t>
  </si>
  <si>
    <t>De oplossing ondersteunt afrekeningen per jaarafsluiting (afrekenen naar balansposities), waarbij sommige saldi op kostenplaatsen, kostendragers of projectcode tot het resultaat behoren en sommige niet.</t>
  </si>
  <si>
    <t>Verantwoorden jaarcijfers</t>
  </si>
  <si>
    <t>Balans en W&amp;V-rekening</t>
  </si>
  <si>
    <t>De oplossing biedt de mogelijkheid om een balans en winst &amp; verliesrekening te genereren inclusief flexibel te bepalen verdichtingsniveau. Er is hierbij een exportmogelijkheid naar Excel.</t>
  </si>
  <si>
    <t>Jaarrekening</t>
  </si>
  <si>
    <t>De oplossing biedt de mogelijkheid om een fiscale- en commerciële jaarrekening op te stellen.</t>
  </si>
  <si>
    <t>Belastingen</t>
  </si>
  <si>
    <t>Vennootschapsbelasting</t>
  </si>
  <si>
    <t>De oplossing ondersteunt de verwerking en aangifte van vennootschapsbelasting. ICTU doet zelf vpb aangifte.</t>
  </si>
  <si>
    <t>BTW-codes</t>
  </si>
  <si>
    <t>De oplossing biedt de mogelijkheid voor ondersteuning van verschillende BTW-codes en sturing naar aangifte.</t>
  </si>
  <si>
    <t>Online aangiftes</t>
  </si>
  <si>
    <t>De oplossing biedt de mogelijkheid om gegevens voor de belasting (loon, BTW, vpb) te genereren en online aan te leveren.</t>
  </si>
  <si>
    <t>CBS-aangifte</t>
  </si>
  <si>
    <t>De oplossing biedt de mogelijkheid om gegevens voor de CBS-aangifte te genereren en online aan te leveren.</t>
  </si>
  <si>
    <t>BTW</t>
  </si>
  <si>
    <t xml:space="preserve">De oplossing biedt de mogelijkheid om zowel BTW-belaste als niet-BTW-belaste projecten te boeken.  </t>
  </si>
  <si>
    <t>BTW verrekening</t>
  </si>
  <si>
    <t>Indien sprake is van BTW plicht: de BTW wordt separaat geboekt. Het systeem voorziet in een automatische BTW aangifte.</t>
  </si>
  <si>
    <t>BTW aangifte</t>
  </si>
  <si>
    <t>De oplossing biedt de mogelijkheid voor de ondersteuning van proef- en definitieve BTW, loon- en vpb-aangifte. </t>
  </si>
  <si>
    <t>BTW soorten</t>
  </si>
  <si>
    <t>De oplossing biedt de mogelijkheid om, om te kunnen gaan met buitenlandse BTW facturen (verleggingsregeling), forfaitaire BTW verlegde BTW en gemengde BTW.</t>
  </si>
  <si>
    <t>Administraties</t>
  </si>
  <si>
    <t>Meerdere administraties</t>
  </si>
  <si>
    <t>Binnen de oplossing kunnen meerdere administraties toegepast worden.</t>
  </si>
  <si>
    <t>Inrichting</t>
  </si>
  <si>
    <t>Koppeling grootboek / subgrootboeken</t>
  </si>
  <si>
    <t>De oplossing moet vaste grootboekrekeningen gebruiken voor de koppeling aan subadministraties. Dit geldt minimaal voor de debiteuren, crediteuren, vaste activa, bank, kas en payroll administratie.</t>
  </si>
  <si>
    <t>Controle dubbele invoer</t>
  </si>
  <si>
    <t>De oplossing controleert op dubbele invoer binnen verschillende functionaliteiten. Het gaat daarbij minimaal om ontvangen facturen, verstuurde facturen, inkomende (geüploade) boekingsbestanden, handmatige en geautomatiseerde journaalposten en dagafschriften.</t>
  </si>
  <si>
    <t>Drilldown functionaliteit</t>
  </si>
  <si>
    <t>De oplossing biedt de mogelijkheid om een drilldown uit te voeren naar onderliggende details in de administratie. Dit is minimaal de drilldown naar facturen, details van journaalposten en attachments (factuurbijlagen). </t>
  </si>
  <si>
    <t>Data validaties</t>
  </si>
  <si>
    <t>De oplossing biedt de mogelijkheid voor signaleringslijst/pop ups/foutmeldingen en validatie van de opmaak. Met de foutmeldingen wordt o.a. gedoeld op veld-, logische- en waarschijnlijkheidscontroles, denk bijvoorbeeld aan niet ingevulde gegevens zoals BSN, IBAN, woonplaats, postcode of andere gegevens. </t>
  </si>
  <si>
    <t>Classificaties binnen stamgegevens</t>
  </si>
  <si>
    <t>De oplossing biedt de mogelijkheid om voor elke entiteit classificaties te kunnen meegeven. Denk o.a. bij een personeelslid of hij 'intern' of 'extern' is. Bij een organisatie of deze 'overheid', 'commercieel' of 'semi overheid' is.</t>
  </si>
  <si>
    <t>Stamgegevens</t>
  </si>
  <si>
    <t>Stamgegevens (debiteuren/crediteuren, projecten en algemene administratieve stamgegevens) hebben een geldigheidsperiode en kunnen geblokkeerd worden.</t>
  </si>
  <si>
    <t>Oplossing boekingsdimensies</t>
  </si>
  <si>
    <t>Het systeem ondersteunt het werken met boekingsdimensies.</t>
  </si>
  <si>
    <t>Rapporteren over dimensies</t>
  </si>
  <si>
    <t xml:space="preserve">De oplossing biedt de mogelijkheid om per dimensie de afzonderlijke waarden van een dimensie op meerdere manieren (structuren) te clusteren (gegroepeerd en geaggregeerd), bedoeld om in rapportages naar diverse gezichtspunten te kunnen (sub)totaliseren. </t>
  </si>
  <si>
    <t>Historie</t>
  </si>
  <si>
    <t>De oplossing biedt de mogelijkheid om historie vast te leggen waarbij er gerapporteerd moet kunnen worden op moment x (nu) hoe de situatie op datum y (datum in het verleden) was. De oplossing biedt de mogelijk om te werken met een peildatum zodat na organisatiewijziging de informatie nog beschikbaar is en de stand van facturen per bepaalde datum opgevraagd kan worden.</t>
  </si>
  <si>
    <t>Vastlegging data</t>
  </si>
  <si>
    <t>Na afletteren moet de stand per bepaalde datum in het verleden nog zichtbaar zijn. Dit is voornamelijk jaarrekening gerelateerd. Mutatiedata dienen in de historie vast te worden gelegd.</t>
  </si>
  <si>
    <t>Financiële Administratie</t>
  </si>
  <si>
    <t>Salaris- en premiebetaling</t>
  </si>
  <si>
    <t>Loonkostenbegroting</t>
  </si>
  <si>
    <t>De oplossing biedt de mogelijkheid om een salarisbegroting  voor komend jaar te genereren inclusief FTE formatie.</t>
  </si>
  <si>
    <t>Forecast</t>
  </si>
  <si>
    <t>Begroting uren</t>
  </si>
  <si>
    <t>De oplossing biedt de mogelijkheid om een voorcalculatie van uren x tarief vast te leggen en aan te passen gedurende de doorlooptijd. Waarbij onderscheid gemaakt kan worden in bijvoorbeeld, Basis, T1 en T2.</t>
  </si>
  <si>
    <t>Urenregistratie</t>
  </si>
  <si>
    <t>Registreren uren</t>
  </si>
  <si>
    <t>Het systeem biedt de mogelijkheid aan een medewerker een sjabloon aan te maken voor een in te vullen weekstaat.</t>
  </si>
  <si>
    <t>Raadplegen uren</t>
  </si>
  <si>
    <t>De oplossing biedt de mogelijkheid aan een medewerker om zijn ingevoerde uren te raadplegen (status inzien).</t>
  </si>
  <si>
    <t>Combineren uren</t>
  </si>
  <si>
    <t>Het systeem biedt de mogelijkheid aan een medewerker om per dag op verschillende projecten in combinatie met activiteiten uren te verantwoorden.</t>
  </si>
  <si>
    <t>Correctieweek</t>
  </si>
  <si>
    <t>De oplossing biedt de mogelijkheid om een uren correctieweek (of vergelijkbare functionaliteit) aan te maken die vervolgens dezelfde accordering doorloopt als de reguliere urenstaten. Met als doel foutief geboekte uren (eventueel in een reeds afgesloten periode) te kunnen corrigeren (eventueel in een openstaande periode).</t>
  </si>
  <si>
    <t>Accorderen uren</t>
  </si>
  <si>
    <t xml:space="preserve">De oplossing biedt de mogelijkheid voor een budgetverantwoordelijke om verantwoorde uren op zijn/haar project/ organisatieonderdeel te raadplegen, goed of af te keuren en de status van de uren daarmee te wijzigen. </t>
  </si>
  <si>
    <t>Verwerken uren en aanmaken financiële kostenboeking</t>
  </si>
  <si>
    <t>Financiële boekingen als gevolg van de urenverantwoording worden verwerkt in de financiële administratie.</t>
  </si>
  <si>
    <t>Stamgegevens medewerker, projecten en activiteiten</t>
  </si>
  <si>
    <t xml:space="preserve">De oplossing biedt de mogelijkheid om verschillende typen medewerkers te registreren, zoals  Intern/ Extern/ In-gedetacheerde/ Stagiair. </t>
  </si>
  <si>
    <t>Het systeem ondersteunt een project/ activiteitenstructuur als Moeder/kind/kleinkind niveau.</t>
  </si>
  <si>
    <t>De oplossing biedt de mogelijkheid om medewerkers te koppelen aan een afdeling/kostenplaats.</t>
  </si>
  <si>
    <t xml:space="preserve">Het systeem ondersteunt het toepassen van functies en tariefprofielen. </t>
  </si>
  <si>
    <t xml:space="preserve">Het systeem ondersteunt het toepassen van meerdere tarieven per medewerker, per periode, per project. </t>
  </si>
  <si>
    <t>Het systeem ondersteunt verlofregistratie en wordt automatisch toegepast in de urenregistratie.</t>
  </si>
  <si>
    <t>De oplossing biedt de mogelijkheid om autorisatie op geschreven uren op verschillende niveaus in te richten.</t>
  </si>
  <si>
    <t>In het systeem kunnen tarieven per medewerker in- en exclusief BTW worden vastgelegd.</t>
  </si>
  <si>
    <t>De oplossing biedt de mogelijkheid om binnen de inrichting de keuze te maken of uren per dag of per week ingediend moeten worden. (generieke instelling).</t>
  </si>
  <si>
    <t>Urennotatie</t>
  </si>
  <si>
    <t>Urennotatie moet instelbaar zijn en voorzien van een onder- en bovengrens.</t>
  </si>
  <si>
    <t>Rooster</t>
  </si>
  <si>
    <t>Het systeem kan verantwoorde uren afzetten tegen het rooster van de betreffende medewerker en afwijkingen signaleren.</t>
  </si>
  <si>
    <t xml:space="preserve">Rapporteren </t>
  </si>
  <si>
    <t>De oplossing biedt de mogelijkheid om rapportages te genereren op basis van uitgevoerde mutaties in de urenadministratie.</t>
  </si>
  <si>
    <t>Signalering</t>
  </si>
  <si>
    <t>De oplossing biedt de mogelijkheid om signaleringen en herinneringen hierop zelf te definiëren. Bijvoorbeeld het automatisch attenderen van medewerkers op achterstand van urenverantwoording of op het goedkeuren van uren middels een notificatie.</t>
  </si>
  <si>
    <t>Afsluiten periode</t>
  </si>
  <si>
    <t xml:space="preserve">De oplossing biedt de mogelijkheid om een kalenderjaar af te sluiten. </t>
  </si>
  <si>
    <t>Afhandelen declaratie </t>
  </si>
  <si>
    <t>Declareren</t>
  </si>
  <si>
    <t xml:space="preserve">Het systeem ondersteunt het declareren van kosten. </t>
  </si>
  <si>
    <t>Declaratiesoorten</t>
  </si>
  <si>
    <t>Het systeem ondersteunt meerdere soorten declaraties</t>
  </si>
  <si>
    <t>Verwerken declaratie</t>
  </si>
  <si>
    <t>Ingediende declaraties moeten geautomatiseerd verwerkt kunnen worden.</t>
  </si>
  <si>
    <t>Het moet mogelijk zijn om bijlagen toe te voegen in diverse formaten, zoals bijvoorbeeld JPEG, PDF en XLS, tijdens het indienen van een declaratie.</t>
  </si>
  <si>
    <t>Kosten kunnen toegewezen worden aan kostenplaatsen/projecten/artikelen/grootboekrekeningen.</t>
  </si>
  <si>
    <t>Status declaratie</t>
  </si>
  <si>
    <t>Een medewerker moet de status van een ingediende declaratie kunnen volgen.</t>
  </si>
  <si>
    <t>Raadplegen declaratie</t>
  </si>
  <si>
    <t>Een medewerker kan achteraf ingediende en afgewikkelde declaraties raadplegen.</t>
  </si>
  <si>
    <t>De declaraties dienen na beoordeling automatisch in de financiële administratie verwerkt te worden.</t>
  </si>
  <si>
    <t>CO2-reductie</t>
  </si>
  <si>
    <t xml:space="preserve">De oplossing voorziet in de mogelijkheid tot registratie van wettelijk vereiste gegevens m.b.t. de CO2 uitstoot zodra deze verplichting ingaat. (CO2-reductie werkgeboden personenmobiliteit). </t>
  </si>
  <si>
    <t>De oplossing voorziet in de mogelijkheid tot het uitdraaien van rapportages omtrent het thema duurzaamheid o.b.v. de wettelijke vereiste en vast te leggen gegevens m.b.t. de CO2 uitstoot.</t>
  </si>
  <si>
    <t>Reversed Billing/Self Billing</t>
  </si>
  <si>
    <t>Factureren</t>
  </si>
  <si>
    <t>Het systeem kan factureren (Reversed Billing) op basis van goedgekeurde uren.</t>
  </si>
  <si>
    <t xml:space="preserve">Markeren </t>
  </si>
  <si>
    <t>Het systeem kan specifieke raampartijen (crediteuren) markeren voor Reversed Bill functionaliteit.</t>
  </si>
  <si>
    <t>Per Reversed Bill factuurregel dient het tarief excl. BTW opgenomen te worden, over het totaal van alle regels dient de BTW berekend en opgenomen te worden om te komen tot een totaal factuurbedrag inclusief BTW.</t>
  </si>
  <si>
    <t>Het systeem kan een specifieke grootboekrekening  markeren voor Reversed Bill functionaliteit.</t>
  </si>
  <si>
    <t>Na aanmaken Reversed Bill factuur dient in de financiële boeking een kenmerk opgenomen te worden dat deze al verwerkt is in een factuurrun.</t>
  </si>
  <si>
    <t>Controle op verplichting</t>
  </si>
  <si>
    <t>Tijdens het facturatieproces dient er een controle verricht te worden op aanwezigheid van een actieve verplichting op basis van de combinatie medewerker / projectcode / periode. Indien deze niet aanwezig is moet er een overzicht met uitval gegenereerd worden.</t>
  </si>
  <si>
    <t>Verwerken factuur</t>
  </si>
  <si>
    <t>Reversed Bill factuur dient aangemaakt te worden in een specifiek inkoopdagboek per raampartij.</t>
  </si>
  <si>
    <t>Na aanmaken van een Reversed Bill factuur dient een openstaande post en bijbehorende journaalpost aangemaakt te worden.</t>
  </si>
  <si>
    <t>Een Reversed Bill factuur dient per medewerker per verplichting en periode apart aangemaakt te kunnen worden.</t>
  </si>
  <si>
    <t>Het systeem kan een Reversed Bill factuur koppelen en afboeken van het saldo van een verplichting.</t>
  </si>
  <si>
    <t>Indien het saldo van een verplichting niet toereikend is, dient de openstaande post geblokkeerd te worden voor betaling.</t>
  </si>
  <si>
    <t>Extensies</t>
  </si>
  <si>
    <t xml:space="preserve">Het is mogelijk om per Reversed Bill factuur een XML en PDF bestand te genereren. 
Toelichting van de huidige situatie: Er wordt voor een partij waaraan ICTU een reverse billing factuur stuurt niet voorzien in toegang tot of koppeling met ICTU TimeTell. Goedgekeurde TimeTell uren van de professional worden ingelezen in het ICTU  boekhoudsysteem Exact. Per medewerker en per overeenkomst van inzet wordt er een reverse billing factuur aangemaakt door ICTU. Op de factuur wordt opgenomen: naam Professional, aantal uren, tarief, totaalbedrag. Per partij wordt een factuurrun bijlage meegeleverd, waarin alle detailregels van de volledige run zijn opgenomen. Per regel wordt getoond: factuurnummer, naam medewerker, verplichting (=referentie naar overeenkomst van inzet), datum, project, aantal uur, uurtarief excl. btw, regelbedrag excl. btw, btw bedrag, regelbedrag incl. btw, Geblokkeerd voor betaling (Ja/Nee).
Per reversed billing factuur ontvangt de partij een csv en pdf bestand, daarnaast een factuurrun bijlage wat een totaaloverzicht is van alle facturen van de betreffende reversed billing run. Dit betreft een Excel of XML bestand met alle detailregels. De Excel/XML bestanden kunnen door een partij gebruikt worden om uren te importeren in hun eigen urenapplicatie. </t>
  </si>
  <si>
    <t>Bijlagebestand</t>
  </si>
  <si>
    <t>Het systeem kan een bijlagebestand genereren per raampartij voor alle facturen uit een Reversed Bill factuurrun.</t>
  </si>
  <si>
    <t>Controleoverzicht</t>
  </si>
  <si>
    <t xml:space="preserve">Het systeem heeft een controleoverzicht beschikbaar voor een check op financiële boekingen (bron) en Reversed Bill facturen. </t>
  </si>
  <si>
    <t>Correcties</t>
  </si>
  <si>
    <t>Correctieboekingen kunnen worden aangemaakt in de financiële administratie met het kenmerk dat deze in een Reversed Bill factuurrun meegenomen moeten worden. (correcties buiten de urenadministratie om).</t>
  </si>
  <si>
    <t>Inkomend factuurregister (IFR) </t>
  </si>
  <si>
    <t>De oplossing moet in staat zijn om facturen die per e-mail als PDF worden ontvangen, in te lezen en op te slaan als bijlage.  Tevens ook digitale bestanden afkomstig van e-factuur.</t>
  </si>
  <si>
    <t>Per post ontvangen facturen kunnen ingescand worden en als bijlage opgeslagen.</t>
  </si>
  <si>
    <t>Ingekomen facturen kunnen voorzien worden van een codering: Grootboek, project, kostenplaats, kostendrager, artikel, medewerker, verplichting, Common Procurement Vocabulary (CPV) code.</t>
  </si>
  <si>
    <t>Facturen welke niet voldoen of niet ingelezen kunnen worden, dienen als uitval aangeboden te worden.</t>
  </si>
  <si>
    <t>Openstaand saldo van verplichtingen is zichtbaar tijdens het coderen van de factuur.</t>
  </si>
  <si>
    <t>Fiattering</t>
  </si>
  <si>
    <t>Er is een mogelijkheid om vaste fiatteurs te registeren zodat het toewijzen vereenvoudigd is.</t>
  </si>
  <si>
    <t>Het is mogelijk een factuur af te keuren en opnieuw aan te bieden.</t>
  </si>
  <si>
    <t>De oplossing biedt de mogelijkheid om een prestatiebeoordeling  zichtbaar weer te geven.</t>
  </si>
  <si>
    <r>
      <t xml:space="preserve">Een factuur kan pas na goedkeuring technisch betaalbaar gesteld </t>
    </r>
    <r>
      <rPr>
        <sz val="10"/>
        <color rgb="FF000000"/>
        <rFont val="Century Gothic"/>
        <family val="1"/>
      </rPr>
      <t>worden.</t>
    </r>
  </si>
  <si>
    <t xml:space="preserve">De te fiatteren facturen dienen via een workflowfunctionaliteit opeenvolgend aangeboden te worden bij de fiatteurs. </t>
  </si>
  <si>
    <t>Afhandelen verkoopfactuur </t>
  </si>
  <si>
    <t>Facturatie oplossing</t>
  </si>
  <si>
    <t>De oplossing biedt de mogelijkheid om facturen aan te maken, op te maken en te boeken, ook wanneer sprake is van meerdere verschillende opbrengstregels/-soorten en verschillende budgetnummers/kostenplaatsen per factuur.</t>
  </si>
  <si>
    <t>Opdracht tot facturatie</t>
  </si>
  <si>
    <t xml:space="preserve">De oplossing biedt de mogelijkheid om geplande facturatie bij de budgetverantwoordelijke ter beoordeling aan te bieden. </t>
  </si>
  <si>
    <t>Facturatie dient o.b.v. de eerder vastgelegde order plaats te vinden. Binnen de order is het bevoorschottingsschema vastgelegd. Dit dient geautomatiseerd te verlopen bij het bereiken van de geagendeerde datum. Via een audit trail moet historisch verloop inzichtelijk zijn.</t>
  </si>
  <si>
    <t>Verwerking factuur</t>
  </si>
  <si>
    <t>Er dient geautomatiseerd een financiële boeking aangemaakt te worden waaraan de bijlage van de factuur gekoppeld is.</t>
  </si>
  <si>
    <t>Er kunnen los van de orderadministratie binnen de oplossing facturen worden aangemaakt.</t>
  </si>
  <si>
    <t>Een aangemaakte factuur dient geautomatiseerd in de lijst met openstaande debiteuren beschikbaar te komen.</t>
  </si>
  <si>
    <t>De openstaande factuur kan volledig of deels afgeboekt worden bij ontvangst van de betaling.</t>
  </si>
  <si>
    <t>Er dient een geautomatiseerde signalering te zijn op nog te factureren order regels en ontvangsten van betalingen.</t>
  </si>
  <si>
    <t>Rekenfuncties</t>
  </si>
  <si>
    <t>Het systeem biedt de mogelijkheid voor geïntegreerde rekenfuncties. Denk hierbij bijvoorbeeld aan 'uren x tarief'-facturen.</t>
  </si>
  <si>
    <t>Factuur output variant</t>
  </si>
  <si>
    <t>De oplossing biedt de mogelijkheid voor verschillende outputmogelijkheden voor de factuur: papier/printstraat, PDF (via mail), XML/UBL.</t>
  </si>
  <si>
    <t>Afwijken verzendsoort</t>
  </si>
  <si>
    <t>De oplossing biedt de mogelijkheid om op factuurniveau af te wijken van de standaard verzendsoort, zoals vastgelegd in de stamgegevens van de debiteur.</t>
  </si>
  <si>
    <t>Factuurgegevens</t>
  </si>
  <si>
    <t>De oplossing biedt de mogelijkheid om in de stamdata van de debiteur, de factuurvereisten (bijv. contactpersoon vermelden ) te definiëren. Zodra een factuur wordt gegenereerd voor de betreffende debiteur moet het systeem hier rekening mee houden.</t>
  </si>
  <si>
    <t>Creditnota</t>
  </si>
  <si>
    <t xml:space="preserve">De oplossing biedt de mogelijkheid om zowel handmatig als automatisch (credit)nota's aan te maken. </t>
  </si>
  <si>
    <t>Uitbetalen creditnota</t>
  </si>
  <si>
    <t>De oplossing biedt de mogelijkheid om binnen de debiteurenadministratie creditnota's te kunnen uitbetalen/verwerken (wanneer de creditnota niet wordt verrekend met een debetnota).</t>
  </si>
  <si>
    <t>Digital Invoicing</t>
  </si>
  <si>
    <t>Vastlegging gegevens</t>
  </si>
  <si>
    <t>Binnen het systeem kunnen de volgende velden worden vastgelegd: KvK nummer, Overheidsindentificatienummer (OIN), BTW nummer, Global Location Number (GLN).</t>
  </si>
  <si>
    <t>Verzending</t>
  </si>
  <si>
    <t>Het systeem biedt ondersteuning voor de e-facturatie standaard Peppol en het bestandformaat E-factuur-UBL</t>
  </si>
  <si>
    <t>Orderadministratie t.b.v. het facturatieproces</t>
  </si>
  <si>
    <t>Genereren verkooporder</t>
  </si>
  <si>
    <t>Het systeem biedt de mogelijkheid om een verkooporder te genereren op basis van de gegevens van een afgesloten projectovereenkomst.  Het uiteindelijke doel is om het facturatiemoment in te plannen. (Bevoorschottingsschema).</t>
  </si>
  <si>
    <t>Bewerkbaarheid</t>
  </si>
  <si>
    <t>Orders dienen bewerkbaar te zijn. Facturatieschema kan tot aan levering aangepast worden.</t>
  </si>
  <si>
    <t>Betalingsverkeer </t>
  </si>
  <si>
    <t>e-Bankieren </t>
  </si>
  <si>
    <t>De oplossing biedt de mogelijkheid om betalingen te verrichten en dagafschriften automatisch te importeren of handmatig te verwerken.</t>
  </si>
  <si>
    <t>Betaaladvieslijst</t>
  </si>
  <si>
    <t>Het systeem kan op basis van de vervaldatum bij inkoopfacturen, een betaaladvieslijst genereren en bepalen op basis van vooraf ingegeven criteria welke posten opgenomen worden in de betaalrun.</t>
  </si>
  <si>
    <t>Overzicht uitgevallen betalingen</t>
  </si>
  <si>
    <t>De oplossing biedt de mogelijkheid om een betaallijst met uitgevallen betalingen te genereren.</t>
  </si>
  <si>
    <t>Verdichtingen betaaltransacties</t>
  </si>
  <si>
    <t>De oplossing biedt de mogelijkheid om vanuit de betaaladvieslijst facturen te selecteren en door te schuiven naar toekomstige betaaldatum.</t>
  </si>
  <si>
    <t>Zoekfuncties bankboek</t>
  </si>
  <si>
    <t>De oplossing biedt de mogelijkheid voor een zoekfunctie in bankboek op factuurnummer en bedrag.</t>
  </si>
  <si>
    <t>Bankrekening saldi</t>
  </si>
  <si>
    <t>De oplossing biedt een overzicht van (de saldi van) alle bankrekeningen.</t>
  </si>
  <si>
    <t>Betaling afletteren op meerdere facturen</t>
  </si>
  <si>
    <t>De oplossing biedt de mogelijkheid om een betaling af te letteren op meerdere facturen/debiteuren.</t>
  </si>
  <si>
    <t>Afletteren</t>
  </si>
  <si>
    <t>De oplossing biedt de mogelijkheid om handmatig en automatisch bankontvangsten met facturen af te letteren, ook van deelbetalingen/-ontvangsten en vooruitbetalingen.</t>
  </si>
  <si>
    <t>Marges voor betalingsverschillen</t>
  </si>
  <si>
    <t>De oplossing biedt de mogelijkheid voor het kunnen instellen van marges voor betalingsverschillen teneinde het aantal handmatig te verwerken bankboekingen te minimaliseren.</t>
  </si>
  <si>
    <t>Betaalbatch</t>
  </si>
  <si>
    <t xml:space="preserve">De oplossing biedt de mogelijkheid om betalingen direct te boeken, via betalingen onderweg tussenrekening (dus zonder rekening courant) in de administratie middels één betaalbatch. </t>
  </si>
  <si>
    <t>Financieel Beheer / Boekhouding</t>
  </si>
  <si>
    <t>Boekhouding Algemeen</t>
  </si>
  <si>
    <t>Bulkboekingen</t>
  </si>
  <si>
    <t>De oplossing biedt de mogelijkheid om bulkboekingen vanuit gangbare bestanden (XML import), inclusief controle op inhoud, zonder extra handmatige bewerkingen te verwerken.</t>
  </si>
  <si>
    <t>De oplossing biedt de mogelijkheid om geautomatiseerd signaleringen te versturen als een journaalpost dubbel wordt ingevoerd of als er een dubbele factuur wordt ingelezen.</t>
  </si>
  <si>
    <t>Audit trail</t>
  </si>
  <si>
    <t>De oplossing dient een audit trail inzichtelijk te hebben op boekingen/transacties (inclusief correctieboekingen).</t>
  </si>
  <si>
    <t>Beheer rekeningschema</t>
  </si>
  <si>
    <t>De oplossing biedt de mogelijkheid om grootboekrekeningen aan te maken met gebruikmaking van type rekeningen en verdichtingsniveaus (min. 7 niveaus).</t>
  </si>
  <si>
    <t xml:space="preserve">Wijzigingsfunctionaliteit </t>
  </si>
  <si>
    <t>De oplossing heeft een wijzigingsfunctionaliteit waarmee niet verwerkte boekingen individueel of collectief aangepast kunnen worden. Bijvoorbeeld van project naar project.</t>
  </si>
  <si>
    <t>Doorverdelen kostenverdeelstaat</t>
  </si>
  <si>
    <t>De oplossing biedt de mogelijkheid tot het doorverdelen vanuit kostenplaatsen.</t>
  </si>
  <si>
    <t>Activa administratie en beheer</t>
  </si>
  <si>
    <t>Afschrijvingsmethodieken</t>
  </si>
  <si>
    <t>De oplossing biedt de mogelijkheid tot ondersteuning van verschillende afschrijvingsmethodieken conform Nederlandse wet -en regelgeving.</t>
  </si>
  <si>
    <t>Activumgroepen</t>
  </si>
  <si>
    <t>De oplossing biedt de mogelijkheid om verschillende activumgroepen in te richten, waaraan de bijbehorende grootboekrekeningen worden toegekend.</t>
  </si>
  <si>
    <t>Afschrijvingen</t>
  </si>
  <si>
    <t>De oplossing biedt de mogelijkheid om afschrijvingen automatisch te laten aanmaken als boeking en het zichtbaar maken van nog af te schrijven bedragen per investering voor lopend en toekomstige boekjaren.</t>
  </si>
  <si>
    <t>Creditnota vast actief</t>
  </si>
  <si>
    <t>De oplossing biedt de mogelijkheid om een creditnota te koppelen aan het oorspronkelijke vaste activa.</t>
  </si>
  <si>
    <t>Scenarioplanning vaste activa</t>
  </si>
  <si>
    <t>De oplossing biedt de mogelijkheid voor scenarioplanning voor vaste activa in relatie tot verwachte afschrijvingen. Een voorbeeld hiervan is: Het inzichtelijk maken van de effecten van variabelen zoals indexaties op investeringen.</t>
  </si>
  <si>
    <t>Vaste activa module</t>
  </si>
  <si>
    <t>De oplossing biedt de mogelijkheid voor een geïntegreerde subadministratie voor vaste activa. Deze subadministratie ondersteunt de mogelijkheid tot afschrijven (boeking/verwerking mutaties) en automatische doorboeking afschrijvingen naar grootboek.</t>
  </si>
  <si>
    <t>Vaste activa rapportage</t>
  </si>
  <si>
    <t>De oplossing biedt de mogelijkheid tot specifieke overzichten met betrekking tot de vaste activa administratie, zoals activastaten, inventarisatieoverzichten en prognose afschrijving lopend en toekomstig boekjaar.</t>
  </si>
  <si>
    <t>Subnummers vaste activa</t>
  </si>
  <si>
    <t>De oplossing biedt de mogelijkheid om per activumnummer subnummers aan te maken en te koppelen.</t>
  </si>
  <si>
    <t>Verhangen vaste activa</t>
  </si>
  <si>
    <t>De oplossing biedt de mogelijkheid tot het verhangen van activa naar organisatorische eenheden en/of projecten.</t>
  </si>
  <si>
    <t>Splitsing factuur</t>
  </si>
  <si>
    <t>De oplossing biedt de mogelijkheid voor het splitsen van één (1) factuur naar meerdere activa met meerdere afschrijvingsmethoden.</t>
  </si>
  <si>
    <t>Rapportage</t>
  </si>
  <si>
    <t>De oplossing biedt de mogelijkheid om activa gegevens (stamgegevens en gekoppelde data) via een rapportage inzichtelijk te maken.</t>
  </si>
  <si>
    <t>Desinvesteren</t>
  </si>
  <si>
    <t>De oplossing biedt de mogelijkheid om op ieder gewenst moment een desinvestering te verwerken op een vast actief waarbij resterende boekwaarde volledig ten laste van resultaat wordt geboekt.</t>
  </si>
  <si>
    <t>Boekwaarde</t>
  </si>
  <si>
    <t xml:space="preserve">De oplossing biedt de mogelijkheid tot registratie op boekwaarde. </t>
  </si>
  <si>
    <t>Investeringsplanning</t>
  </si>
  <si>
    <t>De oplossing biedt de mogelijkheid van een geïntegreerde investeringsplanning (budget, kosten, verplichtingen, prognoses).</t>
  </si>
  <si>
    <t>Debiteurenbeheer</t>
  </si>
  <si>
    <t>Beheer stamgegevens </t>
  </si>
  <si>
    <t>De oplossing biedt de mogelijkheid om stamgegevens van debiteuren vast te leggen op organisatie- en contactpersoonsniveau, waarbij ook vrij te definiëren extra velden beschikbaar zijn.</t>
  </si>
  <si>
    <t>Bewaking openstaande posten </t>
  </si>
  <si>
    <t>De oplossing biedt standaard mogelijkheden om overzichten hiervoor te genereren o.a. Ouderdomsanalyse, Openstaande posten op peildatum, (historische) Saldilijst.</t>
  </si>
  <si>
    <t>Raadplegen facturen</t>
  </si>
  <si>
    <t xml:space="preserve">De oplossing biedt de mogelijkheid om facturen te kunnen raadplegen/opvragen door betrokkenen/stakeholders. </t>
  </si>
  <si>
    <t>Kopiefacturen</t>
  </si>
  <si>
    <t xml:space="preserve">De oplossing biedt de mogelijkheid om kopiefacturen te kunnen opvragen, en te kunnen afdrukken of mailen. </t>
  </si>
  <si>
    <t>Aanmaningsproces</t>
  </si>
  <si>
    <t xml:space="preserve">De oplossing voorziet voor debiteuren in een aanmaningsproces inclusief betalingsregelingen en dossieropbouw. De termijnen dienen hierbij instelbaar te zijn. </t>
  </si>
  <si>
    <t>Automatisch aanmaningen</t>
  </si>
  <si>
    <t>De oplossing biedt de mogelijkheid om automatisch aanmaningen te genereren op digitale wijze (is digitaal versturen en opslaan in PDF-formaat).</t>
  </si>
  <si>
    <t>Historie aanmaningen</t>
  </si>
  <si>
    <t>De oplossing biedt de mogelijkheid om historie van de aanmaanprocedure op te vragen, inclusief de verstuurde aanmaningen en overige correspondentie (logboek).</t>
  </si>
  <si>
    <t>Aanmaanblokkades</t>
  </si>
  <si>
    <t>De oplossing biedt de mogelijkheid om een aanmaan voorstellijst te tonen van aanmaanblokkade op debiteur/factuurniveau, voorzien van reden blokkade en opmerking.</t>
  </si>
  <si>
    <t>Betalingsregeling</t>
  </si>
  <si>
    <t xml:space="preserve">De oplossing biedt de mogelijkheid om betalingstermijnen te kunnen vastleggen op debiteur- en factuurniveau. </t>
  </si>
  <si>
    <t>Kenmerk dubieuze debiteur</t>
  </si>
  <si>
    <t xml:space="preserve">De oplossing biedt de mogelijkheid om een debiteur het kenmerk dubieus (of vergelijkbaar) te geven, waardoor deze geblokkeerd kan worden. </t>
  </si>
  <si>
    <t>Crediteurenbeheer</t>
  </si>
  <si>
    <t xml:space="preserve">Stamgegevens </t>
  </si>
  <si>
    <t>De oplossing voorziet in registratie van crediteuren, inclusief NAW, correspondentiegegevens (waaronder emailadres en telefoonnummer), categorieën, type relatie, contactpersoon, betalingscondities.</t>
  </si>
  <si>
    <t>Nieuwe crediteur</t>
  </si>
  <si>
    <t>De oplossing biedt de mogelijkheid om via een workflow nieuwe crediteuren en contactpersonen aan te kunnen maken waarbij zelf te definiëren velden beschikbaar zijn.</t>
  </si>
  <si>
    <t>Wijziging bankrekeningnummers</t>
  </si>
  <si>
    <t>De oplossing biedt de mogelijkheid om met behulp van een workflow de eerste vastlegging of wijziging van bankrekeningnummer in te dienen, welke na goedkeuring doorgevoerd wordt in de stamgegevens. Dit met vastlegging van methode van verificatie.</t>
  </si>
  <si>
    <t>Beheer inkoopfacturen</t>
  </si>
  <si>
    <t>De oplossing biedt de mogelijkheid tot bewaking openstaande posten in het inkomende facturen register. Dit geeft een overzicht  van welke inkoopfacturen nog gefiatteerd dienen te worden en door wie.</t>
  </si>
  <si>
    <t>3-way matching</t>
  </si>
  <si>
    <t>Het systeem ondersteunt 3 way matching. Bij ontvangst van de factuur wordt deze automatisch gekoppeld aan de (goedgekeurde) verplichting en de afgegeven prestatieverklaring. Indien de 3 way match tot stand komt wordt de factuur betaalbaar gesteld. Afwijkingen tussen de factuur, verplichting en de prestatieverklaring worden inzichtelijk gemaakt.</t>
  </si>
  <si>
    <t>Blokkeren</t>
  </si>
  <si>
    <t xml:space="preserve">De oplossing biedt de mogelijkheid om het gebruik van specifieke crediteuren te blokkeren en om specifieke facturen te parkeren of blokkeren. </t>
  </si>
  <si>
    <t>Analyse</t>
  </si>
  <si>
    <t xml:space="preserve">De oplossing biedt de mogelijkheid om een ouderdomsanalyse van crediteuren te maken met een vrij te kiezen (historische, huidige of toekomstige) referentiedatum. </t>
  </si>
  <si>
    <t>De oplossing biedt de mogelijkheid om crediteurenrapportages vrij te definiëren waarbij minimaal de volgende gegevens getoond kunnen worden per crediteur en/of per post: openstaande posten per crediteur, boekingsdatum, boekingsperiode, omschrijving boeking, openstaand bedrag, factuurnummer, totale openstaande bedrag per crediteur, mutaties per post per crediteur.</t>
  </si>
  <si>
    <t>Grootboekbeheer</t>
  </si>
  <si>
    <t>Wijzigen boekingen</t>
  </si>
  <si>
    <t>De oplossing biedt de mogelijkheid om de boekingen in een openstaande periode aan te passen, zonder dat er een correctieboeking moet worden gemaakt. Bijvoorbeeld aanpassen kostensoort, kostenplaats, bedrag en regelomschrijving.</t>
  </si>
  <si>
    <t>Periodieke boekingen</t>
  </si>
  <si>
    <t>De oplossing ondersteunt de toepassing van permanence in de boekhouding. Kosten en opbrengsten toerekenen aan de periode waarop ze betrekking hebben.</t>
  </si>
  <si>
    <t>Kostenverdeelstaat</t>
  </si>
  <si>
    <t xml:space="preserve">De oplossing biedt de mogelijkheid om te werken met een kostenverdeelstaat waarbij de kosten van een kostenplaats op basis van een of meerdere verdeelsleutels kunnen worden toebedeeld aan andere kostendragers/ kostenplaatsen. </t>
  </si>
  <si>
    <t>Vrije omschrijving journaalpost</t>
  </si>
  <si>
    <t>De oplossing biedt de mogelijkheid om een vrije omschrijving te geven bij een journaalpost.</t>
  </si>
  <si>
    <t>Overlopende posten</t>
  </si>
  <si>
    <t>De oplossing ondersteunt het proces om overlopende posten in het huidige boekjaar te journaliseren naar toekomstige boekjaren.</t>
  </si>
  <si>
    <t>Factuur allocatieboekingen</t>
  </si>
  <si>
    <t>De oplossing biedt de mogelijkheid om vooruitbetaalde facturen toe te kunnen rekenen aan toekomstige perioden (verdelen over de maanden waarop de factuur betrekking heeft).</t>
  </si>
  <si>
    <t>Historie boeking</t>
  </si>
  <si>
    <t>De oplossing biedt de mogelijkheid om bij correctieboekingen de historie van de boeking mee te kunnen nemen in de nieuwe boeking (boeken met referentie naar oud document), waaronder de bijlage van de originele boeking.</t>
  </si>
  <si>
    <t>Workflow correctieboekingen</t>
  </si>
  <si>
    <t>De oplossing biedt de mogelijkheid om bij correctieboekingen gebruik te maken van een workflow om de gecorrigeerde boeking te accorderen. Eventuele boekingsdocumenten en de goedkeuring zelf dienen hierbij gelinkt te kunnen worden aan de betreffende correctieboeking.</t>
  </si>
  <si>
    <t>Controle balansrekeningen / afletteren</t>
  </si>
  <si>
    <t xml:space="preserve">De oplossing ondersteunt het automatisch en handmatig afletteren van transacties op balansrekening en het navolgbaar vastleggen hiervan.
</t>
  </si>
  <si>
    <t>Blokkering verwijderen stamgegevens</t>
  </si>
  <si>
    <t>Het moet technisch onmogelijk zijn dat uit grootboeken stamgegevens worden verwijderd terwijl ze een saldo of historische mutaties hebben of een verband/koppeling met andere actieve (sub)administraties.</t>
  </si>
  <si>
    <t>Verplichtingenadministratie en beheer</t>
  </si>
  <si>
    <t>Uitgeven verplichting-nummer </t>
  </si>
  <si>
    <t xml:space="preserve">De oplossing biedt de mogelijkheid om een verplichting vast te leggen met vermelding van: Omschrijving, Leverancier, Begin- en einddatum en status. En het moet mogelijk zijn om regels toe te voegen onder een verplichting voor o.a. verlengingen. </t>
  </si>
  <si>
    <t>Verrijking verplichting </t>
  </si>
  <si>
    <t xml:space="preserve">De oplossing biedt de mogelijkheid om een verplichting te verrijken met gegevens als Bedrag, Aantal, Grootboekrekening, Kostenplaats, Medewerker en Project. </t>
  </si>
  <si>
    <t>Koppelen verplichting / factuur </t>
  </si>
  <si>
    <t xml:space="preserve">Een verplichting dient gekoppeld te kunnen worden aan een boeking van een ingekomen factuur. Tevens dient de facturatie vanuit het Reversed Bill proces gekoppeld te kunnen worden aan de betreffende verplichtingsregel. </t>
  </si>
  <si>
    <t>Beheer verplichting (saldo) </t>
  </si>
  <si>
    <t>De oplossing biedt de mogelijkheid tot bewaking van het verplichtingensaldo t.a.v. toekomstige mutaties d.m.v. controleoverzichten wat inzicht geeft in initieel bedrag, saldo, looptijd.</t>
  </si>
  <si>
    <t>Correctie / Afboeken verplichting </t>
  </si>
  <si>
    <t xml:space="preserve">De oplossing biedt de mogelijkheid om correcties toe te passen op bestaande verplichtingsregels en om bij beëindiging van de verplichting een restant saldo kunnen afboeken. </t>
  </si>
  <si>
    <t>Verplichtingnummer</t>
  </si>
  <si>
    <t>De oplossing biedt de mogelijkheid om een aangegaan inkoopcontract te voorzien van een verplichtingsnummer t.b.v. de financiële vastlegging.</t>
  </si>
  <si>
    <t>Projectadministratie en beheer</t>
  </si>
  <si>
    <t>Verrijking gegevens</t>
  </si>
  <si>
    <t xml:space="preserve">De oplossing biedt de mogelijkheid tot verrijking van de projectgegevens met o.a. gekoppelde medewerkers, begin- einddatum, projecttarieven en kenmerken d.m.v. eigen te definiëren vrije velden. </t>
  </si>
  <si>
    <t xml:space="preserve">Koppelen  </t>
  </si>
  <si>
    <t xml:space="preserve">De oplossing biedt de mogelijkheid om projecten te koppelen aan documenten, workflows en domeinen. </t>
  </si>
  <si>
    <t>De oplossing biedt de mogelijkheid om projecten te kunnen blokkeren d.m.v. status toekenning.</t>
  </si>
  <si>
    <t>Orderregistratie- en beheer </t>
  </si>
  <si>
    <t>De oplossing biedt de mogelijkheid tot integratie van orderfunctionaliteit (vastlegging bevoorschottingen) met projecten.</t>
  </si>
  <si>
    <t>Beheer contractwaarde </t>
  </si>
  <si>
    <t>De oplossing biedt de mogelijkheid om op projectniveau, op basis van projectovereenkomst, de totaalwaarde te verdelen over de boekjaren, zijnde de contractwaarde per jaar.</t>
  </si>
  <si>
    <t>Projectbudgetten</t>
  </si>
  <si>
    <t>De oplossing biedt de mogelijkheid om projectbudgetten vast te leggen, zowel in geld als aantal uren.</t>
  </si>
  <si>
    <t>Cashmanagement</t>
  </si>
  <si>
    <t>Bankboek reconciliatie</t>
  </si>
  <si>
    <t>De oplossing biedt de mogelijkheid van een reconciliatiefunctie met de mogelijkheid om openstaande posten (ontvangen facturen en verzonden facturen) af te letteren. </t>
  </si>
  <si>
    <t>Betaalmethoden</t>
  </si>
  <si>
    <t>De oplossing biedt de mogelijkheid tot het vastleggen van zelf gedefinieerde betalingscondities en betaalmethoden.</t>
  </si>
  <si>
    <t>Boekingsstukken creditcardbetalingen</t>
  </si>
  <si>
    <t xml:space="preserve">De oplossing biedt de mogelijkheid om afrekening van creditcard betalingen te verbijzonderen in de bankboeking. </t>
  </si>
  <si>
    <t>Betaalopdracht niet-SEPA</t>
  </si>
  <si>
    <t>De oplossing biedt de mogelijkheid om betaalopdrachten voor niet-SEPA-landen aan te leveren. Bij niet-SEPA-betalingen moeten de transactiekosten automatisch gekoppeld worden aan de factuur.</t>
  </si>
  <si>
    <t>Wijzigingen betaalmethoden</t>
  </si>
  <si>
    <t>De oplossing biedt de mogelijkheid om betaalmethoden vast te leggen en te koppelen aan transacties, afwijkend aan de gekoppelde methode op debiteur en crediteur niveau.</t>
  </si>
  <si>
    <t>Budgetteren</t>
  </si>
  <si>
    <t>Begrotingsmodule</t>
  </si>
  <si>
    <t xml:space="preserve">De oplossing biedt de mogelijkheid voor het opstellen van zowel een nieuwe meerjarenbegroting (voor toekomstige boekjaren) als voor een tussentijdse nieuwe eindejaarsprognose (voor het lopende boekjaar). </t>
  </si>
  <si>
    <t>De oplossing biedt de mogelijkheid om een forecast te laten berekenen en weer te geven.</t>
  </si>
  <si>
    <t>Budgetbeheer</t>
  </si>
  <si>
    <t>De oplossing biedt de mogelijkheid om budgetbeheer uit te voeren op meerdere dimensies zoals kostenplaats, kostensoort, grootboekniveau, project en medewerkers niveau. Daarbij moet gebruik gemaakt kunnen maken van verschillende versies (fotomomenten).</t>
  </si>
  <si>
    <t>Meerjarige budgetten</t>
  </si>
  <si>
    <t xml:space="preserve">De oplossing biedt de mogelijkheid om budgetten vast te leggen voor specifieke tijdspanne, ook jaar overschrijdend. </t>
  </si>
  <si>
    <t>Opmerkingen</t>
  </si>
  <si>
    <t>De oplossing biedt de mogelijkheid om opmerkingen vast te leggen bij waardes die zijn ingevoerd bij een begroting of prognose zodat altijd achterhaald kan worden op basis van welke informatie deze prognose is gebaseerd.</t>
  </si>
  <si>
    <t>Formatie-/ personeelskosten-planning</t>
  </si>
  <si>
    <t>De oplossing biedt de mogelijkheid van (voortschrijdende) formatieplanning voor het lopende boekjaar en vijf toekomstige boekjaren in aantallen FTE, aantallen mensjaar equivalent (MJE) en in kosten, gespecificeerd per aanstelling en per vrijgegeven vacature. Met kosten zijn bedoeld de werkgeverslasten: bruto salaris + sociale verzekeringen + pensioenpremies + eindejaarsuitkering + vakantie-uitkering.</t>
  </si>
  <si>
    <t>Raming en correcties</t>
  </si>
  <si>
    <t>Periodeverdeling</t>
  </si>
  <si>
    <t>De oplossing biedt de mogelijkheid tot het verdelen van boekingen over de periodes heen.</t>
  </si>
  <si>
    <t>Treasury</t>
  </si>
  <si>
    <t>Treasury ondersteuning</t>
  </si>
  <si>
    <t>De oplossing biedt de mogelijkheid tot het bewaken van de kas financiële positie van ICTU. De opdrachten van ICTU worden met name voorgefinancierd door de opdrachtgever. Wij willen kunnen zien welke opdrachten niet/wel zijn voorgefinancierd in combinatie met de reeds gemaakte kosten en de debiteurenpositie van het betreffende project. Hieruit volgt de kaspositie van een project.</t>
  </si>
  <si>
    <t>Financiële rapportage</t>
  </si>
  <si>
    <t>Opstellen K/B analyse project </t>
  </si>
  <si>
    <t>Controle op negatieve kaspositie project </t>
  </si>
  <si>
    <t xml:space="preserve">De oplossing biedt de mogelijkheid voor een rapportage om per project de kosten en baten te tonen. Op basis van de rapportage dient een workflow opgestart te worden t.b.v. accordering door de projectverantwoordelijke. </t>
  </si>
  <si>
    <t>Managementrapportage</t>
  </si>
  <si>
    <t>V&amp;W en balans export</t>
  </si>
  <si>
    <t>De oplossing biedt de mogelijkheid om de standaard benodigde Winst &amp; Verliesrekening en Balans te genereren, met export mogelijkheid naar Excel.</t>
  </si>
  <si>
    <t>Opstellen jaarrekeningen </t>
  </si>
  <si>
    <t>De oplossing biedt de mogelijkheid om gestandaardiseerd, data te leveren zodat een jaarrekening geproduceerd kan worden.</t>
  </si>
  <si>
    <t>Maandafsluiting </t>
  </si>
  <si>
    <t>Closing cockpit</t>
  </si>
  <si>
    <t>De oplossing biedt de mogelijkheid van een 'closing cockpit' die de afsluitstappen en activiteiten met een workflow in het kader van de maandafsluiting ondersteunt.</t>
  </si>
  <si>
    <r>
      <rPr>
        <b/>
        <sz val="26"/>
        <color rgb="FF0070C0"/>
        <rFont val="Century Gothic"/>
        <family val="1"/>
      </rPr>
      <t>P3 - Programma van Eisen en Wensen</t>
    </r>
    <r>
      <rPr>
        <b/>
        <sz val="26"/>
        <color rgb="FFAA3AB6"/>
        <rFont val="Century Gothic"/>
        <family val="1"/>
      </rPr>
      <t xml:space="preserve"> - HR -</t>
    </r>
  </si>
  <si>
    <t>Maximaal punten mogenlijk:</t>
  </si>
  <si>
    <t>Organisatieinrichting</t>
  </si>
  <si>
    <t xml:space="preserve">Organisatiestructuur </t>
  </si>
  <si>
    <t xml:space="preserve">De oplossing biedt de mogelijkheid voor het inrichten en beheren van de formele organisatiestructuur. Hierbij geldt dat ICTU een matrixstructuur kent met een hiërarchische en een functionele lijn. </t>
  </si>
  <si>
    <t>Grafische weergave (organogram)</t>
  </si>
  <si>
    <t>De oplossing biedt de mogelijkheid om de organisatiestructuur grafisch te tonen (in een organogram).</t>
  </si>
  <si>
    <t>Lijn- en functionele organisatie</t>
  </si>
  <si>
    <t xml:space="preserve">De oplossing biedt de mogelijkheid om een medewerker te koppelen aan een hiërarchisch leidinggevende en meerdere functioneel leidinggevenden. 
</t>
  </si>
  <si>
    <t xml:space="preserve">Functie Gebouw Rijk </t>
  </si>
  <si>
    <t xml:space="preserve">De oplossing biedt de mogelijkheid tot registratie en mutatie van de functiestructuur en het functiegebouw (van het Rijk), inclusief salarisschalen. Daarnaast moet vastlegging van een afwijkende salarisschaal per medewerker mogelijk zijn. </t>
  </si>
  <si>
    <t>CAO Rijk </t>
  </si>
  <si>
    <t xml:space="preserve">De oplossing biedt de mogelijkheid tot salaris- en declaratieverwerking conform CAO Rijk. Wijzigingen in de CAO dienen voorafgaand aan de ingangsdatum in de oplossing ondersteund te worden (inclusief loonsverhogingen conform CAO). 
</t>
  </si>
  <si>
    <t>Functieprofielen</t>
  </si>
  <si>
    <t>De oplossing biedt de mogelijkheid om medewerkers te koppelen aan een profiel, waarbij aangegeven kan worden of medewerker leidinggevende is of niet.</t>
  </si>
  <si>
    <t>Type contracten</t>
  </si>
  <si>
    <t>De oplossing biedt de mogelijkheid om verschillende typen contracten aan te maken, waaronder interne medewerker, externe medewerker, stagiair.</t>
  </si>
  <si>
    <t>KwiV</t>
  </si>
  <si>
    <t>De oplossing biedt de mogelijkheid tot registratie en mutatie van de functiestructuur van het KwiV (Kwaliteitsraamwerk Informatievoorziening).</t>
  </si>
  <si>
    <t>Organisatielagen</t>
  </si>
  <si>
    <t xml:space="preserve">De oplossing biedt de mogelijkheid om bij de organisatieinrichting minimaal 10 organisatielagen weer te geven. </t>
  </si>
  <si>
    <t>Kostenplaatsen</t>
  </si>
  <si>
    <t>De oplossing biedt de mogelijkheid om m.b.t. kostenplaats de volgende gegevens vast te leggen: kostenplaatsbenaming (minimaal 25 posities), afdeling behorende bij de kostenplaats.</t>
  </si>
  <si>
    <t>Functies</t>
  </si>
  <si>
    <t xml:space="preserve">De oplossing biedt de mogelijkheid om m.b.t. functie de volgende gegevens vast te leggen: functiecode, functiebenaming (minimaal 30 posities), verkorte functiebenamingen, functionele salarisschaal, functiefamilies. </t>
  </si>
  <si>
    <t>Formatieplaats</t>
  </si>
  <si>
    <t>De oplossing biedt de mogelijkheid om m.b.t. formatieplaatsgegevens de volgende gegevens vast te leggen: afdeling, (optioneel: functie), aantal Fte's/aantal uren. </t>
  </si>
  <si>
    <t>Capaciteitsplan</t>
  </si>
  <si>
    <t>Capaciteitsplanning (Bezetting)</t>
  </si>
  <si>
    <t xml:space="preserve">De oplossing biedt de mogelijkheid om de gewenste capaciteitsplanning (bezetting) op basis van directies, afdelingen, functies en schalen vast te leggen en om hierop te rapporteren (fit/gap t.o.v. de huidige bezetting op FTE). </t>
  </si>
  <si>
    <t>Aantal FTE</t>
  </si>
  <si>
    <t>In de oplossing moet een functie minder of meer dan 1 FTE kunnen zijn.</t>
  </si>
  <si>
    <t>Aantal personen per functie</t>
  </si>
  <si>
    <t>In de oplossing kunnen op één (1) functie (tijdelijk) meerdere personen gezet worden.</t>
  </si>
  <si>
    <t>Aantal functies per persoon (intern)</t>
  </si>
  <si>
    <t>De oplossing biedt de mogelijkheid om een interne medewerker aan meerdere vaste en tijdelijke functieplaatsen/rollen te koppelen (i.v.m. matrixorganisatie), zonder dat het dienstverband verandert.</t>
  </si>
  <si>
    <t>Aantal rollen per persoon (extern)</t>
  </si>
  <si>
    <t>De oplossing moet de mogelijkheid bieden om externe medewerkers te koppelen aan één of meerdere rollen.</t>
  </si>
  <si>
    <t>Aantal dienstverbanden per persoon</t>
  </si>
  <si>
    <t>Het dient mogelijk te zijn om minimaal twee (2) dienstverbanden per medewerker vast te leggen. </t>
  </si>
  <si>
    <t>Strategische Personeels Planning</t>
  </si>
  <si>
    <t xml:space="preserve">Rapportagetools </t>
  </si>
  <si>
    <t>De oplossing biedt de mogelijkheid tot het maken van planning en simulatie (prognose) van toekomstige scenario's op gebied van capaciteitsplan en personeelsbezetting (inclusief financiële gevolgen) o.b.v. input van data (bijv. ontwikkelingen, mutaties eigen bezetting (pensioen etc.), salarisontwikkelingen). Door dit af te zetten tegen de huidige situatie kunnen analyses gemaakt  worden en wordt gap zichtbaar. Dit is nodig om toekomstscenario's te maken voor kwantitatieve personele bezetting.</t>
  </si>
  <si>
    <t>Successieplanning</t>
  </si>
  <si>
    <t xml:space="preserve">De oplossing biedt de mogelijkheid tot planning van opvolgers voor medewerkers in sleutelposities. </t>
  </si>
  <si>
    <t>Rapportages en Dashboards (HR-Analytics)</t>
  </si>
  <si>
    <t>HR Selfservice Analytics</t>
  </si>
  <si>
    <t>De oplossing biedt de mogelijkheid om (near)realtime en met terugwerkende kracht informatie uit alle onderdelen van de oplossing op te vragen, te combineren en hier ad-hoc rapportages op te maken. Dit met als doel om eventuele in de dashboards geconstateerde zaken verder uit te zoeken. Downdrilling tot op het laagste niveau (records) moet mogelijk zijn.</t>
  </si>
  <si>
    <t>Rapportages (personeelslasten)</t>
  </si>
  <si>
    <t xml:space="preserve">De oplossing ondersteunt in het realiseren van een periodieke gegevenslevering rond personeelslasten. </t>
  </si>
  <si>
    <t>Instroom</t>
  </si>
  <si>
    <t>Werving en Selectie</t>
  </si>
  <si>
    <t>Vacatureplaatsingen</t>
  </si>
  <si>
    <t>De oplossing biedt de mogelijkheid om vacatures te creëren met behulp van vooraf gedefinieerde formats, inclusief de optie om logo's en afbeeldingen toe te voegen, en deze vacatures te koppelen aan de website www.ictu.nl.</t>
  </si>
  <si>
    <t>De oplossing biedt de mogelijkheid om vacatures te creëren met behulp van gestandaardiseerde sjablonen, inclusief de mogelijkheid om logo's en afbeeldingen toe te voegen, en deze vacatures te verspreiden op zowel de interne vacaturebank op Viva Engage als op externe jobboards zoals werkenbijdeoverheid.nl, LinkedIn, enzovoort.</t>
  </si>
  <si>
    <t>Referral recruitment</t>
  </si>
  <si>
    <t xml:space="preserve">De oplossing biedt mogelijkheden op het gebied van referral recruitment: signalering nieuwe vacature richting medewerkers;  terugkoppeling collega over voortgang; registratie dat collega een kandidaat heeft aangedragen en zodra succesvol registratie 'beloning'. </t>
  </si>
  <si>
    <t>Sollicitaties</t>
  </si>
  <si>
    <t xml:space="preserve">De oplossing biedt de mogelijkheid voor kandidaten om hun  interesse kenbaar te maken voor een openstaande vacature en om hierop te kunnen solliciteren. </t>
  </si>
  <si>
    <t>Applicant Tracking System</t>
  </si>
  <si>
    <t xml:space="preserve">De oplossing biedt de mogelijkheid om interviews te plannen en om kandidaten uit te nodigen, met de mogelijkheid tot standaard en maatwerk teksten. </t>
  </si>
  <si>
    <t>Sollicitatiegesprekken</t>
  </si>
  <si>
    <t xml:space="preserve">De oplossing biedt de mogelijkheid om kandidaten te beoordelen, bijvoorbeeld door de leden van de sollicitatiecommissie. </t>
  </si>
  <si>
    <t>Volgen kandidaten</t>
  </si>
  <si>
    <t>De oplossing biedt de mogelijkheid om de status van kandidaten te volgen (candidate journey). Daarbij moet het mogelijk zijn om rapportages te maken en gebruik te maken van signaleringen (per kandidaat / vacature).</t>
  </si>
  <si>
    <t>Afwijzen kandidaten</t>
  </si>
  <si>
    <t>De oplossing biedt de mogelijkheid om kandidaten af te wijzen met de optie tot standaard en maatwerk teksten.</t>
  </si>
  <si>
    <t>Talentpool/databank</t>
  </si>
  <si>
    <t>De oplossing biedt de mogelijkheid om een talentpool/databank te beheren van sollicitanten. Er kan in de talentpool/databank gezocht worden op basis van zelfgekozen (liefst meerdere) variabelen. De gegevens van de kandidaat worden na 6 weken automatisch verwijderd zonder reactie van de kandidaat na automatische mailing of gegevens bewaard mogen worden.</t>
  </si>
  <si>
    <t xml:space="preserve">Gegevens kandidaten </t>
  </si>
  <si>
    <t>De oplossing biedt een online omgeving voor sollicitanten om hun gegevens in te zien.</t>
  </si>
  <si>
    <t>Gegevens van kandidaten geautomatiseerd doorvoeren in de personeelsadministratie</t>
  </si>
  <si>
    <t>De oplossing omvat een functionaliteit waarbij sollicitanten automatisch worden overgezet naar dienstverband. Dit proces initieert een workflow voor indienstname op basis van beschikbare sollicitatie- en dienstverbandgegevens, die op elk moment kunnen worden bijgewerkt.</t>
  </si>
  <si>
    <t>Secundaire arbeidsvoorwaarden</t>
  </si>
  <si>
    <t xml:space="preserve">specifieke secundaire arbeidsvoorwaarden waar ICTU afwijkt van de CAO Rijk </t>
  </si>
  <si>
    <t>De oplossing omvat een functionaliteit waarmee specifieke secundaire arbeidsvoorwaarden waar ICTU afwijkt van de CAO Rijk op maat kunnen worden toegepast. Denk hierbij aan het zelf kunnen invoeren van looncomponenten, aanmaken workflows en vrije velden. Voorbeelden van afwijkingen zijn thuiswerkvoorzieningen en studiefaciliteiten.</t>
  </si>
  <si>
    <t>In dienst treden (Onboarden)</t>
  </si>
  <si>
    <t>Onboarding-programma</t>
  </si>
  <si>
    <t>De oplossing omvat een functionaliteit waarmee nieuwe medewerkers in staat zijn om modules te volgen, deze als voltooid kunnen markeren en waarbij hun voortgang visueel wordt weergegeven in bijvoorbeeld een thermometer. Deze functionaliteit wordt vóór de datum van indiensttreding beschikbaar gesteld en biedt differentiatie tussen diverse functies, zoals leidinggevende en niet-leidinggevende rollen.</t>
  </si>
  <si>
    <t>De oplossing bevat een mogelijkheid die de cyclus beheert van het moment van aanname tot en met inwerking. Deze oplossing biedt een digitale en/of mobiele ervaring om nieuwe medewerkers vertrouwd te maken binnen de organisatie.</t>
  </si>
  <si>
    <t>Pre-boarding</t>
  </si>
  <si>
    <t xml:space="preserve">De oplossing omvat een functionaliteit waarmee duidelijk en overzichtelijk wordt weergegeven welke personen op welke specifieke datum in dienst treden. </t>
  </si>
  <si>
    <t xml:space="preserve">De oplossing biedt de mogelijkheid om een (toekomstige) medewerker, voorafgaand aan indiensttreding, beperkte toegang toe te kennen (pre-boarding), met het oog op het regelen van zaken zoals keuze arbeidsvoorwaarden. Op datum in dienst wordt vervolgens automatisch volledige toegang volgens rol verstrekt. </t>
  </si>
  <si>
    <t>Doorstroom</t>
  </si>
  <si>
    <t>Personeelsadministratie</t>
  </si>
  <si>
    <t xml:space="preserve">De oplossing biedt de mogelijkheid om rekening te houden met genderneutraliteit, zoals bij registratie geslacht, aanspreekvorm/aanhef in correspondentie. </t>
  </si>
  <si>
    <t>ESS/MSS</t>
  </si>
  <si>
    <t>De oplossing biedt de mogelijkheid om processen m.b.t. medewerkers via Employee Self Service te laten verlopen en waar nodig via Manager Self Service. Met minimaal de volgende functionaliteit:
- Verzuim melden en controleren
- Uren indienen en goedkeuren
- Declaraties indienen en goedkeuren
- Inzicht in verlofsaldo, HR cyclus, loonstroken en dossier
- Aanvragen van IKB
- Aanvragen roosterwijzigingen
- Aanvragen opleidingen</t>
  </si>
  <si>
    <t>Indiensttreding/check formele documenten</t>
  </si>
  <si>
    <t>De oplossing biedt de mogelijkheid om een digitale check te doen op de echtheidskenmerken van formele documenten zoals identiteitsbewijzen, VOG, en diploma's.</t>
  </si>
  <si>
    <t>Registreren arbeidsverleden bij indiensttreding</t>
  </si>
  <si>
    <t>De oplossing biedt de mogelijkheid om het arbeidsverleden van een medewerker te registreren ten behoeve van berekening van o.a. berekening (B)WW (eigen risico drager) en berekening jubilea.</t>
  </si>
  <si>
    <t xml:space="preserve">Personeelsdossier </t>
  </si>
  <si>
    <t>De oplossing biedt de mogelijkheid tot het aanmaken, opslaan, raadplegen en verwijderen van een personeelsdossier, inclusief het toevoegen van documenten aan het personeelsdossier.</t>
  </si>
  <si>
    <t>Mappenstructuur</t>
  </si>
  <si>
    <t>De oplossing biedt de mogelijkheid van een aanpasbare (configureerbaar) mappenstructuur in het personeelsdossier.</t>
  </si>
  <si>
    <t>Ketenbeding</t>
  </si>
  <si>
    <t>De oplossing biedt de mogelijkheid van actieve signalering op het ketenbeding en maximale termijnen van (tijdelijke) arbeidsovereenkomst.</t>
  </si>
  <si>
    <t>Arbeidsovereenkomst beëindigen</t>
  </si>
  <si>
    <t xml:space="preserve">De oplossing biedt de mogelijkheid om arbeidsovereenkomsten te beëindigen (zowel voor bepaalde als onbepaalde tijd). </t>
  </si>
  <si>
    <t>Verlenging arbeidsovereenkomst</t>
  </si>
  <si>
    <t xml:space="preserve">De oplossing biedt de mogelijkheid voor verlenging van arbeidsovereenkomsten. </t>
  </si>
  <si>
    <t xml:space="preserve">De oplossing biedt de mogelijkheid voor het wijzigen van salarissen, van hoeveelheid FTE en van functies en rollen. </t>
  </si>
  <si>
    <t>Werktijdenrooster</t>
  </si>
  <si>
    <t>De oplossing biedt de mogelijkheid voor het registeren/wijzigen van een werktijd rooster (hoeveel uur op welke werkdag gewerkt wordt)</t>
  </si>
  <si>
    <t>Toelagen aanpassen</t>
  </si>
  <si>
    <t xml:space="preserve">De oplossing biedt de mogelijkheid voor het toekennen, wijzigen en beëindigen van toelagen. </t>
  </si>
  <si>
    <t>Gratificatie</t>
  </si>
  <si>
    <t>De oplossing biedt de mogelijkheid voor het toekennen van gratificaties</t>
  </si>
  <si>
    <t>De oplossing biedt de mogelijkheid voor het wijzigen van de standplaats; van het organisatieonderdeel en van de afdeling.</t>
  </si>
  <si>
    <t>Uit Detacheren</t>
  </si>
  <si>
    <t>De oplossing biedt de mogelijkheid voor registratie van detachering buiten ICTU.</t>
  </si>
  <si>
    <t>Addendum</t>
  </si>
  <si>
    <t xml:space="preserve">De oplossing biedt de mogelijkheid om bij wijzigingen die impact hebben op de Arbeidsovereenkomst/addendum automatisch een nieuwe Arbeidsovereenkomst/addendum te genereren, inclusief workflow voor (digitale) ondertekening en opname in personeelsdossier. </t>
  </si>
  <si>
    <t>IKB</t>
  </si>
  <si>
    <t>De oplossing biedt de mogelijkheid om het keuzemodel arbeidsvoorwaarden (conform CAO Rijk) in te zien, in te dienen en te wijzigen, middels een workflow.</t>
  </si>
  <si>
    <t>Pro-forma</t>
  </si>
  <si>
    <t xml:space="preserve">De oplossing biedt de mogelijkheid van een (near)realtime Pro-forma berekening salaris door medewerker. </t>
  </si>
  <si>
    <t>Bijzondere arbeidsvoorwaarden</t>
  </si>
  <si>
    <t>De oplossing biedt de mogelijkheid van registratie van bijzondere arbeidsvoorwaarden (bijv. NS businesscard)</t>
  </si>
  <si>
    <t>Werkgeversverklaring</t>
  </si>
  <si>
    <t xml:space="preserve">De oplossing biedt de mogelijkheid om een werkgeversverklaring aan te vragen en te registreren. </t>
  </si>
  <si>
    <t>Gegevens</t>
  </si>
  <si>
    <t>De oplossing biedt de mogelijkheid aan de medewerker om zijn/haar gegevens in te zien en bepaalde gegevens te wijzigen (o.a. burgerlijke staat, adres, bankrekeningnummer, kind- en relatiegegevens).</t>
  </si>
  <si>
    <t>Adreswijziging</t>
  </si>
  <si>
    <t>De oplossing biedt de mogelijkheid van adreswijziging inclusief automatische berekening en aanpassing afstand woon/werk, waarbij de rekenmethode ingesteld kan worden op basis van een routeplanner: ANWB, 9292ov.nl of vergelijkbaar.</t>
  </si>
  <si>
    <t>Nevenwerkzaamheden</t>
  </si>
  <si>
    <t>De oplossing biedt de mogelijkheid om nevenwerkzaamheden te melden of te wijzigen en op te nemen in het personeelsdossier.</t>
  </si>
  <si>
    <t>Verlof</t>
  </si>
  <si>
    <t>De oplossing biedt de mogelijkheid tot berekening en registratie van verschillende soorten verlof  (conform CAO Rijk, waaronder compensatieverlof en ouderschapsverlof). Hierbij kunnen grenzen worden aangegeven, zoals niet meer uren opnemen dan waar medewerker recht op heeft.</t>
  </si>
  <si>
    <t>MSS/personeelsdossier</t>
  </si>
  <si>
    <t xml:space="preserve">De oplossing biedt de mogelijkheid voor leidinggevenden (anders dan werkzaam bij HR) om toegang te krijgen tot de documenten in het personeelsdossier van het eigen team. </t>
  </si>
  <si>
    <t>AOW registratie</t>
  </si>
  <si>
    <t>De oplossing biedt de mogelijkheid van registratie van medewerkers die met AOW gerechtigde leeftijd uit dienst zijn gegaan.</t>
  </si>
  <si>
    <t>Overeenkomst doorwerken na AOW-datum</t>
  </si>
  <si>
    <t>De oplossing biedt de mogelijkheid tot het aangaan van één of meerdere tijdelijke arbeidsovereenkomsten na het bereiken van de AOW-leeftijd.</t>
  </si>
  <si>
    <t>Toekomstmutaties</t>
  </si>
  <si>
    <t xml:space="preserve">De oplossing biedt de mogelijkheid om ingevoerde mutaties in elke periode in de toekomst te plannen, ook over de jaargrens heen. </t>
  </si>
  <si>
    <t>eed of belofte</t>
  </si>
  <si>
    <t>De oplossing biedt de mogelijkheid om te signaleren op 'eed of belofte' en 'eed of belofte' te registreren in het personeelsdossier.</t>
  </si>
  <si>
    <t>Thuiswerkdagen</t>
  </si>
  <si>
    <t xml:space="preserve">De oplossing biedt mogelijkheid om thuiswerkdagen vast te leggen. </t>
  </si>
  <si>
    <t>Crisismanagement (ICE)</t>
  </si>
  <si>
    <t>De oplossing biedt mogelijkheid om contactpersonen (met contactgegevens) van interne medewerkers te registreren die bij calamiteiten gecontacteerd kunnen worden. Denk bijvoorbeeld aan familie of vrienden.</t>
  </si>
  <si>
    <t>De oplossing biedt mogelijkheid om thuiswerkdagen te koppelen aan thuiswerkvergoeding, conform CAO Rijk, en uitbetaling via salaris.</t>
  </si>
  <si>
    <t>Declaraties</t>
  </si>
  <si>
    <t>Salaris gerelateerde grootboekrekeningen</t>
  </si>
  <si>
    <t>De oplossing biedt de mogelijkheid om salaris gerelateerde grootboekrekeningen te blokkeren voor boekingen anders dan rechtstreeks vanuit de salarisadministratie.</t>
  </si>
  <si>
    <t>Verwerken voorschotten</t>
  </si>
  <si>
    <t xml:space="preserve">De oplossing biedt de mogelijkheid om voorschotten te verwerken. Het saldo moet met een aparte component inzichtelijk zijn op de loonstrook.  </t>
  </si>
  <si>
    <t>Verzuim- en verlofregistratie</t>
  </si>
  <si>
    <t>Roosters invoeren</t>
  </si>
  <si>
    <t>De oplossing biedt de mogelijkheid om roosters (dagen, werktijden) van een medewerker vast te leggen.</t>
  </si>
  <si>
    <t>Verlof automatisch berekend</t>
  </si>
  <si>
    <t>De oplossing biedt de mogelijkheid om bij wijzigingen in arbeidsduur en bij in- en uitdiensttreding, de verlofsaldi automatisch te berekenen.</t>
  </si>
  <si>
    <t>Verschillende verlofuren (cao Rijk)</t>
  </si>
  <si>
    <t>De oplossing biedt de mogelijkheid voor een medewerker om verschillende verlofsoorten te registreren, waarop de leidinggevende dit ter informatie krijgt en de wijziging doorgevoerd wordt. Mutaties hierop gaan via dezelfde flow. Dit is nodig omdat deze gegevens nodig zijn voor het bepalen van het wettelijk  en Individueel Keuze Budget-verlof (IKB, zie CAO Rijk).</t>
  </si>
  <si>
    <t>Verzuimoverzicht via MSS</t>
  </si>
  <si>
    <t>De oplossing omvat een functionaliteit waarmee leidinggevenden een overzicht kunnen raadplegen van de huidige openstaande ziekmeldingen binnen hun team.</t>
  </si>
  <si>
    <t>Wettelijk verlof en IKB-verlof</t>
  </si>
  <si>
    <t>De oplossing dient onderscheid te kunnen maken tussen wettelijk verlof en IKB- verlof (Individueel Keuze Budget).</t>
  </si>
  <si>
    <t>Verlof registratie, inclusief goedkeuringsflow</t>
  </si>
  <si>
    <t xml:space="preserve">De oplossing biedt de mogelijkheid voor een medewerker om verlof aan te vragen (middels webpagina en app),  waarop de leidinggevende dit ter informatie krijgt, waarop de verlofregistratie wordt bijgewerkt, inclusief saldo. Waarbij rekening wordt gehouden met de diverse wettelijke verlofregelingen (middels de hiertoe CAO Rijk geldende regels) en verschillende soorten verlof. Registratie is noodzakelijk i.v.m. de voorziening die aan het einde van het jaar geregistreerd moet worden en het bijhouden van wettelijke vervaltermijnen van verlofuren (middels de hiertoe CAO Rijk geldende regels). Daarnaast schept het (near)realtime duidelijkheid tussen leidinggevende en medewerker. Verschillende verlofsoorten moeten hierin verwerkt worden. </t>
  </si>
  <si>
    <t>De oplossing biedt de mogelijkheid om met diversiteitsverlof te werken. Dit betreft vrij inzetbaar verlof (flexibele feestdagen). Dit als vervanging voor de vaste Christelijke feestdagen.</t>
  </si>
  <si>
    <t>Standaard werktijden registratie</t>
  </si>
  <si>
    <t xml:space="preserve">De oplossing biedt de mogelijkheid om dagelijkse werktijden te registreren, waarbij voor even en oneven weken een ander schema gehanteerd kan worden. Om urenregistratie (inclusief feestdagen en verplichte vrije dagen) te kunnen registreren. De medewerker dient dit zelf te kunnen registreren en aanpassen. </t>
  </si>
  <si>
    <t>Verlofregistratie: plussen op urenregistratie</t>
  </si>
  <si>
    <t xml:space="preserve">De oplossing biedt de mogelijkheid voor medewerkers om extra gewerkte uren te registreren (tijd voor tijd). Hierbij bestaat de mogelijkheid om deze functionaliteit aan/uit te zetten. </t>
  </si>
  <si>
    <t>100 uur meer werken</t>
  </si>
  <si>
    <t>De oplossing biedt de mogelijkheid voor medewerkers om een aanvraag te doen om maximaal 100 uur meer te werken tegen betaling, conform CAO Rijk. Deze aanvraag verloopt via een workflow (goedkeuring) langs de leidinggevende.</t>
  </si>
  <si>
    <t xml:space="preserve">Verlof overzichten individueel, per team en eenheid in te zien (door individu, team, eenheid). </t>
  </si>
  <si>
    <t xml:space="preserve">De oplossing biedt de mogelijkheid om aan- en afwezigheid (in verband met verloven) zichtbaar te maken voor de medewerker zelf, en om aan- en afwezigheid op teamniveau ook zichtbaar te maken voor teamleden. </t>
  </si>
  <si>
    <t>Vakantie en verlof bij ziekte</t>
  </si>
  <si>
    <t xml:space="preserve">De oplossing biedt de mogelijkheid om verlofsaldo (compensatieverlof na 6 weken ziekte) en evt. overige AVW automatisch aan te passen  op basis van ziekteperiode. Dit betekent ook doorlevering van ziekteverlof op verlofkaart en omzetten/corrigeren van (aangevraagd) verlof naar ziekte.  </t>
  </si>
  <si>
    <t>Zwangerschaps- en bevallingsverlof</t>
  </si>
  <si>
    <t xml:space="preserve">De oplossing biedt de mogelijkheid voor een medewerker om zelf zwangerschaps-, bevallingsverlof en aanvullend geboorteverlof aan te vragen, vermoedelijke bevalling met mogelijkheid wijzigen naar daadwerkelijk bevallen (door leidinggevende) en directe melding aan UWV. </t>
  </si>
  <si>
    <t>Adoptieverlof/orgaandonatieverlof</t>
  </si>
  <si>
    <t xml:space="preserve">De oplossing biedt de mogelijkheid voor een medewerker om zelf adoptieverlof/orgaandonatieverlof aan te vragen en directe melding aan UWV. </t>
  </si>
  <si>
    <t>Wijzigen verrlofsaldi</t>
  </si>
  <si>
    <t xml:space="preserve">De oplossing biedt de mogelijkheid om op handmatige wijze wijzigingen op de verlofsaldi aan te brengen. </t>
  </si>
  <si>
    <t>Rekenregels</t>
  </si>
  <si>
    <t>De oplossing biedt de mogelijkheid om eigen rekenregels te maken voor het uitbreiden van de verlofsoorten. </t>
  </si>
  <si>
    <t>Salarisadministratie</t>
  </si>
  <si>
    <t>Salarisverwerking</t>
  </si>
  <si>
    <t xml:space="preserve">De oplossing biedt de mogelijkheid van salarisverwerking inclusief afdrachten (cf. CAO Rijk) d.m.v. betaalopdrachten, met accorderingsflow en koppeling naar de bank. </t>
  </si>
  <si>
    <t>Proefberekening</t>
  </si>
  <si>
    <t xml:space="preserve">De oplossing biedt de mogelijkheid van (near)realtime proefberekening voor salarisadministrateurs. </t>
  </si>
  <si>
    <t>Inzage salarisstrook en jaaropgave</t>
  </si>
  <si>
    <t>De oplossing geeft medewerkers online inzage in hun digitale salarisstroken, de opbouw van hun salaris en de jaaropgave.</t>
  </si>
  <si>
    <t>Periodieken</t>
  </si>
  <si>
    <t>De oplossing biedt de mogelijkheid van automatisch doorvoeren van periodieken, maar ook dat er medewerkers uitgesloten kunnen worden van een periodiek.</t>
  </si>
  <si>
    <t>Terugwerkende kracht mutaties</t>
  </si>
  <si>
    <t xml:space="preserve">De oplossing biedt de mogelijkheid om ingevoerde mutaties in elke periode met terugwerkende kracht, ook over het jaar heen, herkenbaar te verwerken in het salarisoverzicht, de journaalpost en inclusief doorwerking hiervan naar de financiële administratie en naar externe partijen.  </t>
  </si>
  <si>
    <t xml:space="preserve">De oplossing biedt de mogelijkheid om ingevoerde mutaties in elke periode in de toekomst te plannen en ook over het jaar heen. </t>
  </si>
  <si>
    <t>Overzicht per medewerker voor leidinggevende</t>
  </si>
  <si>
    <t xml:space="preserve">De oplossing biedt de mogelijkheid om een overzicht te genereren van de FTE en salarislasten per medewerker per maand, inclusief inzicht in de terugwerkende kracht berekeningen. Deze overzichten dienen ook voor leidinggevenden beschikbaar te zijn. </t>
  </si>
  <si>
    <t>Verschillende arbeidsvoorwaarden</t>
  </si>
  <si>
    <t>De oplossing biedt de mogelijkheid tot het verlonen (en doorvoeren van mutaties) van doelgroepen met verschillende arbeidsvoorwaarden.</t>
  </si>
  <si>
    <t>Afwijkende arbeidsvoorwaarden</t>
  </si>
  <si>
    <t xml:space="preserve">De oplossing biedt de mogelijkheid om afwijkingen in arbeidsvoorwaarden in te richten naast de reguliere standaard regelingen vanuit de cao en wetgeving, enerzijds op werkgeversniveau en anderzijds op werknemersniveau en derden niveau.  </t>
  </si>
  <si>
    <t>Cao Rijk specifieke regelingen</t>
  </si>
  <si>
    <t xml:space="preserve">De oplossing biedt de mogelijkheid om de CAO Rijk toe te passen en dat deze automatisch mee lift op de nieuwe CAO-afspraken. </t>
  </si>
  <si>
    <t>De oplossing biedt de mogelijkheid om aanvullend looncomponenten (ICTU-beleid) aan te maken.</t>
  </si>
  <si>
    <t>Controle salarisstroken</t>
  </si>
  <si>
    <t>De oplossing biedt de mogelijkheid om inzichtelijk te maken vanuit welke facetten eventuele verschillen komen, inclusief verklaring van de opbouw van het verschil, ook met terugwerkende kracht. Het overzicht kan weergegeven worden op basis van euro’s en FTE’s. </t>
  </si>
  <si>
    <t>Extra maanden t.b.v. mutaties</t>
  </si>
  <si>
    <t>De oplossing biedt de mogelijkheid om aan het einde van het kalenderjaar een extra maand te boeken voor nagekomen mutaties met gevolgen voor de jaaropgaven en pensioenen, een zogenaamde 13e en 14e en 15e (correctierun).</t>
  </si>
  <si>
    <t>De oplossing biedt de mogelijkheid tot het uitvoeren van een correctieproductie op de reeds verwerkte maandelijkse salarisberekening op zowel individueel niveau als op collectief niveau (re-run van de volledige salarisproductie). Indien dit effect heeft op het prijsmodel, dient dit aangegeven te worden in het prijsmodel.</t>
  </si>
  <si>
    <t>Overzicht grondslagen en productiedata</t>
  </si>
  <si>
    <t>De oplossing biedt de mogelijkheid tot het genereren van een overzicht met een effectieve datum in het verleden met inzage in alle rekenregels, vastlegging van gegevens voor diverse grondslagen en andere productiedata van die periode. </t>
  </si>
  <si>
    <t>Cumulatieve loonstaten</t>
  </si>
  <si>
    <t xml:space="preserve">De oplossing biedt de mogelijkheid om cumulatieve loonstaten (resultaatoverzicht) per maand en op kalenderjaarbasis op diverse niveaus te genereren.  </t>
  </si>
  <si>
    <t>Overzichten verschillende niveaus</t>
  </si>
  <si>
    <t>De oplossing biedt de mogelijkheid om overzichten te maken op verschillende organisatieniveaus met alle gegevens van de betreffende maand van bruto-nettotraject en afdrachten werkgeverslasten, reserveringen etc., op werknemersniveau, per periode en per kostenplaats. </t>
  </si>
  <si>
    <t xml:space="preserve">Intelligente controle van salarisrun </t>
  </si>
  <si>
    <t>De oplossing biedt de mogelijkheid om een intelligente controle van de salarisrun uit te voeren. Denk hierbij aan inzet van machine learning, AI en waarschuwingssysteem voor zaken in verloning die aandacht behoeven.</t>
  </si>
  <si>
    <t>Aanmaken loonjournaalpost</t>
  </si>
  <si>
    <t>De oplossing biedt de mogelijkheid om een loonjournaalpost uit te draaien ten behoeve van de financiële verwerking.</t>
  </si>
  <si>
    <t>De oplossing biedt de mogelijkheid tot het ingeven van zogeheten ‘Gebroken Loonperiodes’, die correct worden verwerkt (de bruto looncomponenten en toeslagen worden automatisch en naar rato berekend).</t>
  </si>
  <si>
    <t>De oplossing biedt de mogelijkheid tot het vormgeven van diverse vormen van afbouw- en aflossingsregelingen. Hierbij wordt rekening gehouden met o.a. de beslagvrije voet en het is mogelijk om vorderingen op een medewerker zodanig vast te leggen, dat de vordering automatisch in termijnen wordt afgelost.</t>
  </si>
  <si>
    <t xml:space="preserve">De oplossing biedt de mogelijkheid om aan één en dezelfde medewerker meerdere functies met ieder een eigen beloningsniveau (salarisschaal en salaristrede) toe te kennen. </t>
  </si>
  <si>
    <t>De oplossing biedt de mogelijkheid personen zonder salarisbetaling te registreren. </t>
  </si>
  <si>
    <t xml:space="preserve">De oplossing ondersteunt de inrichting van het individueel keuzebudget (IKB). </t>
  </si>
  <si>
    <t>De oplossing biedt de mogelijkheid dat de inschrijver en het systeem het model van 'in service' salarisverwerking ondersteunen.  </t>
  </si>
  <si>
    <t>De oplossing biedt de mogelijkheid dat de salarisberekeningen worden uitgevoerd door de Inschrijver. In een noodsituatie is het voor Opdrachtgever mogelijk om een opdracht tot salarisverwerking te geven aan Inschrijver zonder dat er salarismutaties worden aangeleverd. </t>
  </si>
  <si>
    <t>Journalisering</t>
  </si>
  <si>
    <t>De oplossing biedt de mogelijkheid (in de context van salarisverwerking door de inschrijver) dat de Inschrijver een digitaal gegevensbestand voor de aansluiting (journaalpostenbestand) met de financiële administratie van Opdrachtgever levert. Inschrijver zorgt in samenwerking met Opdrachtgever voor de vereiste aansluiting en neemt het onderhoud voor zijn rekening. </t>
  </si>
  <si>
    <t>De oplossing biedt de mogelijkheid om rapportages te leveren waarin de resultaten van de salarisverwerking inzichtelijk worden gemaakt, teneinde opdrachtgever de mogelijkheid te geven de noodzakelijke controles op een correcte salarisverwerking uit te voeren. Zo dient jaarlijks een ISAE 3402 (of vergelijkbaar) rapportage beschikbaar te worden gesteld.</t>
  </si>
  <si>
    <t>De oplossing biedt de mogelijkheid om salarisberekeningen met terugwerkende kracht te maken, waarbij een herberekening plaatsvindt van het bruto-netto traject. De uitkomst van deze herberekening dient vervolgens op de salarisstrook van de lopende periode gepresenteerd te worden. </t>
  </si>
  <si>
    <t>De oplossing biedt de mogelijkheid van een validatie op bankrekening (IBAN) en BSN, waardoor een foutieve invoer niet mogelijk is. </t>
  </si>
  <si>
    <t>De oplossing biedt de mogelijkheid om de salariskosten van een medewerker te verdelen over minimaal 3 kostenplaatsen. </t>
  </si>
  <si>
    <t>De oplossing biedt de mogelijkheid om incidentele betalingen, zowel van bruto naar netto, als van netto naar bruto te berekenen. </t>
  </si>
  <si>
    <t>De oplossing biedt de mogelijkheid om binnen en buiten het lopende fiscale jaar nabetalingen te doen aan medewerkers die uit dienst zijn.</t>
  </si>
  <si>
    <t>De oplossing biedt de mogelijkheid om op werkgeversniveau het standaard aantal arbeidsuren vast te leggen. Op medewerkersniveau is het dan mogelijk om meer/minder arbeidsuren (parttime) vast te leggen. In beide situaties berekent de oplossing het juiste salaris op basis van het fulltime salaris. Het parttime salaris dient ook getoond te worden. </t>
  </si>
  <si>
    <t>De oplossing biedt de mogelijkheid om iedere betalingsperiode te bewaken dat ten minste het toepasselijke wettelijke minimumloon wordt uitbetaald aan de medewerker. </t>
  </si>
  <si>
    <t>De oplossing biedt de mogelijkheid om subsidieaanvragen te ondersteunen op de uit te betalen loonkosten en afdrachtsverminderingen.  </t>
  </si>
  <si>
    <t>Begroting</t>
  </si>
  <si>
    <t>De oplossing biedt de mogelijkheid om op basis van formatieplanning een begroting te maken.</t>
  </si>
  <si>
    <t>Betalingen</t>
  </si>
  <si>
    <t>De oplossing biedt de mogelijkheid tot het uitvoeren van betalingen via kas/bank. Ook moeten er extra rekeningnummers met een afwijkende naam en woonplaats, buitenlandse bankrekeningnummers, tweemaal hetzelfde rekeningnummer (per medewerker) en looncomponenten aan bankrekeningnummers kunnen worden gekoppeld.</t>
  </si>
  <si>
    <t>Registratie periodieke bedragen</t>
  </si>
  <si>
    <t>De oplossing biedt de mogelijkheid om bedragen periodiek te registreren en verrekenen. Voorbeeld: BYOD-vergoeding  (Bring Your Own Device) .</t>
  </si>
  <si>
    <t>Afrekening</t>
  </si>
  <si>
    <t>De oplossing biedt de mogelijkheid om automatisch een eindafrekening inclusief BYOD/bedrijfsmiddelen/studiekosten/verlof/IKB etc. te genereren en te berekenen.</t>
  </si>
  <si>
    <t>Leren en ontwikkelen</t>
  </si>
  <si>
    <t>Gesprekscyclus</t>
  </si>
  <si>
    <t xml:space="preserve">De oplossing biedt de mogelijkheid voor medewerker en leidinggevende om samen aan gespreksformulieren te werken. Beiden kunnen akkoord geven. Doorlevering aan personeelsdossier. </t>
  </si>
  <si>
    <t>De oplossing biedt de mogelijkheid om gespreksformulieren geautomatiseerd te verwerken (digitaal accorderen door medewerker, leidinggevende en vervolgens opslag in p-dossier)</t>
  </si>
  <si>
    <t>De oplossing biedt de mogelijkheid om als vervolgstap op de gesprekcyclus, het proces voor een salariswijziging  of toelage te starten.</t>
  </si>
  <si>
    <t>Competentiemanagement</t>
  </si>
  <si>
    <t>De oplossing biedt de mogelijkheid om vast te leggen welke competenties een medewerker heeft en nog te ontwikkelen heeft.</t>
  </si>
  <si>
    <t>Individuele ontwikkeling</t>
  </si>
  <si>
    <t xml:space="preserve">De oplossing biedt de mogelijkheid voor medewerkers om 360 graden feedback/feed forward  kunnen uitzetten naar collega's/klanten. Medewerker kan dit delen met collega of leidinggevende. </t>
  </si>
  <si>
    <t xml:space="preserve">De oplossing biedt de mogelijkheid om competenties voor een functie en/of medewerker in te voeren. 
</t>
  </si>
  <si>
    <t>Vervallen</t>
  </si>
  <si>
    <t>Verplicht opleidingsplan</t>
  </si>
  <si>
    <t xml:space="preserve">De oplossing biedt de mogelijkheid om verplichte opleidingen voor medewerkers per functie en per persoon zichtbaar te maken (behaald/nog niet behaald/gestopt), ook voor medewerker zelf. </t>
  </si>
  <si>
    <t>Opleidingsaanvraag</t>
  </si>
  <si>
    <t>De oplossing biedt de mogelijkheid om de studie-aanvraag van een medewerkers (conform CAO rijk) te verwerken via betaling aan opleidingsinstituut of salaris.</t>
  </si>
  <si>
    <t>Ontwikkel-portfolio medewerker</t>
  </si>
  <si>
    <t>De oplossing biedt de mogelijkheid voor een medewerkers om de gevolgde opleidingen in te zien, afspraken over eigen ontwikkeling en/of te volgen opleidingen vast te leggen, uitslagen testen (bijv. via extern softwarepakket) te koppelen aan eigen ontwikkelportfolio. ICTU wil graag behaalde certificaten en diploma's inzichtelijk maken. En deze koppelen aan afgesproken ontwikkeldoelen. Het kan bijvoorbeeld zijn dat een promotie afhankelijk is van het behalen van een leerdoel (en dus het succesvol afronden van een opleiding). Zie het als een digitaal Persoonlijk Ontwikkel Plan (POP).</t>
  </si>
  <si>
    <t>Verzuimbeheer</t>
  </si>
  <si>
    <t>Verzuim</t>
  </si>
  <si>
    <t xml:space="preserve">De oplossing maakt het mogelijk dat ziek- en betermeldingen (medewerker kan zichzelf ziek- en betermelden) plaatsvinden en de benodigde stappen in het kader van Wet verbetering Poortwachter,  (bijv. frequent-verzuimmelding, arbeidsongeschikt als gevolg van een ongeval of bezoek bedrijfsarts), tijdig en proactief worden aangeboden aan de casemanager/HR. In de oplossing moeten de stappen worden vastgelegd met behulp van UWV-templates/UWV formulieren en evt. extra invulvelden en het proces moet gemonitord worden (zijn verplichte processtappen gevolgd en afgehandeld?). </t>
  </si>
  <si>
    <t>De oplossing maakt het mogelijk dat medewerker en leidinggevende samen kunnen werken in een Plan van Aanpak en (eerstejaars) evaluatie.</t>
  </si>
  <si>
    <t>De oplossing biedt - naar de stappen van Wet verbetering Poortwachter - ook de mogelijkheid om ICTU processtappen toe te voegen. Tevens vindt signalering plaats en doorlevering naar andere geadministreerde arbeidsvoorwaarden (verlofsoorten, reiskosten, thuiswerkvergoeding stop, compensatieverlof stop, vaste reiskostenvergoeding stop , salariskortingen etc.).</t>
  </si>
  <si>
    <t>Wet Verbetering Poortwachter</t>
  </si>
  <si>
    <t>De oplossing ondersteunt Casemanagement van personen die onder de WIA/WGA vallen (en evt. deels uit dienst zijn), incl (B)WW.</t>
  </si>
  <si>
    <t>Vastlegging</t>
  </si>
  <si>
    <t xml:space="preserve">De oplossing maakt het mogelijk om gesprekken over de voortgang en werkafspraken (inclusief digitaal akkoord) tijdens de verzuimperiode, conform Wet verbetering Poortwachter, vast te leggen en inzichtelijk te maken voor werkgever en werknemer. 
</t>
  </si>
  <si>
    <t>WIA</t>
  </si>
  <si>
    <t xml:space="preserve">De oplossing biedt de mogelijkheid tot registratie van verwachte WIA instroom (n.a.v. prognose bedrijfsarts in probleemanalyse) met financiële consequentie i.v.m. prognoses voor WIA . </t>
  </si>
  <si>
    <t>Arbo-dienst koppeling</t>
  </si>
  <si>
    <t xml:space="preserve">Het systeem levert de mogelijkheid voor een koppeling met de arbodienst in twee richtingen. Ten behoeve van uitwisselen documenten en inplannen afspraken. </t>
  </si>
  <si>
    <t xml:space="preserve"> </t>
  </si>
  <si>
    <t>Ziek uit dienst</t>
  </si>
  <si>
    <t>De oplossing biedt de mogelijkheid om medewerkers die ziek uit dienst zijn gegaan te monitoren, danwel dat gegevens door te leveren aan andere systemen (UWV en arbo-dienst). Inclusief actieve signalering bij ziekmelding na uitdienstmelding.</t>
  </si>
  <si>
    <t>Definitie aanpassing verzuim</t>
  </si>
  <si>
    <t xml:space="preserve">De oplossing biedt de mogelijkheid om ziekteverzuimpercentage definitie aan te maken en vanuit eigen systeem berekend kan worden. 
</t>
  </si>
  <si>
    <t>Aanpassing verzuimpercentage</t>
  </si>
  <si>
    <t>De oplossing biedt de mogelijkheid om het verzuimpercentage aan te laten passen door leidinggevende en HR.</t>
  </si>
  <si>
    <t>Specifieke HR-regelingen</t>
  </si>
  <si>
    <t>Beeldschermbril</t>
  </si>
  <si>
    <t>De oplossing biedt de mogelijkheid om een Beeldschermbril tot het maximaal geldend bedrag (cf CAO Rijk/ICTU regeling) te registreren en via salaris te verwerken.</t>
  </si>
  <si>
    <t>Fietsplan - bruto/netto</t>
  </si>
  <si>
    <t>De oplossing biedt de mogelijkheid om bruto-netto te verrekenen met een fiscaal voordeel t/m een maximum bedrag (cf CAO Rijk) uit IKB budget.  Aangevuld met  een netto bedrag vanuit werkgever. Het systeem blokkeert wanneer het maximale bedrag wordt overschreden en wanneer binnen gestelde termijn een aanvraag ingediend wordt.</t>
  </si>
  <si>
    <t>Betaald ouderschapsverlof</t>
  </si>
  <si>
    <t>De oplossing biedt de mogelijkheid voor een medewerker om ouderschapsverlof op te nemen, wat geheel of gedeeltelijk vergoed wordt; conform wettelijke regelgeving/CAO Rijk.</t>
  </si>
  <si>
    <t>Reiskostenregeling</t>
  </si>
  <si>
    <t>De oplossing biedt de mogelijkheid om de reiskosten te berekenen op basis van de woon-werk afstand: ANWB routeplanner en 9292ov.nl (of vergelijkbaar)  en via het salaris te verwerken.</t>
  </si>
  <si>
    <t>ANW-regeling</t>
  </si>
  <si>
    <t xml:space="preserve">De oplossing maakt het mogelijk om per medewerker het eventuele Aanvullingspensioen voor nabestaanden via ElipsLife (aan te vragen door medewerker) te registreren.  </t>
  </si>
  <si>
    <t>Arbeidsongeschiktheidsverzekering</t>
  </si>
  <si>
    <t>De oplossing maakt het mogelijk om per medewerker een IPAP verzekering via Loyalis (aan te vragen door medewerker via externe site) te registreren en  via het salaris te verwerken.</t>
  </si>
  <si>
    <t>Hoger pensioen</t>
  </si>
  <si>
    <t xml:space="preserve">De oplossing maakt het mogelijk voor een medewerker om aan te geven meer pensioen te willen opbouwen via ABP en verwerking hiervan via het salaris. </t>
  </si>
  <si>
    <t>Zorgverlof</t>
  </si>
  <si>
    <t xml:space="preserve">De oplossing biedt de mogelijkheid voor een medewerker om zorgverlof aan te vragen, en ook om de verlenging aan te vragen. </t>
  </si>
  <si>
    <t>Onbetaald ouderschapsverlof</t>
  </si>
  <si>
    <t>De oplossing biedt de mogelijkheid voor een medewerker om, indien nog recht op ouderschapsverlof, dit onbetaald op te nemen en via het salaris te laten  verwerken. Conform wettelijke regeling/CAO Rijk.</t>
  </si>
  <si>
    <t>BHV &amp; Hoofd BHV</t>
  </si>
  <si>
    <t xml:space="preserve">De oplossing biedt de mogelijkheid tot vastlegging van het jaarlijkse vaste bedrag voor BHV en Hoofd BHV en tot verwerking via salaris. </t>
  </si>
  <si>
    <t>Werktijd Vermindering Senioren</t>
  </si>
  <si>
    <t xml:space="preserve">De oplossing biedt de mogelijkheid om de PAS-regeling conform geldende CAO Rijk te verwerken, inclusief berekening uren en rest-uren PAS (compensatie-uren voor PAS deelnemers, dit is een ICTU regeling), inclusief verwerking via salaris. Prest-uren PAS regeling: Volgens de PAS regeling kunnen deelnemers de werktijd verminderen tot en met 15,8%. Omdat medewerkers in de praktijk de werkuren naar boven afronden, ontstaan er meer gewerkte uren; de rest-uren PAS. Deze uren worden hetzelfde aangemerkt als compensatie-uren. </t>
  </si>
  <si>
    <t>Specifieke toelagen</t>
  </si>
  <si>
    <t xml:space="preserve">De oplossing biedt de mogelijkheid om toelages conform geldende CAO Rijk te verwerken, inclusief berekening en verwerking via salaris. </t>
  </si>
  <si>
    <t>Verblijfskosten</t>
  </si>
  <si>
    <t xml:space="preserve">De oplossing biedt de mogelijkheid voor een medewerker om verblijfskosten conform CAO Rijk te declareren. </t>
  </si>
  <si>
    <t>Registeren nevenwerkzaamheden</t>
  </si>
  <si>
    <t xml:space="preserve">De oplossing biedt de mogelijkheid om nevenwerkzaamheden conform vereisten CAO Rijk te registreren en met akkoord en eventueel aanvullende eisen van leidinggevende. </t>
  </si>
  <si>
    <t>IKB-spaarverlof</t>
  </si>
  <si>
    <t>De oplossing biedt de mogelijkheid om jaarlijks de opbouw spaarverlof toe te kennen, conform regels CAO Rijk.</t>
  </si>
  <si>
    <t>Urenregistratie en verlof</t>
  </si>
  <si>
    <t xml:space="preserve">De oplossing biedt de mogelijkheid om opgenomen verlofuren te verwerken in de urenregistratie. </t>
  </si>
  <si>
    <t>Detachering</t>
  </si>
  <si>
    <t>Uit- en indetacheren</t>
  </si>
  <si>
    <t>Medewerker werkt tijdelijk buiten ICTU</t>
  </si>
  <si>
    <t xml:space="preserve">De oplossing biedt de mogelijkheid om te registreren dat een medewerker tijdelijk extern gedetacheerd is. </t>
  </si>
  <si>
    <t>Medewerker wordt bij ICTU in-gedetacheerd</t>
  </si>
  <si>
    <t>De oplossing biedt de mogelijkheid om een medewerker die ingedetacheerd (deze ontvangt geen salaris van ICTU) is bij ICTU te registreren.</t>
  </si>
  <si>
    <t>Uitstroom</t>
  </si>
  <si>
    <t>Beeindigen dienstverband</t>
  </si>
  <si>
    <t xml:space="preserve">Exit verzoek </t>
  </si>
  <si>
    <t>Het systeem biedt een oplossing aan waarmee een medewerker kan aangeven het dienstverband te willen beëindigen. Hierbij moet vertrekreden en -motivatie geregistreerd kunnen worden ten behoeve van Management Informatie.  Tevens is het mogelijk om vanuit HR een dienstverband te beëindigen.</t>
  </si>
  <si>
    <t>Afloop (tijdelijk) dienstverband</t>
  </si>
  <si>
    <t xml:space="preserve">De oplossing biedt de mogelijkheid om leidinggevende en medewerker automatisch te informeren middels een alert over afloop (tijdelijk) dienstverband. </t>
  </si>
  <si>
    <t>Signalering afloop (tijdelijke) dienstverbanden</t>
  </si>
  <si>
    <t>De oplossing biedt de mogelijkheid voor het implementeren van signaleringsrapportages waaronder ten minste de volgende specifieke signaleringen: einde contract en of voor aankomende contracteindes verlengingen wel/niet zijn toegestaan conform CAO Rijk.</t>
  </si>
  <si>
    <t xml:space="preserve"> Afhandelen van uitbetalingen en ontslagvergoedingen </t>
  </si>
  <si>
    <t>Instroom (B)WW</t>
  </si>
  <si>
    <t xml:space="preserve">De oplossing biedt de mogelijkheid tot actieve signalering van mogelijke uitstroomkandidaten &lt; 4 maanden (inclusief NAW, BSN, telefoonnummer e-mailadres, FTE, salaris, soort contract, vertrekreden) en waarbij melding van uitdienst mogelijk is. </t>
  </si>
  <si>
    <t xml:space="preserve"> Exitgesprekken met vertrekkende medewerkers </t>
  </si>
  <si>
    <t>Exit-gesprek vastleggen</t>
  </si>
  <si>
    <t>De oplossing biedt de mogelijkheid om via een workflow een exitgesprek te voeren, waarna het resultaat van dit gesprek wordt vastgelegd in het personeelsdossier van de vertrekkende medewerker.</t>
  </si>
  <si>
    <r>
      <rPr>
        <b/>
        <sz val="26"/>
        <color rgb="FF0070C0"/>
        <rFont val="Century Gothic"/>
        <family val="1"/>
      </rPr>
      <t>P3 - Programma van Eisen en Wensen</t>
    </r>
    <r>
      <rPr>
        <b/>
        <sz val="26"/>
        <color rgb="FFAA3AB6"/>
        <rFont val="Century Gothic"/>
        <family val="1"/>
      </rPr>
      <t xml:space="preserve"> - Relatiemanagement -</t>
    </r>
  </si>
  <si>
    <t>Relatiemanagement</t>
  </si>
  <si>
    <t>Organisatiegegevens</t>
  </si>
  <si>
    <t>Controle opgevoerde organisaties</t>
  </si>
  <si>
    <t>Het is mogelijk om organisaties te registreren en bij te werken waarbij deze centraal wordt beheerd (Controle door een beperkt aantal gebruikers op de invoer). En om deze centraal te typeren naar bepaalde categorieën, zoals type organisatie (bijv. opdrachtgever) of domein (groepering van opdrachtgevers).</t>
  </si>
  <si>
    <t>Data</t>
  </si>
  <si>
    <t>Het is mogelijk om minimaal de volgende gegevens vast te leggen: Naam en contactgegevens, demografische informatie, interactiegeschiedenis, lead en verkoopinformatie, activiteit en taken op een organisatie/contactpersoon, product- of servicedetails (opdracht historie), marketinginformatie, klantsegmentatie, toestemmingsbeheer (GDPR).</t>
  </si>
  <si>
    <t>Leadmanagement</t>
  </si>
  <si>
    <t>Opdrachtgegevens</t>
  </si>
  <si>
    <r>
      <t xml:space="preserve">Specifiek moet het systeem de volgende basisgegevens kunnen registreren, welke mogelijk ICTU specifiek zijn: </t>
    </r>
    <r>
      <rPr>
        <b/>
        <sz val="10"/>
        <rFont val="Century Gothic"/>
        <family val="1"/>
      </rPr>
      <t xml:space="preserve">
</t>
    </r>
    <r>
      <rPr>
        <sz val="10"/>
        <rFont val="Century Gothic"/>
        <family val="1"/>
      </rPr>
      <t xml:space="preserve">Opdrachtcode 
Titel opdracht 
Opdrachtomschrijving 
Link naar aanspreekpunt ICTU (=relatiemanager) en domein (=nader in te stellen groepering van opdrachtgevers) 
Link naar contactpersoon opdrachtgever
Link naar tekenbevoegde bij de opdrachtgever
Link naar beoogde projectleider (ICTU)  
Link naar projectsecretaris en andere teamleden
Contractgrootte (dropdownmenu met bedragen vb. 50-250k / 250-1mlj / &gt;1mlj)
Start en (beoogde) einddatum 
Status (dropdown menu):
- Lead 
- Lead (On-Hold) - niet relevant nu 
- Geen Vervolg Lead – dead end 
- Offerte schrijven 
- Offerte uitgebracht 
- Offerte tweezijdig ondertekend 
- Offerte niet gegund 
- ICTU wijst af – past niet in het referentiekader van ICTU 
- Opdracht gegund = lopend
- Opdracht afgerond en in decharge  
- Opdracht gedechargeerd 
- Opdracht geëvalueerd intern 
- opdracht geëvalueerd extern  
Link naar projectovereenkomst (en aanvullende overeenkomsten)
Opmerkingen
</t>
    </r>
  </si>
  <si>
    <t>Relaties</t>
  </si>
  <si>
    <t xml:space="preserve">Het is mogelijk om dochterbedrijven op te voeren en te koppelen aan het moederbedrijf. Zoals het Ministerie van Justitie &amp; Veiligheid (moeder) en KMAR / Justid / Politie / etc. (dochter). </t>
  </si>
  <si>
    <t>Categorieën</t>
  </si>
  <si>
    <t>Het is mogelijk om de gegevens van de volgende type organisaties vast te leggen: 
- Potentiële opdrachtgevers, 
- Opdrachtgevers, 
- Leveranciers, 
- Overige stakeholders. 
En deze te groeperen naar een domein  (Bijvoorbeeld; Zorg, Sociaal &amp; Onderwijs of Openbaar bestuur &amp; dienstverlening).</t>
  </si>
  <si>
    <t>KvK</t>
  </si>
  <si>
    <t>Het systeem biedt de mogelijkheid om automatisch organisatiegegevens op te halen bij de Kamer van Koophandel (of vergelijkbaar).</t>
  </si>
  <si>
    <t>Relatiegegevens</t>
  </si>
  <si>
    <t>Persoonskaart</t>
  </si>
  <si>
    <t>Het systeem is in staat om persoonskaarten aan te maken en deze te koppelen aan de bijbehorende organisatie.</t>
  </si>
  <si>
    <t>Contactpersonen</t>
  </si>
  <si>
    <t xml:space="preserve">Het systeem is in staat om alle contactpersonen binnen een organisatie te tonen. </t>
  </si>
  <si>
    <t>Het systeem biedt functionaliteit voor het selecteren van een contactpersoon bij ICTU via een dropdownmenu of door handmatige invoer. Dit op basis van gebruikers welke uit de IAM koppeling beschikbaar zijn of actieve personeelsleden in de HR module.</t>
  </si>
  <si>
    <t xml:space="preserve">Het systeem biedt de mogelijkheid om een persoon te categoriseren als bijvoorbeeld Opdrachtgever, Tekenbevoegd of Alumnus, waarbij meerdere opties mogelijk zijn. </t>
  </si>
  <si>
    <t xml:space="preserve">Het systeem voorziet in een notitieruimte waar bijzonderheden of gegevens van de secretaresse van de relatie kunnen worden opgeslagen. </t>
  </si>
  <si>
    <t>Het systeem biedt de mogelijkheid om de communicatievoorkeuren van de persoon vast te leggen, zoals de keuze om nieuwsbrieven/mailingen te ontvangen. Daarnaast moet er een mogelijkheid zijn om te registeren bij welke evenementen de persoon moet worden uitgenodigd.</t>
  </si>
  <si>
    <t>Het systeem biedt de mogelijkheid om thema's te definiëren en te registeren aan welke thema's de persoon is gelinkt of in geïnteresseerd is.</t>
  </si>
  <si>
    <t>Het systeem maakt gebruik van tabbladen (of vergelijkbaar) in de persoonskaart, zodat de persoonskaart overzichtelijk blijft en gemakkelijk te navigeren is.</t>
  </si>
  <si>
    <t>Kansberekening</t>
  </si>
  <si>
    <t xml:space="preserve">Het is mogelijk om bij een opdracht in leadfase met een percentage aan te geven wat de kans van slagen is. </t>
  </si>
  <si>
    <t xml:space="preserve">Het is mogelijk om de kans van slagen (win kans) verschillende categorieën te geven. Bijvoorbeeld: 0-25, 25-75, 75-95 en 95-100% in te stellen. </t>
  </si>
  <si>
    <t>Het systeem kan een berekening maken van de pijplijn in termen van mogelijke contractgrootte x percentage.</t>
  </si>
  <si>
    <t>Koppelen documenten</t>
  </si>
  <si>
    <t>Outlook</t>
  </si>
  <si>
    <t>Het is mogelijk om Outlook (Exchange) te koppelen aan het systeem, zodat communicatie vastgelegd kan worden in het systeem vanuit Outlook.</t>
  </si>
  <si>
    <t>Het systeem biedt de mogelijkheid om correspondentie, zoals mails op te slaan.</t>
  </si>
  <si>
    <t>Bijlagen</t>
  </si>
  <si>
    <t xml:space="preserve">Het is mogelijk om bijlagen toe te voegen. </t>
  </si>
  <si>
    <t>Traceerbaarheid</t>
  </si>
  <si>
    <t>Het is mogelijk om bij te houden wie welke items heeft aangemaakt of gewijzigd. Zodat je bijvoorbeeld kunt zien bij wie het contact gestart is.</t>
  </si>
  <si>
    <t>Monitoren voortgang</t>
  </si>
  <si>
    <t>Reminders/Alerts</t>
  </si>
  <si>
    <t>Het systeem biedt de mogelijkheid om notificaties in te stellen met een datum en tijd. Dit stelt de relatiemanager (of eigenaar van de kaart) in staat om een melding te ontvangen wanneer de datum is verlopen, zodat er actie kan worden ondernomen, zoals het benaderen van de opdrachtgever.</t>
  </si>
  <si>
    <t>Offreren</t>
  </si>
  <si>
    <t>Opstellen offerte</t>
  </si>
  <si>
    <t>Aanmaken</t>
  </si>
  <si>
    <t>In het systeem kunnen verkoopkansen (offerte) aangemaakt worden. Hierbij is het minimaal mogelijk om te kiezen uit vooraf gedefinieerde producten en diensten.</t>
  </si>
  <si>
    <t>Het systeem biedt de mogelijkheid om een nieuwe lead (projectcode) te koppelen aan de persoonskaart van de opdrachtgever van de opdracht. Indien nodig moet het mogelijk zijn om dit later aan te passen, zodat alle documentatie aan de juiste persoon is gekoppeld.</t>
  </si>
  <si>
    <t xml:space="preserve">Het systeem biedt de mogelijkheid om een lead/project aan meerdere personen te koppelen, zoals tekenbevoegd en contactpersoon aan opdrachtgeverzijde en aan ICTU zijde de relatiemanager en beoogd projectverantwoordelijke. Hierbij geldt dat koppelingen later weer gewijzigd kunnen worden. </t>
  </si>
  <si>
    <t>Het systeem biedt de mogelijkheid om de persoon waarmee de eerste gesprekken worden gevoerd vast te leggen, zelfs als deze persoon niet de opdrachtgever is.</t>
  </si>
  <si>
    <t>Het is wenselijk dat de historie wordt bijgehouden op de kaart van het project, zodat relevante informatie traceerbaar blijft.</t>
  </si>
  <si>
    <t>Opdrachtgeverstevredenheidonverzoek (OGT)</t>
  </si>
  <si>
    <t>Uitvragen OGT</t>
  </si>
  <si>
    <t>Selectiecriteria</t>
  </si>
  <si>
    <t xml:space="preserve">Het systeem biedt de mogelijkheid om een selectie van opdrachten te maken voor opdrachtgeverstevredenheidonverzoek op basis van in te stellen criteria, zoals start- en einddatum binnen een opgegeven periode en meerdere criteria gecombineerd met EN/EN- of EN/OF-constructie. </t>
  </si>
  <si>
    <t xml:space="preserve">Het systeem biedt de mogelijkheid om opdrachten te selecteren voor opdrachtgeverstevredenheidonverzoek op basis van de  contractwaarde, waarbij een normbedrag kan worden ingesteld. </t>
  </si>
  <si>
    <t>Het systeem biedt de mogelijkheid om opdrachten te selecteren voor opdrachtgeverstevredenheidonverzoek binnen een specifiek domein (opdrachtgeversgroep).</t>
  </si>
  <si>
    <t xml:space="preserve">Het systeem biedt de mogelijkheid om opdrachten voor opdrachtgeverstevredenheidonverzoek uit te sluiten voor selectie op basis van vastgelegde attributen, zoals toestemming. </t>
  </si>
  <si>
    <t>Uitsluitingen</t>
  </si>
  <si>
    <t>Het systeem biedt de mogelijkheid om opdrachten uit te sluiten voor opdrachtgeverstevredenheidonverzoek die eerder geëvalueerd zijn, met een instelbare termijn voor de evaluatieperiode.</t>
  </si>
  <si>
    <t>Het is wenselijk dat het systeem de mogelijkheid biedt om opdrachtgevers uit te sluiten voor opdrachtgeverstevredenheidonverzoek die eerder benaderd zijn binnen een instelbare termijn.</t>
  </si>
  <si>
    <t>Workflow</t>
  </si>
  <si>
    <t>Het systeem moet de mogelijkheid bieden om de selectie van opdrachten voor te leggen aan bepaalde ICTU-medewerkers voor acceptatie, aanpassing of weigering, mogelijk in de vorm van een workflow of een exportdocument.</t>
  </si>
  <si>
    <t>Verzenden enquête</t>
  </si>
  <si>
    <t xml:space="preserve">Het is wenselijk dat de geselecteerde opdrachten en personen voorzien kunnen worden van een enquêteformulier en verzonden kunnen worden, of anders aangeboden kunnen worden aan een mailprogramma. </t>
  </si>
  <si>
    <t>Response</t>
  </si>
  <si>
    <t>Monitoring response</t>
  </si>
  <si>
    <t>Het systeem moet in staat zijn om te monitoren of een bepaald persoon al heeft gereageerd op de enquête en zo ja, wanneer.</t>
  </si>
  <si>
    <t>Vastleggen response</t>
  </si>
  <si>
    <t xml:space="preserve">Het systeem moet in staat zijn om de ingeleverde enquêteformulieren vast te leggen, inclusief bepaalde gestructureerde elementen zoals cijfers en contactverzoeken. </t>
  </si>
  <si>
    <t>Analyse response</t>
  </si>
  <si>
    <t xml:space="preserve">Het systeem is in staat om analyses te maken op de respons, zoals de gemiddelde response rate en respons per opdrachtgever. </t>
  </si>
  <si>
    <t>Autorisatie</t>
  </si>
  <si>
    <t>Formulier toegang</t>
  </si>
  <si>
    <t xml:space="preserve">Het systeem biedt de mogelijkheid om te bepalen welke personen/rollen toegang hebben tot de ingeleverde formulieren. </t>
  </si>
  <si>
    <t>Vastleggen vervolgacties</t>
  </si>
  <si>
    <t>Vervolgacties</t>
  </si>
  <si>
    <t>Het systeem biedt de mogelijkheid om vervolgacties vast te leggen op basis van bepaalde normwaardes binnen het enquêteformulier, zoals het sturen van een seintje naar de relatiemanager wanneer de opdrachtgever aangeeft contact te willen hebben.</t>
  </si>
  <si>
    <t>Mailingen</t>
  </si>
  <si>
    <t>Het systeem biedt de mogelijkheid om relaties te selecteren op basis van in ieder geval de volgende kenmerken:
-Persoons categorie (bijvoorbeeld Tekenbevoegd of Alumnus), 
-Domein, 
-Communicatievoorkeuren,
-Thema's . 
En deze selectie vervolgens te gebruiken voor mailingen en uitnodigingen voor evenementen.</t>
  </si>
  <si>
    <r>
      <rPr>
        <b/>
        <sz val="26"/>
        <color rgb="FF0070C0"/>
        <rFont val="Century Gothic"/>
        <family val="1"/>
      </rPr>
      <t>P5 - Programma van Eisen en Wensen</t>
    </r>
    <r>
      <rPr>
        <b/>
        <sz val="26"/>
        <color rgb="FFAA3AB6"/>
        <rFont val="Century Gothic"/>
        <family val="1"/>
      </rPr>
      <t xml:space="preserve"> - PMO en Projectmanagement -</t>
    </r>
  </si>
  <si>
    <t>Registreren</t>
  </si>
  <si>
    <t>Het systeem moet basisgegevens kunnen registreren in de context van projecten waaronder de wellicht ICTU specifieke velden: 
projectleider, projectsecretaris, relatiemanager, 
type project (Bijvoorbeeld: Fixed price of NaCalc),
domein (Bijvoorbeeld; Zorg, Sociaal &amp; Onderwijs of Openbaar bestuur &amp; dienstverlening),
tekenbevoegd (ICTU/Opdrachtgever), 
contactpersoon, 
kenmerknummer opdrachtgever, 
projectcode, 
projectomschrijving, 
Start- en einddatum,  
Facturatiegegevens opdrachtgever</t>
  </si>
  <si>
    <t>Projectfinanciën</t>
  </si>
  <si>
    <t>Contractwaarde projectovereenkomst</t>
  </si>
  <si>
    <t>Contractwaarde</t>
  </si>
  <si>
    <t xml:space="preserve">Het systeem neemt de contractwaarde van een projectovereenkomst over nadat deze ondertekend is. </t>
  </si>
  <si>
    <t>Contractwaarde addendum</t>
  </si>
  <si>
    <t>Automatische berekening</t>
  </si>
  <si>
    <t>Het systeem berekent de totale contractwaarde van een project bij een addendum (ophoging).</t>
  </si>
  <si>
    <t>Opstellen overeenkomst</t>
  </si>
  <si>
    <t>Projectcode</t>
  </si>
  <si>
    <t xml:space="preserve">Het systeem biedt de mogelijkheid om zelf de opbouw van de projectcode (projectkenmerk) te bepalen, waarbij minimaal 15 posities (inclusief letters en punten) beschikbaar zijn.  </t>
  </si>
  <si>
    <t xml:space="preserve">Het systeem biedt de mogelijkheid om, onder een hoofd-projectcode, sub-projectcodes aan te maken (zogeheten moeder-kind projecten). </t>
  </si>
  <si>
    <t>Binnen het systeem is de opbouw (automatische nummering) van het veld 'projectcode' instelbaar en is tevens overschrijfbaar na automatische vulling.</t>
  </si>
  <si>
    <t>Contractbeheer</t>
  </si>
  <si>
    <t>Aanvullende overeenkomst</t>
  </si>
  <si>
    <t xml:space="preserve">Het systeem biedt de mogelijkheid om bij het opstellen van een aanvullende overeenkomst gebruik te maken van de basisgegevens uit de hoofdovereenkomst. </t>
  </si>
  <si>
    <t>Het systeem biedt de mogelijkheid om een aanvullende overeenkomst automatisch te voorzien van een volgnummer.</t>
  </si>
  <si>
    <t>Project financiën</t>
  </si>
  <si>
    <t>Begroten</t>
  </si>
  <si>
    <t>Projectbegroting</t>
  </si>
  <si>
    <t>Het systeem biedt de mogelijkheid om een projectbegroting vast te leggen.</t>
  </si>
  <si>
    <t>Kostencategorieën</t>
  </si>
  <si>
    <t xml:space="preserve">Het systeem biedt de mogelijkheid om een binnen een projectbegroting gebruik te maken van verschillende kostencategorieën, zoals interne en externe ureninzet , materiële kosten en diensten. </t>
  </si>
  <si>
    <t>Muteren</t>
  </si>
  <si>
    <t xml:space="preserve">Het systeem biedt de mogelijk om mutaties door te voeren in een reeds opgestelde begroting. </t>
  </si>
  <si>
    <t>Ureninzet</t>
  </si>
  <si>
    <t xml:space="preserve">Het systeem biedt de mogelijkheid om binnen een begroting, uren per medewerker per periode vast te leggen. </t>
  </si>
  <si>
    <t xml:space="preserve">Het systeem biedt de mogelijkheid om bij het selecteren van een (reeds in het systeem geregistreerde) medewerker automatisch het uurtarief op te halen. </t>
  </si>
  <si>
    <r>
      <t>Het systeem biedt de mogelijkheid om een rol/ functie</t>
    </r>
    <r>
      <rPr>
        <sz val="10"/>
        <color rgb="FFFF0000"/>
        <rFont val="Century Gothic"/>
        <family val="1"/>
      </rPr>
      <t xml:space="preserve"> </t>
    </r>
    <r>
      <rPr>
        <sz val="10"/>
        <color rgb="FF000000"/>
        <rFont val="Century Gothic"/>
        <family val="1"/>
      </rPr>
      <t xml:space="preserve">in de begroting op te voeren en hierbij het uurtarief handmatig in te voeren. </t>
    </r>
  </si>
  <si>
    <t xml:space="preserve">Het systeem biedt de mogelijkheid om meerdere uurtarieven per medewerkers vast te leggen. </t>
  </si>
  <si>
    <t>Het systeem biedt de mogelijkheid om op basis van opgegeven uurtarief en aantal uren automatisch de totale kosten uit te rekenen</t>
  </si>
  <si>
    <t>Tariefdifferentiatie</t>
  </si>
  <si>
    <t xml:space="preserve">Het systeem biedt de mogelijkheid om per medewerker vast te leggen welk overheadtarief van toepassing is, waarbij dit tarief per project kan verschillen. </t>
  </si>
  <si>
    <t>Exporteren</t>
  </si>
  <si>
    <t>Het systeem biedt de mogelijk om projectbegrotingen te exporteren naar Excel.</t>
  </si>
  <si>
    <t>Structuur</t>
  </si>
  <si>
    <t xml:space="preserve">Het systeem biedt de mogelijkheid om op basis van een projectbegroting een structuur te genereren voor de urenstaat waarop projectmedewerkers kunnen gaan schrijven. Hierbij moet de mogelijkheid bestaan deze structuur handmatig aan te passen. 
Ter verduidelijking: Bij ICTU wordt gewerkt met projecten. Deze projecten hebben ieder een eigen structuur met bijvoorbeeld deelprojecten of fasen. Doorgaans wordt deze structuur ook gebruikt als basis voor urenregistratie. Vandaar de wens om een structuur voor urenregistratie te kunnen generen op basis van structuur projectbegroting.  
</t>
  </si>
  <si>
    <t>Koppelen</t>
  </si>
  <si>
    <t xml:space="preserve">Het systeem biedt de mogelijkheid om medewerkers te koppelen aan een project. </t>
  </si>
  <si>
    <t>Het systeem biedt de mogelijkheid om aan een project gekoppelde medewerkers automatisch te autoriseren voor het schrijven van uren op het project</t>
  </si>
  <si>
    <t xml:space="preserve">Het systeem biedt de mogelijkheid aan om het schrijven van uren op een project pas mogelijk te maken nadat een overeenkomst (eenzijdig) ondertekend is. </t>
  </si>
  <si>
    <t>Budgetbewaking</t>
  </si>
  <si>
    <t xml:space="preserve">Het systeem biedt een rapportage van de projectkosten per maand, per jaar, per looptijd opdracht (dus ook over de jaargrens heen). </t>
  </si>
  <si>
    <t>Dashboarding</t>
  </si>
  <si>
    <t>Het systeem biedt de mogelijkheid om via een dashboard de volgende gegevens van een project weer te geven: 
begrote kosten; 
geprognotiseerde kosten (= vastgelegde, maar nog niet gefactureerde kosten); bestede kosten, 
verwachte kosten.</t>
  </si>
  <si>
    <t xml:space="preserve">Het systeem kan de bestede kosten afzetten tegen de begroting en deze in een percentage weergeven in een dashboard. </t>
  </si>
  <si>
    <t xml:space="preserve">Het systeem biedt via een dashboard een overzicht van aangegane financiële verplichtingen per project, inclusief looptijd en saldo verplichting. </t>
  </si>
  <si>
    <t xml:space="preserve">Het systeem biedt de mogelijkheid om vanuit een dashboard door te klikken naar het projectendossier. </t>
  </si>
  <si>
    <t xml:space="preserve">Het systeem biedt de mogelijkheid om middels een dashboard inzicht te geven in de  status van documenten in workflows. </t>
  </si>
  <si>
    <t>Bevoorschotting</t>
  </si>
  <si>
    <t xml:space="preserve">Het systeem biedt de mogelijkheid om bij het aangaan van een projectovereenkomst / addendum een bevoorschottingsschema  vast te leggen t.b.v. facturatie. </t>
  </si>
  <si>
    <t>Signalering / alerts</t>
  </si>
  <si>
    <t>Het systeem biedt de mogelijkheid tot signalering bij 80% (of anders bepaald) besteed per verplichting.</t>
  </si>
  <si>
    <t xml:space="preserve">Het systeem biedt de mogelijkheid tot het genereren van een overzicht van financiële verplichtingen per project, per periode, waarbij realisatie wordt afgezet tegen contractwaarde. </t>
  </si>
  <si>
    <t xml:space="preserve">Het systeem biedt de mogelijkheid tot het genereren van een overzicht van begrote (deel)projectkosten versus bestede kosten (realisatie/budgetuitputting). </t>
  </si>
  <si>
    <t xml:space="preserve">Het systeem biedt de mogelijkheid tot het berekenen en weergeven van het verbrandingstempo van uren op basis van aantal gecontracteerde uren en aantal bestede uren. </t>
  </si>
  <si>
    <t>Prognose</t>
  </si>
  <si>
    <t xml:space="preserve">Het systeem biedt de mogelijkheid om prognoses op te stellen op basis van de gegevens die reeds vastgelegd zijn in de oorspronkelijke / voorgaande begroting. </t>
  </si>
  <si>
    <t xml:space="preserve">Het systeem biedt de mogelijkheid om prognoses bij te stellen, inclusief het  verschuiven van budgetten per kostencategorie (personele kosten, materiële kosten e.d.). </t>
  </si>
  <si>
    <t>Het systeem biedt de mogelijkheid om de prognose weer te geven in een rapportage en/of dashboard</t>
  </si>
  <si>
    <t>Dechargeren</t>
  </si>
  <si>
    <t>(Financiële) Decharge</t>
  </si>
  <si>
    <t>Activa</t>
  </si>
  <si>
    <t xml:space="preserve">Het systeem biedt de mogelijkheid tot raadplegen van geregistreerde activa op projectniveau (o.a. hardware en software). </t>
  </si>
  <si>
    <t>Decharge document</t>
  </si>
  <si>
    <t xml:space="preserve">Het systeem biedt de mogelijkheid om een decharge document op te stellen op basis van een sjabloon. </t>
  </si>
  <si>
    <t>Financiële gegevens</t>
  </si>
  <si>
    <t xml:space="preserve">Het systeem biedt de mogelijkheid om op basis van selecties financiële gegevens te genereren (denkend aan: per jaartal, meerdere jaren, type kosten) en deze weer te geven in een dechargedocument. </t>
  </si>
  <si>
    <r>
      <t xml:space="preserve">P6 - Programma van Eisen en Wensen </t>
    </r>
    <r>
      <rPr>
        <b/>
        <sz val="26"/>
        <color rgb="FF7030A0"/>
        <rFont val="Century Gothic"/>
        <family val="1"/>
      </rPr>
      <t>- ICT -</t>
    </r>
  </si>
  <si>
    <t>ICT</t>
  </si>
  <si>
    <t>API, Integraties &amp; Koppelingen</t>
  </si>
  <si>
    <t>API</t>
  </si>
  <si>
    <t xml:space="preserve">Het systeem moet beschikken over een gedocumenteerde, volledig functionele RESTful API die de te koppelen applicaties (zie koppelvlakken) kunnen gebruiken om toegang te krijgen tot de relevante gegevens. </t>
  </si>
  <si>
    <t>Het systeem moet bewezen authenticatiemethoden ondersteunen, zoals OIDC, om veilige toegang tot de API te waarborgen.</t>
  </si>
  <si>
    <t>De API moet fijnmazige autorisatieregels ondersteunen om te controleren welke gegevens de koppelende partij kan benaderen.</t>
  </si>
  <si>
    <t xml:space="preserve">De API moet in staat zijn om gegevens te leveren in een gangbaar formaat. Dit kan JSON, XML of YAML zijn. En gebruik maken van een gangbaar protocol. Dit kan Odata, GraphQL of JSON:API zijn. 
</t>
  </si>
  <si>
    <t xml:space="preserve">De API moet duidelijke foutmeldingen teruggeven bij mislukte aanroepen zodat integrerende partijen kunnen  reageren op problemen.
</t>
  </si>
  <si>
    <t>Wanneer de API rate limiting toepast op verzoeken, moeten deze limieten ruim voldoende zijn om normale bedrijfsactiviteiten te ondersteunen.</t>
  </si>
  <si>
    <t xml:space="preserve">De leverancier moet een beleid en procedure hebben voor het beheren van updates aan de API, om te voorkomen dat veranderingen de integratie met integrerende partijen verstoren. Deze procedure is in lijn met de procedure voor gepland en ongepland onderhoud welke in het DAP (Dossier Afspraken en Procedures) wordt beschreven.
</t>
  </si>
  <si>
    <t>Integratie</t>
  </si>
  <si>
    <t xml:space="preserve">De oplossing heeft Office 365 integratie, waarbij 64-bit ondersteund wordt. Vanuit het systeem en vanuit Office kunnen bijvoorbeeld documenten direct geüpload worden of mail berichten verzonden worden. 
</t>
  </si>
  <si>
    <t xml:space="preserve">De Outlook agenda kan gesynchroniseerd worden met de agenda van het systeem, waarbij 64-bit van Microsoft Office wordt ondersteund.
</t>
  </si>
  <si>
    <t>Templates / Sjablonen</t>
  </si>
  <si>
    <t xml:space="preserve">Het systeem biedt een oplossing waarmee documenten gegenereerd en opgeslagen kunnen worden, eventueel op basis van vooraf gedefinieerd sjabloon (MS Word en Excel). Waarbij 64-bit van Microsoft Office  wordt ondersteund. Deze kan onder andere toegepast worden in de volgende processen: 
-Bij het genereren van offertes, orders en contracten
-Bij het genereren van servicemanagement documenten als een SLA
-Bij het genereren van inhuur-, project- en arbeidsovereenkomsten
-Bij het genereren van projectdecharges en addenda
-Bij het genereren van facturen
</t>
  </si>
  <si>
    <t>Koppelingen</t>
  </si>
  <si>
    <t xml:space="preserve">Het systeem biedt de mogelijkheid gegevens naar PowerBI te ontsluiten. 
</t>
  </si>
  <si>
    <t xml:space="preserve">Het systeem kan geïntegreerd worden met de huidige OCR oplossing; ScanSys of het systeem biedt geïntegreerd vergelijkbare functionaliteit. OCR functionaliteit wordt o.a. toegepast in de volgende processen:
-Binnenkomende facturen per mail (Exchange integratie nodig)
-Binnenkomende bonnen bij declaraties
</t>
  </si>
  <si>
    <t xml:space="preserve">Het systeem kan geïntegreerd worden met onze IAM provisioning oplossing (HelloID). Het HR component binnen het systeem is de authentieke gebruikersbron, HelloID is de broker tussen het AD en het systeem en wordt gebruikt om de on/off boarding processen te stroomlijnen. 
</t>
  </si>
  <si>
    <t>Het systeem kan geïntegreerd worden met onze authenticatie management oplossing Azure Entra ID (voorheen bekend onder Azure AD). Het systeem verleent alleen toegang na succesvolle login en Multi Factor Authentication (MFA) met Number Matching bij de Identity Provider (IdP).</t>
  </si>
  <si>
    <t xml:space="preserve">Het systeem kan geïntegreerd worden met ons Arbo Platform Cohesie Xpert Suite.  Momenteel worden er vanuit de bestaande document koppeling nachtelijk verzuimmutaties m.b.t. tot een personeelsnummer gecommuniceerd richting Cohesie.
</t>
  </si>
  <si>
    <t>Ondertekenen</t>
  </si>
  <si>
    <t>Het systeem kan geïntegreerd worden met onze signing dienst (https://www.ondertekenen.nl/ontwikkelaars) of biedt een vergelijkbare dienst. Waarbij de status van het proces (workflow) gevolgd kan worden en er herinnering verstuurd kunnen worden. Notificaties via mail bevatten een hyperlink naar het te ondertekenen documenten. Tweezijdig en enkelzijdig ondertekenen kan onder andere toegepast worden in de volgende processen: 
-Bij het tekenen van offertes, orders en contracten
-Bij het tekenen van servicemanagement documenten als een SLA
-Bij het tekenen van inhuur overeenkomsten
-Bij het tekenen van interne overeenkomsten met medewerkers (bijvoorbeeld een overeenkomst voor het volgen van een opleiding waaraan voorwaarden zijn verbonden)
Ondertekende documenten worden opgeslagen binnen het ERP systeem en eventueel ter bevestiging naar externe partijen als bijlage verstuurd per email.</t>
  </si>
  <si>
    <t xml:space="preserve">Ter ondersteuning van de processen bij HR en Finance &amp; Control kan het systeem koppelen met:
- De Belastingdienst
- Pensioenuitvoerder (ABP)
- UWV (Digipoort)
- Bank (Rabobank)
</t>
  </si>
  <si>
    <t>Autorisatiebeheer</t>
  </si>
  <si>
    <t>Beveiliging</t>
  </si>
  <si>
    <t xml:space="preserve">Het systeem biedt de mogelijkheid om beveiligingsniveaus aan documenten toe te kennen, zodat gebruikers alleen die documenten kunnen inzien, bewerken of verwijderen waartoe hun niveau toereikend is. 
</t>
  </si>
  <si>
    <t xml:space="preserve">Het systeem biedt de mogelijkheid om tabel en regelniveau create, read, update en delete (CRUD) autorisaties toe te kennen aan (systeem) gebruikers. Bijvoorbeeld; bij urenregistratie kan de gebruiker alleen zijn eigen regels bewerken (status afhankelijk). Wie mag een rapportage inzien.
</t>
  </si>
  <si>
    <t>Rollen en rechten</t>
  </si>
  <si>
    <t xml:space="preserve">Het systeem biedt de mogelijkheid om met behulp van zelf te definiëren autorisatierollen gebruikers toegang te geven tot specifieke functionaliteiten (stapelen van rollen). Maar ook binnen de workflowfunctionaliteit. Een opties waar je niet voor geautoriseerd bent, krijg je ook niet te zien in de user interfase als gebruiker. 
</t>
  </si>
  <si>
    <t>Beëindiging dienstverband</t>
  </si>
  <si>
    <t xml:space="preserve">Het systeem biedt de mogelijkheid om bij beëindiging van dienstverband de toegekende autorisaties automatisch komen te vervallen.
</t>
  </si>
  <si>
    <t>Logging</t>
  </si>
  <si>
    <t xml:space="preserve">Het systeem stelt logging beschikbaar op toegekende / gewijzigde autorisaties. Hiervan is ook de historie beschikbaar.
</t>
  </si>
  <si>
    <t>Functiescheiding</t>
  </si>
  <si>
    <t xml:space="preserve">Het systeem biedt de mogelijkheid om functiescheiding toe te passen op basis van autorisatierollen en triggers en validation (business rules); Bijvoorbeeld mag het niet mogelijk zijn om je eigen uren, offertes en declaraties goed te keuren. 
</t>
  </si>
  <si>
    <t xml:space="preserve">Niemand verkrijgt toegang tot informatie van ICTU zonder passende authenticatie (Azure AD (Entra ID) Multi-Factor Authentication). De leverancier past daarom technieken en middelen toe voor het vaststellen van de unieke identiteit van personen en systemen die toegang vereisen om taken en functies uit te voeren. 
</t>
  </si>
  <si>
    <t>Data uitwisseling</t>
  </si>
  <si>
    <t>Het is mogelijk om bestanden m.b.v. communicatiesoftware via een beveiligde Gateway uit te wisselen. Specifiek wisselt ICTU bestanden uit via een Gateway welke aansluit op het TIE Business Network welke is aangesloten op het SimplerInvoicing Network. Dit wordt o.a. gebruikt voor Digital invoicing en Reversed Billing.</t>
  </si>
  <si>
    <t>Kwaliteit</t>
  </si>
  <si>
    <t xml:space="preserve">Gegevens die onderling kunnen worden gekoppeld of uitgewisseld, dienen gebruik te maken van technische of in ieder geval betekenisloze sleutels (als primary keys).
</t>
  </si>
  <si>
    <t>Audit-trail</t>
  </si>
  <si>
    <t xml:space="preserve">Het systeem beschikt over een niet-muteerbare audit-trail waarin automatisch registratie en opslag van gegevens plaatsvindt, waarin onderstaande minimaal aanwezig is: 
-Alle handelingen (functionaliteiten) die door individuele gebruikers met betrekking tot metagegeven(s), proces(sen) worden verricht;
-De datum en tijd van de uitvoering van de handeling;
-Het systeem biedt een beheerscherm voor het bekijken van audit trails;
-Er is een mogelijkheid om een gefilterde rapportage te genereren (bijvoorbeeld voor een externe audit partij).
N.B. ‘niet-muteerbaar’ betekent dat de audit-trail op geen enkele wijze kan worden aangepast of verwijderd door ongeacht welke gebruiker. Vooropgesteld dat de gegevens onveranderd blijven, moeten ze wel kunnen worden geconverteerd/gemigreerd of gekopieerd naar andere gegevensdragers. </t>
  </si>
  <si>
    <t>Wij wensen dat de inschrijver zelf verantwoordelijk is voor het uitvoeren van security monitoring binnen het aan te besteden bedrijfsvoeringsplatform (ERP). De inschrijver wordt verwacht dat deze een security monitoringoplossing heeft en onderhoudt, die in staat is om alle relevante loggegevens, activiteiten en gebeurtenissen binnen het ERP-platform te monitoren.
De security monitoringoplossing moet proactief zijn en in staat zijn om verdachte activiteiten, afwijkend gedrag en beveiligingsincidenten te detecteren. Het dient te beschikken over analyse- en algoritmemogelijkheden om potentiële bedreigingen te identificeren. Daarnaast wensen wij dat de inschrijver een Security Operations Center (SOC) of een vergelijkbaar team heeft, dat verantwoordelijk is voor het 24/7 monitoren en reageren op security-gerelateerde gebeurtenissen en incidenten.</t>
  </si>
  <si>
    <t>ICTU wenst dat de leverancier logging van het ERP-platform kan filteren en versturen naar een externe SIEM-oplossing (Security Information and Event Management) of log management oplossing. Hierdoor wordt het voor ICTU mogelijk om alle relevante logs te centraliseren en te analyseren in een gecentraliseerde omgeving. Het ERP-platform moet in staat zijn om loggegevens te verzenden op gestandaardiseerde wijze. Dit mag zijn Syslog met Common Event Format (CEF), Log Event Extended Format (LEEF) of JSON. Met de mogelijkheid om logging te ontsluiten naar een SIEM-oplossing dan wel log management oplossing, kan ICTU proactief beveiligingsincidenten detecteren en snel reageren op verdachte activiteiten of cyberaanvallen. Hierdoor kunnen wij de beveiliging van het ERP-platform effectief monitoren en beheren, en indien nodig gebruik maken van (externe) Security Operations Center (SOC) dienstverlening om te zorgen voor adequate reactie op mogelijke bedreigingen. ICTU maakt op dit moment gebruik van Splunk, maar dit kan in de toekomst wijzigen.</t>
  </si>
  <si>
    <t>Obfuscatie</t>
  </si>
  <si>
    <t xml:space="preserve">Als het gaat om gegevens in aanmerking komende voor anonimiseren (in het kader van de AVG), dan heeft de aangeboden oplossing de mogelijkheid om gegevens te kunnen anonimiseren en een rapport te genereren waaruit blijkt dat dit heeft plaatsgevonden.
</t>
  </si>
  <si>
    <t>Opslag</t>
  </si>
  <si>
    <t xml:space="preserve">Data en documenten blijven ten alle tijden eigendom van ICTU. 
</t>
  </si>
  <si>
    <t>Vernietiging</t>
  </si>
  <si>
    <t>Als het gaat om gegevens in aanmerking komende voor vernietiging (na expliciet akkoord van ICTU), dan heeft het aangeboden systeem de mogelijkheid om gegevens te kunnen wissen en van een daadwerkelijke vernietiging ook een rapport te genereren waaruit blijkt dat dit heeft plaatsgevonden.</t>
  </si>
  <si>
    <t xml:space="preserve">Binnen de omgevingen anders dan productie, dienen stamgegevens geanonimiseerd  te worden door de inschrijver.
</t>
  </si>
  <si>
    <t>Support</t>
  </si>
  <si>
    <t>Acceptatie</t>
  </si>
  <si>
    <t xml:space="preserve">Leverancier biedt de mogelijkheid om instellingen en koppelvlakken te testen in een realistische, representatieve omgeving, waarbij deze testen op geen enkele wijze invloed kunnen hebben op de beschikbaarheid en performance van de productie-omgeving. ICTU wil een mogelijkheid om nieuwe processen kunnen beproeven (bijvoorbeeld workflows) en een mogelijkheid om nieuwe versies (updates/upgrades) kunnen accepteren met de huidige inrichting. 
</t>
  </si>
  <si>
    <t>Toegankelijkheid &amp; Gebruik</t>
  </si>
  <si>
    <t>UX</t>
  </si>
  <si>
    <t xml:space="preserve">De gebruikersschermen moeten checks bevatten op volledigheid, verplichting en validaties op toegestane waarde die de gebruiker helpen bij het voorkomen van fouten in de invoer en biedt daarbij ondersteuning aan het gebruik van het systeem.
</t>
  </si>
  <si>
    <t xml:space="preserve">Binnen het systeem worden de gebruikersschermen (webbased)  aangepast aan de hand van het type device (schermresolutie) waar de gebruiker op werkt (responsive).
</t>
  </si>
  <si>
    <t xml:space="preserve">Het systeem kan voorzien worden van de ICTU huisstijl qua kleurgebruik en logo, bijvoorbeeld met een CSS bestand.
</t>
  </si>
  <si>
    <t xml:space="preserve">Het systeem beschikt over een Nederlandstalige userinterface. Dit betreft niet een geautomatiseerde vertaling.
</t>
  </si>
  <si>
    <t xml:space="preserve">Het systeem voorziet standaard in foutafhandeling. Systeemfouten moeten worden getoond via een duidelijke melding op het scherm en moeten worden gelogd. Dit geldt specifiek ook bij het exporteren en importeren van data.
</t>
  </si>
  <si>
    <t xml:space="preserve">Het systeem biedt ondersteuning van alle speciale tekens (UTF8). 
</t>
  </si>
  <si>
    <t>Zoekfunctionaliteit</t>
  </si>
  <si>
    <t xml:space="preserve">Het systeem moet het gebruik van 'wild cards' in de zoekfuncties ondersteunen.
</t>
  </si>
  <si>
    <t xml:space="preserve">Het systeem moet het gebruik van fuzzy zoek mogelijkheid ondersteunen. 
</t>
  </si>
  <si>
    <t>Het systeem neemt in de resultaten van zoekopdrachten ook gevonden documenten mee. Documenten worden minimaal gezocht op bestandsnaam en vastgelegde meta informatie bij een bestand in het systeem.</t>
  </si>
  <si>
    <t>Prints, rapportages en exports kunnen worden voorzien van de ICTU huisstijl, bijvoorbeeld met lay-outs en een CSS bestand.</t>
  </si>
  <si>
    <t>Het webbased systeem is volledig bruikbaar in de LTS (long time supported) 64-bit versies van tenminste Microsoft Edge, Chrome, Safari en Firefox zonder het gebruik van extra plug-ins. Uitzondering hierop is een eventuele niet webbased beheerdersvoorziening.</t>
  </si>
  <si>
    <t>Het systeem maakt het mogelijk om pagina-indeling aan te passen. Bijvoorbeeld de opbouw en de presentatie van gegevens in het personeelsdossier.</t>
  </si>
  <si>
    <t>Performance</t>
  </si>
  <si>
    <t>In 99% van de gevallen bedraagt de maximale wachttijd voor het opbouwen van een regulier scherm 2 seconden uitgaande van voldoende bandbreedte (&gt;1Mbit) en een lage latency (&lt;60ms) aan de gebruikerszijde.</t>
  </si>
  <si>
    <t xml:space="preserve">Batchprocessen, zoekopdrachten, sorteringen en filteropdrachten hebben geen invloed op de responsetijd van de reguliere processen (bij gebruik oplossing binnen het normale productie-window) Hierbij uitgaande van voldoende bandbreedte aan de gebruikerskant. </t>
  </si>
  <si>
    <t>Sneltoetsen</t>
  </si>
  <si>
    <t xml:space="preserve">De oplossing biedt mogelijkheden voor sneltoetsen voor vaak gebruikte menu’s.
</t>
  </si>
  <si>
    <r>
      <rPr>
        <b/>
        <sz val="26"/>
        <color rgb="FF0070C0"/>
        <rFont val="Century Gothic"/>
        <family val="1"/>
      </rPr>
      <t>P7 - Programma van Eisen en Wensen</t>
    </r>
    <r>
      <rPr>
        <b/>
        <sz val="26"/>
        <color rgb="FFAA3AB6"/>
        <rFont val="Century Gothic"/>
        <family val="1"/>
      </rPr>
      <t xml:space="preserve"> - Wetgeving en compliance -</t>
    </r>
  </si>
  <si>
    <t>AVG</t>
  </si>
  <si>
    <t>Persoonsgegevens</t>
  </si>
  <si>
    <t>Processen en procedures</t>
  </si>
  <si>
    <t>Leverancier heeft processen en procedures ingericht om te borgen dat ICTU alsook de leverancier van het systeem verwerkingen van (bijzondere) persoonsgegevens kunnen doen conform de AVG, dat adequate beveiligingsmaatregelen getroffen zijn en dat gehoor gegeven kan worden aan rechten van betrokkenen.</t>
  </si>
  <si>
    <t>Wetgeving</t>
  </si>
  <si>
    <t>De oplossing dient te voldoen aan de (fiscale) wet- en regelgeving zoals deze in Nederland geldig is, o.a. Omzetbelasting, Loonheffing (incl. WKR), Algemene Wet Rijksbelastingen, Arbeidsrechtelijke bepalingen, alsmede de van toepassing zijnde CAO bepalingen en daarbinnen IKB.</t>
  </si>
  <si>
    <t>Het systeem biedt de mogelijkheid om het kopiëren en exporteren van persoonlijke gegevens te minimaliseren of te beperken. Als persoonsgegevens wél gekopieerd of geëxporteerd worden dient dit gelogd te worden.</t>
  </si>
  <si>
    <t>ISO27001</t>
  </si>
  <si>
    <t>Datacenter</t>
  </si>
  <si>
    <t>EU</t>
  </si>
  <si>
    <t>Het datacenter van het systeem is gevestigd binnen de EU / EER.</t>
  </si>
  <si>
    <t>BIO</t>
  </si>
  <si>
    <t>BBN2</t>
  </si>
  <si>
    <t>Leverancier toont aan dat de gehele oplossing en de ondersteunende organisaties voldoen aan de meest recente versie van  Baseline Informatiebeveiliging Overheid (BIO) niveau BBN2.</t>
  </si>
  <si>
    <t>Compliance</t>
  </si>
  <si>
    <t>Certificering</t>
  </si>
  <si>
    <t>Leverancier toont ISO27001 compliance aan door middel van één van de volgende opties: 
-Geldige ISO/IEC27001 certificaten voor de gehele oplossing en de ondersteunende organisaties met een verklaring van toepasselijkheid gebaseerd op de ISO/ IEC27002 of gelijkwaardig;
-Geldige certificaten gebaseerd op een andere marktstandaard en best practice(s) die aantoonbaar gelijkwaardig zijn;
-Recente Third Party Memorandum (TPM) (niet ouder dan 1 jaar) opgesteld door een Register EDP-Auditor (RE) (NOREA-lid), inclusief Werking, op een andere marktstandaard en best practice(s) die aantoonbaar gelijkwaardig zijn.</t>
  </si>
  <si>
    <t>Security</t>
  </si>
  <si>
    <t>Intrusion</t>
  </si>
  <si>
    <t xml:space="preserve">De leverancier heeft een Intrusion Detection of Intrusion Prevention Systeem. </t>
  </si>
  <si>
    <t>Kwetsbaarheden</t>
  </si>
  <si>
    <t>Maandelijkse scan</t>
  </si>
  <si>
    <t>Minimaal eens per kwartaal wordt de digitale infrastructuur en web applicaties gecontroleerd op zwakheden door middel van een vulnerability scanner en jaarlijks wordt er een penetratietest uitgevoerd.</t>
  </si>
  <si>
    <t>Anti-malware</t>
  </si>
  <si>
    <t>Het systeem heeft een anti-malware oplossing geïnstalleerd welke:
a. dagelijks wordt bijgewerkt;
b. meldingen centraal registreert;
c. inkomende bestanden controleert op malicious software;
d. wekelijks een volledige scan uitvoert op het systeem.</t>
  </si>
  <si>
    <t>Cookies</t>
  </si>
  <si>
    <t>Waar gebruik wordt gemaakt van cookies dienen deze voorzien te zijn van de 'secure' en 'httponly' flags, ook bevatten ze geen persoonlijke informatie, dienen ze voldoende willekeurig te zijn (entropie) en worden ze altijd via een beveiligde verbinding (HTTPS) verstuurd.</t>
  </si>
  <si>
    <t>Nieuwe releases</t>
  </si>
  <si>
    <t>Het systeem dat naar productie wordt gebracht , dient ten tijde van vrijgeven en bij alle majeure wijzigingen vrij te zijn van bekende kwetsbaarheden, waaronder minimaal de kwetsbaarheden genoemd in de ‘OWASP top 10 2017’ en de ‘SANS/CWE top 25 most dangerous software errors’, aantoonbaar door een preventieve vulnerability scan en/of een penetratietest.</t>
  </si>
  <si>
    <t>Foutmeldingen</t>
  </si>
  <si>
    <t>Foutmeldingen richting eindgebruikers bevatten geen technisch of inhoudelijk gevoelige informatie dat mogelijk misbruik faciliteert.</t>
  </si>
  <si>
    <t>Wachtwoorden</t>
  </si>
  <si>
    <t>Wachtwoorden worden nooit in de broncode van het systeem opgenomen.</t>
  </si>
  <si>
    <t>Protocollen</t>
  </si>
  <si>
    <t>Standaard dient er gebruik te worden gemaakt van veilige communicatieprotocollen zoals HTTPS, SSH en SFTP.</t>
  </si>
  <si>
    <t>Directory listing</t>
  </si>
  <si>
    <t xml:space="preserve">Alle vormen van directory listing wordt geblokkeerd. </t>
  </si>
  <si>
    <t>File uploads</t>
  </si>
  <si>
    <t>File uploads zijn gelimiteerd tot een vaste locatie en worden gefilterd op verwachte extensies (in ieder geval, Word, Excel, PDF, JPG, PNG, CSV).</t>
  </si>
  <si>
    <t xml:space="preserve">File uploads zijn gelimiteerd tot een maximale verwachte bestandsgrootte. </t>
  </si>
  <si>
    <t>Back-up</t>
  </si>
  <si>
    <t xml:space="preserve">Het back-up proces voorziet in opslag van de back-up op een locatie, waarbij een incident op de ene locatie niet kan leiden tot schade op de andere. Verder dient de back-up het risico van ransomware te beperken (airgap). </t>
  </si>
  <si>
    <t>Onweerlegbaarheid</t>
  </si>
  <si>
    <t>Transacties</t>
  </si>
  <si>
    <t>Bij financiële transacties of transacties die bepaalde rechtsgevolgen hebben, ondersteunt de oplossing  de onweerlegbaarheid.</t>
  </si>
  <si>
    <t>HTTP Request</t>
  </si>
  <si>
    <t>Validatie</t>
  </si>
  <si>
    <t>Het systeem controleert de inhoud van een (HTTP-) request door deze te valideren alvorens die te gebruiken.</t>
  </si>
  <si>
    <t>Invoervalidatie</t>
  </si>
  <si>
    <t>OWASP</t>
  </si>
  <si>
    <t xml:space="preserve">Invoervalidatie moet de meest recente relevante dreigingen van OWASP  met betrekking tot invoer afvangen, zoals SQL-injections en cross site request forgery. </t>
  </si>
  <si>
    <t>Bewaartermijn</t>
  </si>
  <si>
    <t>Automatisch verwijderen</t>
  </si>
  <si>
    <t>Het systeem biedt de mogelijkheid om bewaartermijnen te definiëren en deze aan data en documenten te koppelen.</t>
  </si>
  <si>
    <t>Controle</t>
  </si>
  <si>
    <t xml:space="preserve">Het systeem biedt de mogelijkheid om data en documenten, die op basis van toegekende bewaartermijnen in aanmerking komen voor verwijdering, te controleren voordat deze daadwerkelijk worden verwijderd. Na controle worden data en documenten automatisch verwijderd. </t>
  </si>
  <si>
    <t>Email</t>
  </si>
  <si>
    <t>standaarden</t>
  </si>
  <si>
    <t>E-mailverkeer dat namens ICTU (@ICTU.nl) plaatsvindt (intern dan wel extern) voldoet blijvend aan aanvullende beveiligingsmaatregelen als SPF, DKIM, DMARC en DANE.</t>
  </si>
  <si>
    <r>
      <rPr>
        <b/>
        <sz val="26"/>
        <color rgb="FF0070C0"/>
        <rFont val="Century Gothic"/>
        <family val="1"/>
      </rPr>
      <t>P8 - Programma van Eisen en Wensen</t>
    </r>
    <r>
      <rPr>
        <b/>
        <sz val="26"/>
        <color rgb="FFAA3AB6"/>
        <rFont val="Century Gothic"/>
        <family val="1"/>
      </rPr>
      <t xml:space="preserve"> - Dienstverlening -</t>
    </r>
  </si>
  <si>
    <t>Training en opleiding</t>
  </si>
  <si>
    <t>Opleiding</t>
  </si>
  <si>
    <t>Opleiding tijdens contract</t>
  </si>
  <si>
    <t>De inschrijver kan opleiding verzorgen welke fysiek bijgewoond kunnen worden, dit gedurende de looptijd van het contract. De opleiding kan binnen 6 maanden na aanvraag gevolgd worden. Denk hierbij aan een training voor een nieuwe functioneel beheerder in dienst bij ICTU.</t>
  </si>
  <si>
    <t>Implementatie</t>
  </si>
  <si>
    <t>Scope</t>
  </si>
  <si>
    <t xml:space="preserve">De inschrijver dient de scope zoals gevisualiseerd in de architectuur (Bijlage 1 - Architectuur  - Aanbesteding ICTU bedrijfsvoeringsplatform) en beschreven in de processen (Bijlage 2 - Processen - Aanbesteding ICTU bedrijfsvoeringsplatform ) volledig geïntegreerd te realiseren. En ervoor te zorgen dat de verschillende modules op proces- en informatieniveau naadloos op elkaar aan sluiten. Het plan van aanpak hiervoor wordt beschreven bij subgunningscriteria "K4 Plan van Aanpak". Bij processen waar de inschrijver geen oplossing kan bieden (en deze niet verder zijn geëist in dit PvE) wordt door de leverancier meegedacht in een alternatief. </t>
  </si>
  <si>
    <t>Locatie</t>
  </si>
  <si>
    <t>Documentatie</t>
  </si>
  <si>
    <t>De leverancier voert het project op gecontroleerde wijze uit, dit betekent dat ICTU een aantal documenten verwacht gedurende het project. De leverancier is (mede)verantwoordelijk voor het opstellen en onderhouden van:
-Het projectplan;
-Het Trainings- en Opleidingsplan;
-Overdrachtsdocumentatie;
-Het communicatieplan;
-Testplannen;
-Het risicobeheerplan;
-Acceptatiecriteria (ICTU in de lead);
-Configuratie- en Change Management Documentatie;
-Gegevensmigratieplannen;
ICTU wil duidelijk maken dat documenteren geen doel op zich is en waar mogelijk zaken gecombineerd of hergebruikt kunnen worden. Aan leverancierszijde worden de projectmanagementrol en implementatieconsultantrol door twee verschillende personen uitgevoerd, omdat belangen in deze rollen kunnen conflicteren bij de projectuitvoering.</t>
  </si>
  <si>
    <t xml:space="preserve">Voor acceptatietesten van systemen worden gestructureerde testmethodieken gebruikt. Per naar productie te brengen stuk functionaliteit wordt afzonderlijk een acceptatie test uitgevoerd door ICTU, onder begeleiding van de leverancier. Van de resultaten wordt een verslag door de leverancier gemaakt. </t>
  </si>
  <si>
    <t>CAB</t>
  </si>
  <si>
    <t>ICTU heeft een change proces wat overzien wordt door een Change Approval Board (CAB), de leverancier kan uitgenodigd worden om toelichting te geven in verschillende fases van het project en verleent hier medewerking aan.</t>
  </si>
  <si>
    <t>Transitie naar beheer</t>
  </si>
  <si>
    <t>integraties</t>
  </si>
  <si>
    <t>Beheer rondom de integraties (Zoals gevisualiseerd in Bijlage 1 - Architectuur  - Aanbesteding ICTU bedrijfsvoeringsplatform) waar ICTU niet gemachtigd is om beheer op uit te voeren, is de verantwoordelijkheid van de inschrijver. Voor integraties waar ICTU beheer op uitvoert is de leverancier bereid ondersteuning te leveren bij vragen.</t>
  </si>
  <si>
    <t xml:space="preserve">De inschrijver dient een technische beschrijving van alle gerealiseerde koppelingen aan te leveren voor afronding van de implementatie. Welke minimaal een specificatie bevat van de uitgewisselde gegevens en de wijze waarop dit gebeurt. </t>
  </si>
  <si>
    <t>Migratie</t>
  </si>
  <si>
    <t>ICTU is verantwoordelijk voor het aanleveren van stamdata en historische gegevens (inclusief de datakwaliteit) voor migratie vanuit de huidige systemen naar het systeem van de inschrijver. De inschrijver ondersteunt hierbij en is verantwoordelijk voor de import naar het nieuwe systeem. En waarborgt dat dit op een veilige wijze en zonder verlies van data wordt uitgevoerd en eventuele import data bestanden worden vernietigd na gebruik.</t>
  </si>
  <si>
    <t>Beschikbaarheid</t>
  </si>
  <si>
    <t>Technisch beheer</t>
  </si>
  <si>
    <t>Leverancier is verantwoordelijk voor het technisch beheer en applicatiebeheer van het systeem. Dit is nader uit te werken in een SLA/DAP. Hierbij is de Leverancier minimaal verantwoordelijk voor:
• Installatie van aanbevolen updates en upgrades van het systeem. Ook de onderliggende componenten zoals het Operating Systeem, eventueel gebruikte middleware en het Basic input/output system.
• Informatiebeveiliging
• Bewaken en controleren van de infrastructuur
• Configuratiemanagement op het cloud platform
• Beheer van opslagcapaciteit</t>
  </si>
  <si>
    <t>Servicemanagement</t>
  </si>
  <si>
    <t>Updates en upgrades</t>
  </si>
  <si>
    <t>ICTU krijgt zonder meerkosten updates en upgrades. Dit is onderdeel van de licentieprijs en/of beheerkosten. ICTU wil voorkomen dat bestaande functionaliteit in losse modules wordt ondergebracht waar vervolgens additionele kosten voor gevraagd worden. Ook wil ICTU voorkomen dat oplossingen voor incidenten en wijzigingen niet doorgevoerd kunnen worden omdat er een betaalde update of upgrade niet is afgenomen.</t>
  </si>
  <si>
    <t>Uptime</t>
  </si>
  <si>
    <t>Maandelijkse update</t>
  </si>
  <si>
    <t xml:space="preserve">Het minimale beschikbaarheidspercentage exclusief tijd voor onderhoud is zowel binnen het vereiste service-window (minimaal van 8.00-17.00 uur op werkdagen) als buiten dit window is 99% over één maand. In het DAP wordt uitgewerkt hoe wordt omgegaan met geplande en ongeplande (bijvoorbeeld bij een security incident) onderhoudsvensters. In ieder geval meldt de inschrijver geplande downtime, bijvoorbeeld als gevolg van onderhoudswerkzaamheden of het installeren van een nieuwe release, minimaal 48h van te voren bij ICTU. </t>
  </si>
  <si>
    <t>ITSM/ITIL</t>
  </si>
  <si>
    <t>Servicedesk</t>
  </si>
  <si>
    <t>Openingstijden</t>
  </si>
  <si>
    <t>De Servicedesk van leverancier is beschikbaar op werkdagen (maandag t/m vrijdag) van minimaal 09.00 uur tot 16.30 uur, Nederlandse tijd. Een uitzondering hierop vormen in Nederland algemeen erkende feestdagen in de zin van de Algemene Termijnenwet. Buiten het servicewindow is het, met uitzondering van telefonisch contact, uiteraard wel gewoon mogelijk om via de diverse kanalen meldingen aan te maken. De servicedesk kent één ingang.</t>
  </si>
  <si>
    <t>servicedesk tooling</t>
  </si>
  <si>
    <t>De inschrijver heeft een online webportaal waarin incidenten en wijzigingsverzoeken gemeld en (op)gevolgd kunnen worden.</t>
  </si>
  <si>
    <t xml:space="preserve">ICTU kan onbeperkt incidenten en wijzigingsverzoeken indienen. Excessen of vermeend misbruik wordt besproken, maar er worden geen kosten in rekening gebracht. ICTU wil hiermee voorkomen dat er additionele kosten worden gerekend voor incidenten en standaard wijzigingen. </t>
  </si>
  <si>
    <t>servicelevels incidenten</t>
  </si>
  <si>
    <t xml:space="preserve">De inschrijver biedt de volgende servicelevels of beter op incidenten:
-Prioriteit kritiek: ICTU kan niet meer werken met de oplossing. Direct telefonische response tijdens werkuren. Start oplossing  binnen 1 uur. Vervolgresponse binnen 4 uur. Maximale duur verstoring is 48 uur na melden. Een Root Cause Analysis (RCA) wordt binnen 2 maanden opgeleverd.
-Prioriteit hoog: ICTU kan met een kritisch proces niet meer werken. Direct telefonische response tijdens werkuren. Start oplossing binnen 2 uur. Vervolgresponse binnen 8 werkuur. Maximale duur verstoring is 48 uur na melden. Een RCA wordt binnen 2 maanden opgeleverd.
-Prioriteit midden: ICTU kan werken met een tijdelijke oplossing. Binnen 2 werkuur response. Start oplossing binnen 4 werkuur. Vervolgresponse binnen 16 werkuur. Maximale duur verstoring is 72 uur na melden. 
-Prioriteit laag: ICTU kan gewoon doorwerken, de verstoring treft minder dan 10% van de medewerkers en het getroffen proces is niet kritisch. Binnen 8 werkuur response. Start oplossing binnen 16 werkuur. Vervolgresponse binnen 24 werkuur. Maximale duur verstoring is 120 uur na melden. </t>
  </si>
  <si>
    <t>servicelevels standaard wijzigingen</t>
  </si>
  <si>
    <t>Standaard wijzigingen kennen een maximale oplostijd van 240 werkuur vanaf moment aanmelden. Niet-standaard wijzigingen worden minimaal binnen 40 werkuur opgevolgd met een inschatting van de doorlooptijd en kosten.</t>
  </si>
  <si>
    <t>Data lek/Security incident</t>
  </si>
  <si>
    <t>De leverancier informeert opdrachtgever binnen 36 uur wanneer een data lek of security incident heeft plaats gevonden.</t>
  </si>
  <si>
    <t>Servicelevels</t>
  </si>
  <si>
    <t>Bij het niet halen van een servicelevel of maandelijkse uptime kan ICTU een boete opleggen van €250,- per gebeurtenis. Het in rekening brengen van de boete kan de inschrijver voorkomen door de opvolgende 3 maanden wel aan de servicelevels en uptime te voldoen. Lukt dit voldoen aan de servicelevels niet voor 3 maanden achtereenvolgens, wordt 4 maanden na de initiële gebeurtenis het bedrag in rekening gebracht bij de inschrijver. Let op: ICTU wil zeer duidelijk maken dat het uitgangspunt is, om altijd in overleg tot een oplossing te komen, eventueel met een verbeterplan. Dit sluit ook aan bij een 'partnership gedachte', welke echter niet uitsluit dat onverhoopt een financiële prikkel als laatste pressiemiddel noodzakelijk kan zijn.</t>
  </si>
  <si>
    <t>SLA rapportage</t>
  </si>
  <si>
    <t>rapportage</t>
  </si>
  <si>
    <t xml:space="preserve">Minimaal ieder kwartaal levert leverancier een Service Level Rapportage op, welke minimaal maandelijkse uptime en een overzicht van (security)incidenten, wijzigingen en problemen bevat met hun response en oplostijden. Deze rapportage dient als input voor de kwartaalbesprekingen en de jaarlijkse evaluatie. </t>
  </si>
  <si>
    <t>SLA overleg</t>
  </si>
  <si>
    <t>overleg</t>
  </si>
  <si>
    <t>Opdrachtgever en leverancier voeren samen elk kwartaal een overleg om de dienstverlening zoals beschreven in dit document te bespreken. Tijdens dit gesprek wordt teruggekeken naar de afgelopen periode en wordt gezamenlijk bepaald of de huidige dienstverlening nog aansluit bij de actuele behoefte. Opdrachtgever neemt het initiatief om dit kwartaaloverleg in te plannen en vult dit in met een vast contactpersoon.</t>
  </si>
  <si>
    <t>Wisseling</t>
  </si>
  <si>
    <t>Kennisbehoud</t>
  </si>
  <si>
    <t xml:space="preserve">De leverancier draagt zorg voor kennisbehoud bij wisseling van vaste contactpersonen (denk aan een technisch consultant). </t>
  </si>
  <si>
    <t>Evaluatie</t>
  </si>
  <si>
    <t xml:space="preserve">Eens per jaar wordt een evaluatie ingepland tussen opdrachtgever en leverancier. Deze evaluatie leidt tot een beeld van de dienstverlening die is geleverd en leidt tot inzicht in gezamenlijk gedragen verbeteringen die kunnen worden doorgevoerd. Deze evaluatie zal in verslag door leverancier worden weergegeven en binnen 20 werkdagen worden opgeleverd aan opdrachtgever. Opdrachtgever neemt het initiatief om deze jaarlijkse evaluatie in te plannen. Innovatie op de lange termijn (+1 jaar) en eventuele verlenging van de dienstverlening zijn hierbij een vast onderwerp. </t>
  </si>
  <si>
    <t>SLA invulling</t>
  </si>
  <si>
    <t>Voor de transitie naar beheer (fase in het project) wordt in het concept DAP,SLA en optioneel het DFA minimaal de volgende punten concreet en in detail uitgewerkt , waarbij relevante eisen in dit PvE van toepassing blijven:
-Incidentmanagementprocedure, waarin in ieder geval, maar niet uitsluitend, aandacht is voor het rapporteren over (beveiligings)incidenten, problemen, datalekken en wijzigingen.
-Incidentmatrix  (Prioriteiten, terugkoppelingswijze)
-Communicatie- en esacalatiemartix met contactpersonen, kanalen en een C-level overlegoptie
-Kanalen waarlangs incidenten, changes, klachten etc. gemeld kunnen worden. 
-Benodigde rapportages over de dienstverlening (inhoud, frequentie, wijze van opleveren)
-Klachtafhandelingsprocedure met minimaal een verbeterplantemplate
-Een beschrijving van standaard en niet-standaard wijzigingen en hun bijbehorende servicelevels.
-Overlegstructuur. Type, contactpersonen, frequentie, benodigde voorbereiding, onderwerpen/agenda
-Beoordelingsmethodiek jaarlijkse evaluatie en de borgingsprocedure voor verbeteringen.
-Procedure voor gepland en ongepland onderhoud. Wijze van communicatie, release notes publicatie
-Procedure voor actueel houden exit plan.
 Zie Bijlage 22 - Concept SLA en Bijlage 23 – Concept DAP voor het voorstel van ICTU. Mocht de inschrijver beschikken over eigen (standaard) servicemanagement documentatie, is ICTU bereid deze te gebruiken. Zolang de behandelde onderwerpen uit de ICTU templates op enige wijze hierin terug komen en de beschreven servicelevels gelijk of beter zijn.</t>
  </si>
  <si>
    <t>Exit strategie/Retransitie</t>
  </si>
  <si>
    <t>Exit plan</t>
  </si>
  <si>
    <t>Opstellen en actualiseren</t>
  </si>
  <si>
    <t>Het exit plan wordt initieel opgesteld voorafgaand aan de ingebruikname van de oplossing. Het exit plan wordt periodiek herzien en indien relevant geactualiseerd. Periodiek is (minimaal) jaarlijks of wanneer de situatie daartoe aanleiding geeft.</t>
  </si>
  <si>
    <t>Onderwerpen exit plan</t>
  </si>
  <si>
    <t>Het exit plan beschrijft de wijze waarop de dienstverlening van leverancier kan worden beëindigd. Als ook de wijze waarop leverancier na beëindiging, samen met opdrachtgever zal zorgen voor een continuering van deze dienstverlening bij opdrachtgever of een door opdrachtgever aan te wijzen dienstverlener.</t>
  </si>
  <si>
    <t>Het exit plan bevat een gedetailleerde weergave van alle uit te voeren activiteiten om de exit transitie tot een succes te maken. De implementatiedatum van de exit transitie is 3 maanden na de startdatum.</t>
  </si>
  <si>
    <t xml:space="preserve">Het exit plan voorziet in de concretisering van overdracht van licenties en gebruiksrechten, data en documenten. Als ook de technische gegevensformaten waarin deze overdracht zal plaatsvinden. Uitgangspunt is dat ICTU over de complete historie kan beschikken inclusief bijlagen welke in het systeem zijn vastgelegd. </t>
  </si>
  <si>
    <t>Leverancier zal in het exit plan expliciet aangeven wie wanneer welke verantwoordelijkheden heeft. Dit om gedurende de uitvoering van het exit plan helderheid over sturing en besluitvorming te hebben.</t>
  </si>
  <si>
    <t>Opschoning na transitie</t>
  </si>
  <si>
    <t>Na afsluiting van de exit transitie zal door leverancier de gehele omgeving worden 'geschoond' m.a.w. wordt alle data verwijderd. En de leverancier zal hier bewijs van opleveren. De leverancier zal op geen enkele wijze gegevens of informatie achterhouden. De geheimhoudingsplicht van leverancier blijft ook na de exit transitie bestaan.</t>
  </si>
  <si>
    <t>Retransitie</t>
  </si>
  <si>
    <t>Overgangstermijn</t>
  </si>
  <si>
    <t xml:space="preserve">In de aanbieding houdt u rekening met een minimale overgangstermijn van zes maanden na contracteinde. In deze periode behoudt ICTU het recht om de oplossing op die wijze te gebruiken zoals deze zich op de datum van contracteinde voordeed. Hiermee borgen we dat we eventueel lopende procedures af kunnen ronden, en bij implementatie van een opvolger op informatie kunnen terugvallen. </t>
  </si>
  <si>
    <r>
      <t xml:space="preserve"> </t>
    </r>
    <r>
      <rPr>
        <b/>
        <sz val="26"/>
        <color rgb="FF0070C0"/>
        <rFont val="Century Gothic"/>
        <family val="1"/>
      </rPr>
      <t>P9 - Programma van Eisen en Wensen</t>
    </r>
    <r>
      <rPr>
        <b/>
        <sz val="26"/>
        <color rgb="FFAA3AB6"/>
        <rFont val="Century Gothic"/>
        <family val="1"/>
      </rPr>
      <t xml:space="preserve"> - Algemeen -</t>
    </r>
  </si>
  <si>
    <t>Functioneel beheer</t>
  </si>
  <si>
    <t>Ondersteuning</t>
  </si>
  <si>
    <t>Helpdesk</t>
  </si>
  <si>
    <t>De inschrijver heeft Nederlandstalige gebruiksdocumentatie en de helpdesk communiceert in de Nederlandse taal. Voor overige communicatie mag eventueel Engels gebruikt worden.</t>
  </si>
  <si>
    <t>Gebruiksvriendelijkheid</t>
  </si>
  <si>
    <t>Helpfunctie</t>
  </si>
  <si>
    <t xml:space="preserve">De algemene help functie (kennisbank of vergelijkbaar) binnen het systeem moet vanuit ieder scherm kunnen worden benaderd. Vanuit specifieke schermen/velden kan gerichte instructie worden opgevraagd met informatie over het betreffende veld en/of scherm waar de gebruiker zich bevindt. </t>
  </si>
  <si>
    <t>Aanbesteding</t>
  </si>
  <si>
    <t>Nederlands en BTW</t>
  </si>
  <si>
    <t>Uw inschrijving is in de Nederlandse taal gesteld en de gehanteerde tarieven zijn in euro's, exclusief BTW.</t>
  </si>
  <si>
    <t>Workflowfunctionaliteit</t>
  </si>
  <si>
    <t>Toelichting</t>
  </si>
  <si>
    <r>
      <rPr>
        <sz val="10"/>
        <color rgb="FF000000"/>
        <rFont val="Century Gothic"/>
        <family val="1"/>
      </rPr>
      <t>De oplossing biedt de mogelijkheid om workflows voor verschillende processen, (organisatie specifiek) op verschillende manieren in te kunnen richten</t>
    </r>
    <r>
      <rPr>
        <sz val="10"/>
        <color theme="1"/>
        <rFont val="Century Gothic"/>
        <family val="1"/>
      </rPr>
      <t xml:space="preserve">. Bij de verschillende stappen in een workflow kan een toelichting door de behandelaar worden ingevoegd, bijvoorbeeld een afwijsreden. </t>
    </r>
  </si>
  <si>
    <t>Velden en labels</t>
  </si>
  <si>
    <t>Aanpassen</t>
  </si>
  <si>
    <t>Binnen het systeem kan ICTU tabellen en velden toevoegen en bestaande veld labels aanpassen. Deze velden kunnen eventueel verplicht worden gemaakt of gevalideerd worden op specifieke vereisten.</t>
  </si>
  <si>
    <t>Entiteiten</t>
  </si>
  <si>
    <t>Binnen de workflow functionaliteit de volgende entiteiten kunnen toepassen: Medewerkers, Relaties, Kostenplaatsen, Kostendragers, Grootboekrekeningen, Projecten, Documenten, Verplichtingen, Budgetten</t>
  </si>
  <si>
    <t>Autorisaties</t>
  </si>
  <si>
    <t>Binnen een workflow kunnen verschillende beveiligingsniveaus worden toepast.</t>
  </si>
  <si>
    <t>Overdragen</t>
  </si>
  <si>
    <t xml:space="preserve">In een workflow kunnen stappen worden overgedragen naar een collega. </t>
  </si>
  <si>
    <t>Businessrules</t>
  </si>
  <si>
    <t>Binnen een workflow kunnen er triggers en validaties worden toegepast, op basis van zelf te definiëren business rules.</t>
  </si>
  <si>
    <t xml:space="preserve">Binnen de workflow functionaliteit is het mogelijk om verschillende documenten op een bepaald moment toe te voegen en op te slaan. </t>
  </si>
  <si>
    <t>Statussen</t>
  </si>
  <si>
    <t>Het systeem biedt de mogelijkheid om middels een dashboard inzicht te geven in alle workflows:
-De status van een workflow (in behandeling, wachten, afgerond etc.);
-Welke stap zich een workflow bevindt;
-Doorlooptijd van de workflow;
-Eventuele afwijsreden.</t>
  </si>
  <si>
    <t>Triggers &amp; validaties</t>
  </si>
  <si>
    <t>Triggers</t>
  </si>
  <si>
    <t>Het is mogelijk om binnen workflows op basis van een mandatenregister, automatisch op basis van criteria de ICTU ondertekenaar (medewerker) te bepalen.</t>
  </si>
  <si>
    <t>Notificaties</t>
  </si>
  <si>
    <t xml:space="preserve">Het systeem kan op basis van stamgegevens en/of vastgelegde data met behulp van zelf te definiëren criteria alerts (notificaties) genereren. Deze notificaties kunnen per gebruiker aan of uit gezet worden. Nadat een notificatie is gelezen, is deze als zodanig te herkennen.  Voorbeelden hiervan zijn:
-Een notificatie voor het verzenden van een vervolgfactuur;
-Een alert dat een overeenkomst over 3 maanden verloopt;
-Een notificatie wanneer een contract voor 70% is uitgenut;                                                                                                                                                                           
-Een notificatie wanneer een contract de einddatum, verlengdatum of opzegdatum bereikt;
-Een notificatie op aflopende dienstverbanden of jubilea;
-Een herinnering bij het naderen van de AOW-datum;
-Een herinnering dat het tijd is voor een periodieke klantevaluatie. </t>
  </si>
  <si>
    <t xml:space="preserve">Het systeem moet op basis van een stap in een workflow een notificatie kunnen versturen naar in ieder geval een email adres. </t>
  </si>
  <si>
    <t>Het systeem moet een medewerker in staat stellen om in te stellen dat wanneer de persoon afwezig is, een andere persoon signalering en herinnering kan ontvangen.</t>
  </si>
  <si>
    <t xml:space="preserve">Op basis van een statuswijziging binnen een workflow een systeem- en mailbericht aan te maken en verzenden aan de gekoppelde interne medewerker(s). </t>
  </si>
  <si>
    <t xml:space="preserve">Binnen een workflow een veldwaarde, welke verrijkt is binnen een processtap, laten overnemen naar de volgende processtap. </t>
  </si>
  <si>
    <t>Binnen een workflow op basis van een opgenomen bedragen in velden berekeningen kunnen uitvoeren voor het vullen van nieuwe veldwaardes. (Bijv. bedrag excl. BTW naar inclusief BTW).</t>
  </si>
  <si>
    <t>Binnen een workflow op basis van statuswijziging (Afkeuren) in een processtap alle voorliggende processtappen automatisch de status wijziging doorvoeren naar Afgekeurd.</t>
  </si>
  <si>
    <t>Validaties</t>
  </si>
  <si>
    <t>Binnen een workflow op basis van criteria kunnen opnemen om automatische goedkeuring (validatie) van processtappen te laten plaats vinden.</t>
  </si>
  <si>
    <t>Binnen een workflow op basis van zelf te definiëren criteria kunnen controleren of alle vereiste documenten aanwezig zijn.</t>
  </si>
  <si>
    <t>Op basis van zelf te definiëren criteria controle kunnen verrichten bij wijziging in stamgegevens. (Bijvoorbeeld wijziging projectmanager op projectkaart, beschikt de nieuwe PM over een volmacht voor dit project).</t>
  </si>
  <si>
    <t>Reporting</t>
  </si>
  <si>
    <t>Rapportage maken</t>
  </si>
  <si>
    <t>Er is binnen de oplossing tooling aanwezig om rapporten in eigen beheer aan te maken. Waarmee alle velden uit de onderliggende database aangesproken kunnen worden. Deze rapportage heeft drilldown mogelijkheden en er kunnen dwarsdoorsneden gemaakt worden vanuit verschillende dimensies. Ook is het mogelijk om rapporten op vooraf ingestelde momenten automatisch via email door het systeem te laten verzenden.</t>
  </si>
  <si>
    <t>De leverancier helpt bij het inrichten van rapporten zoals beschreven in 'Bijlage 2 - Processen - Aanbesteding ICTU bedrijfsvoeringsplatform'.</t>
  </si>
  <si>
    <t>Eigen gedefinieerde rapporten zijn oproepbaar binnen een workflow.</t>
  </si>
  <si>
    <t>Dashboards</t>
  </si>
  <si>
    <t>Er dienen eigen dashboards (startpagina's) aangemaakt te kunnen worden. Deze worden beschikbaar gesteld op basis van autorisatierollen of deze worden direct aan een medewerkers gekoppeld.</t>
  </si>
  <si>
    <t>User Interface</t>
  </si>
  <si>
    <t xml:space="preserve">De oplossing biedt de mogelijkheid om velden te verbergen die niet van toegevoegde waarde voor ICTU zijn t.b.v. de gebruiksvriendelijkheid. </t>
  </si>
  <si>
    <t>Licenties</t>
  </si>
  <si>
    <t>Licenties komen nu en in de toekomst op naam van ICTU en niet op naam van de leverancier.</t>
  </si>
  <si>
    <t>Mobiele toegankelijkheid</t>
  </si>
  <si>
    <t>App</t>
  </si>
  <si>
    <t>De oplossing biedt een mobiele app die compatibel is met diverse mobiele devices op iOS12 en hoger en Android 9 en hoger.</t>
  </si>
  <si>
    <t>Schaalbaarheid</t>
  </si>
  <si>
    <t>De mobiele app biedt een schaalbare interface die zich automatisch aanpast aan verschillende schermformaten en -resoluties van diverse devices, om een optimale gebruikerservaring te garanderen.</t>
  </si>
  <si>
    <t>Gebruiksvriendelijk</t>
  </si>
  <si>
    <t xml:space="preserve">De mobiele app is snel (een scherm laadt binnen 2 seconden) en responsief, zodat gebruikers een vlotte ervaring hebben. In 99% van de gevallen bedraagt de maximale wachttijd voor het opbouwen van een regulier scherm 2 seconden uitgaande van voldoende bandbreedte (&gt;1Mbit) en een lage latency (&lt;60ms) aan de gebruikerskant. </t>
  </si>
  <si>
    <t>Updates</t>
  </si>
  <si>
    <t>De mobiele app wordt regelmatig (minimaal eens per jaar) bijgewerkt om eventuele bugs op te lossen en nieuwe functies toe te voegen, zodat de app in lijn blijft met de functionaliteiten die geboden worden in het ERP pakket en nieuwe versies van iOS en Android ondersteund blijven.</t>
  </si>
  <si>
    <t>Document management</t>
  </si>
  <si>
    <t>bewaren</t>
  </si>
  <si>
    <t>Het systeem biedt de mogelijkheid om documenten te koppelen aan entiteiten en workflows in minimaal de volgende onderdelen: 
-Inkoop (Bijvoorbeeld contracten en overeenkomsten);
-HR (Bijvoorbeeld documenten voor het personeelsdossier);
-Projecten (Bijvoorbeeld ophogingen);
-Finance (Bijvoorbeeld declaraties of facturen).</t>
  </si>
  <si>
    <t>Het systeem betreft standaardprogrammatuur: voor algemeen gebruik ontwikkelde Programmatuur die niet exclusief aan Opdrachtgever beschikbaar wordt gesteld.</t>
  </si>
  <si>
    <t>Voorwaarden</t>
  </si>
  <si>
    <t>ARBIT</t>
  </si>
  <si>
    <t>Inschrijver dient geen Maatwerkprogrammatuur te ontwikkelen om de gewenste functionaliteit te bieden. Tenzij expliciet bij wensen als zodanig aangegeven. Maatwerkprogrammatuur is specifiek ten behoeve van Opdrachtgever te ontwikkelen of ontwikkelde Programmatuur dan wel aanpassingen in Standaardprogrammatuur specifiek ten behoeve van Opdrachtgever.</t>
  </si>
  <si>
    <t>SaaS</t>
  </si>
  <si>
    <t>Webbased</t>
  </si>
  <si>
    <t>De geboden oplossing moet een integrale webbased SaaS oplossing zijn. Een beheerdersvoorziening mag eventueel op andere wijze via het web ontsloten zijn.</t>
  </si>
  <si>
    <t>Dienstverlening</t>
  </si>
  <si>
    <t>Verantwoordelijkheid</t>
  </si>
  <si>
    <t xml:space="preserve">De inschrijver is vanuit het oogpunt van ICTU verantwoordelijk voor de gehele oplossing. Als er gebruikt wordt gemaakt van dienstverlening van derden (bijvoorbeeld voor datacenterdienstverlening) is de inschrijver alsnog het aanspreekpunt en kan er niet doorverwezen naar derden. </t>
  </si>
  <si>
    <t>Limieten</t>
  </si>
  <si>
    <t>Het systeem heeft geen limiet op het aantal records of documenten. Excessen worden uiteraard bespreekbaar gemaakt. ICTU wilt voorkomen dat er additionele kosten worden gerekend vanaf een bepaald aantal records of bijlagen.</t>
  </si>
  <si>
    <t>Actuele versie</t>
  </si>
  <si>
    <t>Leverancier biedt altijd de meest actuele versie van het systeem aan, waarbij deze de werking van alle functionaliteiten garandeert. Inschrijven op basis van toekomstige releases is niet toegestaan.</t>
  </si>
  <si>
    <t>Online portaal</t>
  </si>
  <si>
    <t>Online omgeving</t>
  </si>
  <si>
    <t xml:space="preserve">De oplossing biedt een online omgeving voor relaties om hun gegevens in te zien. </t>
  </si>
  <si>
    <t>Documenten opdrachtgevers</t>
  </si>
  <si>
    <t>De oplossing biedt een online omgeving voor opdrachtgevers van ICTU om documenten in te zien. Denk hierbij aan facturen en contracten.</t>
  </si>
  <si>
    <t>Tonen in presentatieronde</t>
  </si>
  <si>
    <t>Maximaal aantal punten wens</t>
  </si>
  <si>
    <t>Toelichtingen maximaal aantal punten wensen</t>
  </si>
  <si>
    <t>Toelichting wijze waarop aanwezig in oplossing</t>
  </si>
  <si>
    <t>Inkoop onderwerpen</t>
  </si>
  <si>
    <t>Finance onderwerpen</t>
  </si>
  <si>
    <t>HR onderwerpen</t>
  </si>
  <si>
    <t>Relatiemanagement onderwerpen</t>
  </si>
  <si>
    <t>PMO onderwerpen</t>
  </si>
  <si>
    <t>Reporting onderwerpen</t>
  </si>
  <si>
    <t>ICT onderwerpen</t>
  </si>
  <si>
    <t>Wetgeving en compliance onderwerpen</t>
  </si>
  <si>
    <t>Dienstverlening onderwerpen</t>
  </si>
  <si>
    <t>Algemeen onderwerpen</t>
  </si>
  <si>
    <t>Ja</t>
  </si>
  <si>
    <t>2 punten: Niet belangrijk: Deze wens heeft weinig tot geen invloed op de functionaliteit en prestaties van het bedrijfsvoeringsplatform. Het is geen essentieel criterium en kan eventueel worden verwaarloosd. Functionaliteit van de wens zou handig zijn, maar als het ontbreekt heb ik er geen last van.</t>
  </si>
  <si>
    <t>Standaard</t>
  </si>
  <si>
    <t>Standaard: Standaard software (functionaliteit), ook wel bekend als 'off-the-shelf software' of 'commercial off-the-shelf (COTS) software', verwijst naar softwaretoepassingen die kant-en-klaar beschikbaar zijn in het pakket en ontwikkeld zijn voor algemene bedrijfsbehoeften. Het is software die niet specifiek is ontworpen voor ICTU. Eventueel benodigde configuratie is door functioneelbeheerders van ICTU uit te voeren en te wijzigen.
Een 2nd party plugin verwijst naar een softwarecomponent die is ontwikkeld door een directe partner of samenwerkingspartner van de leverancier. Deze partner heeft een nauwe relatie met de oorspronkelijke softwareleverancier en werkt samen om aanvullende functionaliteiten of diensten te bieden die specifiek zijn afgestemd op de softwaretoepassing. Belangrijk is dat deze 2nd party software dezelfde voorwaarden en garanties heeft als het gehele softwarepakket, zodat er geen sprake is van verantwoordelijkheidsoverdracht aan derde partijen. Als aan voorgaande wordt voldaan, wordt het al standaard functionaliteit gezien.</t>
  </si>
  <si>
    <t>Inkoopplanning/Inkoopbehoefte</t>
  </si>
  <si>
    <t>Projectovereenkomst</t>
  </si>
  <si>
    <t>Finance</t>
  </si>
  <si>
    <t>Nee</t>
  </si>
  <si>
    <t>4 punten: Enigszins belangrijk: Deze wens heeft enige impact op de functionaliteit en prestaties van het bedrijfsvoeringsplatform, maar het is niet van cruciaal belang. Het kan invloed hebben op bepaalde aspecten van de bedrijfsvoering, maar er zijn andere criteria die belangrijker zijn. Dit zou erg handig zijn, maar mocht het niet mogelijk zijn kan ik eventueel via een omweg ook gewoon werken.</t>
  </si>
  <si>
    <t>Maatwerk/3rd party oplossing</t>
  </si>
  <si>
    <r>
      <rPr>
        <b/>
        <sz val="10"/>
        <color rgb="FF000000"/>
        <rFont val="Century Gothic"/>
        <family val="1"/>
      </rPr>
      <t>Maatwerk:</t>
    </r>
    <r>
      <rPr>
        <sz val="10"/>
        <color rgb="FF000000"/>
        <rFont val="Century Gothic"/>
        <family val="1"/>
      </rPr>
      <t xml:space="preserve"> Maatwerk verwijst naar softwareoplossingen die specifiek zijn aangepast of gebouwd om te voldoen aan de unieke behoeften en vereisten van ICTU. Deze software wordt op maat gemaakt om specifieke functionaliteiten of integraties te bieden die niet beschikbaar zijn in de standaard softwarepakketten. 
</t>
    </r>
    <r>
      <rPr>
        <b/>
        <sz val="10"/>
        <color rgb="FF000000"/>
        <rFont val="Century Gothic"/>
        <family val="1"/>
      </rPr>
      <t xml:space="preserve">
3rd party plugin /addon: </t>
    </r>
    <r>
      <rPr>
        <sz val="10"/>
        <color rgb="FF000000"/>
        <rFont val="Century Gothic"/>
        <family val="1"/>
      </rPr>
      <t xml:space="preserve">Een 3rd party plugin/addon verwijst naar een softwarecomponent die is ontwikkeld door een externe partij (een andere entiteit dan de aanbieder) en die kan worden geïntegreerd in een bestaande softwaretoepassing. Deze plugins bieden extra functionaliteiten of diensten die niet standaard beschikbaar zijn in de basissoftware en vallen niet onder de voorwaarden van de overeenkomst. De garanties, werking en veiligheid van deze specifieke software wordt mogelijk niet gegarandeerd door de leverancier. </t>
    </r>
  </si>
  <si>
    <t>Financieel projectbeheer</t>
  </si>
  <si>
    <t>Inkoop</t>
  </si>
  <si>
    <t>Security/IB</t>
  </si>
  <si>
    <t>6 Punten: Belangrijk: Deze wens is relevant en heeft aanzienlijke invloed op de functionaliteit en prestaties van het bedrijfsvoeringsplatform. Het is een criterium dat serieus moet worden overwogen bij het evalueren van potentiële aanbieders en kan belangrijke voordelen opleveren voor de bedrijfsvoering. Zonder deze functionaliteit kan ik mijn werk minder goed uitvoeren of heb ik veel werk (+5 uur per maand) om op een alternatieve manier tot vergelijkbaar resultaat te komen.</t>
  </si>
  <si>
    <t>Niet mogelijk</t>
  </si>
  <si>
    <t>Er worden geen punten toegekend</t>
  </si>
  <si>
    <t>Leveranciersselectie en -beoordeling</t>
  </si>
  <si>
    <t>Resourceplanning</t>
  </si>
  <si>
    <t>HR</t>
  </si>
  <si>
    <t>SLA</t>
  </si>
  <si>
    <t>NIS</t>
  </si>
  <si>
    <t>Werkinstructie</t>
  </si>
  <si>
    <t>8 punten:  Zeer belangrijk: Deze wens is van essentieel belang voor het bedrijfsvoeringsplatform. Het heeft een aanzienlijke impact op de functionaliteit, prestaties en het succes van de bedrijfsvoering. Het is een criterium dat een hoog niveau van aandacht en prioriteit verdient bij het selecteren van een aanbieder. Zonder deze functionaliteit kan ik mijn werk beperkt uitvoeren. Om op alternatieve wijze tot vergelijkbaar resultaat te komen kost 5 of meer uur per week (Let op: als je werk praktisch onmogelijk is zonder deze wens, moet het een eis zijn). </t>
  </si>
  <si>
    <t>Inkoopovereenkomst</t>
  </si>
  <si>
    <t>Mutaties</t>
  </si>
  <si>
    <t>MVO</t>
  </si>
  <si>
    <t>Projectenbureau</t>
  </si>
  <si>
    <t>Backup</t>
  </si>
  <si>
    <t>ISAE3402</t>
  </si>
  <si>
    <t>Duurzaamheid</t>
  </si>
  <si>
    <t>Management</t>
  </si>
  <si>
    <t>WCAG</t>
  </si>
  <si>
    <t>Arbeidscontract en Arbeidsvoorwaarden</t>
  </si>
  <si>
    <t>Archiefwet</t>
  </si>
  <si>
    <t xml:space="preserve">De leverancier voert de implementatie werkzaamheden hoofdzakelijk op ICTU locatie uit (Den Haag). Omdat dit zorgt voor een beter begrip van de ICTU omgeving en leidt tot betere relatie tussen de consultants van de leverancier en de ICTU medewerkers. Dit vergroot het teamgevoel bij het implementatie projectteam alsmede de adoptie bij eindgebruikers. Specifiek is de leverancier bij zogenaamde Go-Live en nazorg momenten op locatie aanwezig.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</si>
</sst>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26"/>
      <color rgb="FF00B0F0"/>
      <name val="Calibri"/>
      <family val="2"/>
      <scheme val="minor"/>
    </font>
    <font>
      <b/>
      <sz val="26"/>
      <color rgb="FFAA3AB6"/>
      <name val="Calibri"/>
      <family val="2"/>
      <scheme val="minor"/>
    </font>
    <font>
      <b/>
      <sz val="26"/>
      <color rgb="FF00B0F0"/>
      <name val="Century Gothic"/>
      <family val="1"/>
    </font>
    <font>
      <b/>
      <sz val="26"/>
      <color rgb="FF0070C0"/>
      <name val="Century Gothic"/>
      <family val="1"/>
    </font>
    <font>
      <b/>
      <sz val="26"/>
      <color rgb="FFAA3AB6"/>
      <name val="Century Gothic"/>
      <family val="1"/>
    </font>
    <font>
      <b/>
      <sz val="26"/>
      <color rgb="FF7030A0"/>
      <name val="Century Gothic"/>
      <family val="1"/>
    </font>
    <font>
      <sz val="10"/>
      <color theme="1"/>
      <name val="Century Gothic"/>
      <family val="1"/>
    </font>
    <font>
      <b/>
      <sz val="11"/>
      <color theme="0"/>
      <name val="Century Gothic"/>
      <family val="1"/>
    </font>
    <font>
      <b/>
      <sz val="10"/>
      <color theme="0"/>
      <name val="Century Gothic"/>
      <family val="1"/>
    </font>
    <font>
      <sz val="10"/>
      <color theme="0"/>
      <name val="Century Gothic"/>
      <family val="1"/>
    </font>
    <font>
      <sz val="10"/>
      <color rgb="FF000000"/>
      <name val="Century Gothic"/>
      <family val="1"/>
    </font>
    <font>
      <b/>
      <sz val="10"/>
      <color rgb="FF000000"/>
      <name val="Century Gothic"/>
      <family val="1"/>
    </font>
    <font>
      <sz val="10"/>
      <name val="Century Gothic"/>
      <family val="1"/>
    </font>
    <font>
      <b/>
      <sz val="10"/>
      <color rgb="FFFFFFFF"/>
      <name val="Century Gothic"/>
      <family val="1"/>
    </font>
    <font>
      <sz val="11"/>
      <color theme="0"/>
      <name val="Century Gothic"/>
      <family val="1"/>
    </font>
    <font>
      <b/>
      <sz val="10"/>
      <color theme="1"/>
      <name val="Century Gothic"/>
      <family val="1"/>
    </font>
    <font>
      <b/>
      <sz val="10"/>
      <name val="Century Gothic"/>
      <family val="1"/>
    </font>
    <font>
      <sz val="11"/>
      <color theme="1"/>
      <name val="Century Gothic"/>
      <family val="1"/>
    </font>
    <font>
      <sz val="11"/>
      <color rgb="FF000000"/>
      <name val="Century Gothic"/>
      <family val="1"/>
    </font>
    <font>
      <sz val="11"/>
      <name val="Century Gothic"/>
      <family val="1"/>
    </font>
    <font>
      <sz val="10"/>
      <color rgb="FFFF0000"/>
      <name val="Century Gothic"/>
      <family val="1"/>
    </font>
    <font>
      <b/>
      <sz val="11"/>
      <color rgb="FFFF0000"/>
      <name val="Century Gothic"/>
      <family val="1"/>
    </font>
    <font>
      <b/>
      <sz val="11"/>
      <color theme="1"/>
      <name val="Century Gothic"/>
      <family val="1"/>
    </font>
    <font>
      <sz val="10"/>
      <color theme="1"/>
      <name val="Century Gothic"/>
      <family val="2"/>
    </font>
    <font>
      <b/>
      <sz val="11"/>
      <color theme="1"/>
      <name val="Century Gothic"/>
      <family val="2"/>
    </font>
    <font>
      <b/>
      <sz val="10"/>
      <color theme="0"/>
      <name val="Century Gothic"/>
      <family val="2"/>
    </font>
  </fonts>
  <fills count="9">
    <fill>
      <patternFill patternType="none"/>
    </fill>
    <fill>
      <patternFill patternType="gray125"/>
    </fill>
    <fill>
      <patternFill patternType="solid">
        <fgColor rgb="FF7030A0"/>
        <bgColor indexed="64"/>
      </patternFill>
    </fill>
    <fill>
      <patternFill patternType="solid">
        <fgColor theme="0"/>
        <bgColor indexed="64"/>
      </patternFill>
    </fill>
    <fill>
      <patternFill patternType="solid">
        <fgColor rgb="FFFFFFFF"/>
        <bgColor rgb="FF000000"/>
      </patternFill>
    </fill>
    <fill>
      <patternFill patternType="solid">
        <fgColor rgb="FF7030A0"/>
        <bgColor rgb="FF000000"/>
      </patternFill>
    </fill>
    <fill>
      <patternFill patternType="solid">
        <fgColor theme="0" tint="-0.14999847407452621"/>
        <bgColor indexed="64"/>
      </patternFill>
    </fill>
    <fill>
      <patternFill patternType="solid">
        <fgColor theme="0" tint="-0.14999847407452621"/>
        <bgColor theme="0" tint="-0.14999847407452621"/>
      </patternFill>
    </fill>
    <fill>
      <patternFill patternType="solid">
        <fgColor theme="2" tint="-9.9978637043366805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rgb="FFFFFFFF"/>
      </top>
      <bottom style="thin">
        <color rgb="FFFFFFFF"/>
      </bottom>
      <diagonal/>
    </border>
    <border>
      <left style="thin">
        <color theme="0"/>
      </left>
      <right/>
      <top style="thin">
        <color theme="0"/>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theme="0"/>
      </top>
      <bottom style="thin">
        <color indexed="64"/>
      </bottom>
      <diagonal/>
    </border>
  </borders>
  <cellStyleXfs count="1">
    <xf numFmtId="0" fontId="0" fillId="0" borderId="0"/>
  </cellStyleXfs>
  <cellXfs count="111">
    <xf numFmtId="0" fontId="0" fillId="0" borderId="0" xfId="0"/>
    <xf numFmtId="0" fontId="1" fillId="0" borderId="0" xfId="0" applyFont="1" applyAlignment="1">
      <alignment horizontal="left" vertical="center"/>
    </xf>
    <xf numFmtId="0" fontId="3" fillId="4"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7" fillId="0" borderId="8" xfId="0" applyFont="1" applyBorder="1"/>
    <xf numFmtId="0" fontId="8" fillId="2" borderId="0" xfId="0" applyFont="1" applyFill="1" applyAlignment="1">
      <alignment horizontal="left" vertical="center"/>
    </xf>
    <xf numFmtId="0" fontId="9" fillId="2" borderId="0" xfId="0" applyFont="1" applyFill="1" applyAlignment="1">
      <alignment horizontal="left" vertical="center"/>
    </xf>
    <xf numFmtId="0" fontId="10" fillId="0" borderId="0" xfId="0" applyFont="1"/>
    <xf numFmtId="0" fontId="7" fillId="0" borderId="0" xfId="0" applyFont="1"/>
    <xf numFmtId="0" fontId="9" fillId="2" borderId="7" xfId="0" applyFont="1" applyFill="1" applyBorder="1" applyAlignment="1">
      <alignment horizontal="center" vertical="center"/>
    </xf>
    <xf numFmtId="0" fontId="9" fillId="2" borderId="7" xfId="0" applyFont="1" applyFill="1" applyBorder="1" applyAlignment="1">
      <alignment horizontal="center" vertical="center" wrapText="1"/>
    </xf>
    <xf numFmtId="0" fontId="7" fillId="0" borderId="7" xfId="0" applyFont="1" applyBorder="1" applyAlignment="1">
      <alignment vertical="top" wrapText="1"/>
    </xf>
    <xf numFmtId="0" fontId="7" fillId="0" borderId="7" xfId="0" applyFont="1" applyBorder="1" applyAlignment="1">
      <alignment horizontal="center" vertical="top" wrapText="1"/>
    </xf>
    <xf numFmtId="0" fontId="7" fillId="0" borderId="7" xfId="0" applyFont="1" applyBorder="1" applyAlignment="1">
      <alignment horizontal="left" vertical="top" wrapText="1"/>
    </xf>
    <xf numFmtId="0" fontId="11" fillId="0" borderId="7" xfId="0" applyFont="1" applyBorder="1" applyAlignment="1">
      <alignment horizontal="left" vertical="top" wrapText="1"/>
    </xf>
    <xf numFmtId="0" fontId="7" fillId="0" borderId="7" xfId="0" applyFont="1" applyBorder="1" applyAlignment="1">
      <alignment horizontal="left" vertical="top"/>
    </xf>
    <xf numFmtId="0" fontId="7" fillId="0" borderId="7" xfId="0" applyFont="1" applyBorder="1" applyAlignment="1">
      <alignment vertical="center"/>
    </xf>
    <xf numFmtId="0" fontId="7" fillId="0" borderId="7" xfId="0" applyFont="1" applyBorder="1" applyAlignment="1">
      <alignment vertical="center" wrapText="1"/>
    </xf>
    <xf numFmtId="0" fontId="7" fillId="0" borderId="8" xfId="0" applyFont="1" applyBorder="1" applyAlignment="1">
      <alignment vertical="top" wrapText="1"/>
    </xf>
    <xf numFmtId="0" fontId="7" fillId="0" borderId="8" xfId="0" applyFont="1" applyBorder="1" applyAlignment="1">
      <alignment horizontal="center" vertical="top" wrapText="1"/>
    </xf>
    <xf numFmtId="0" fontId="7" fillId="0" borderId="8" xfId="0" applyFont="1" applyBorder="1" applyAlignment="1">
      <alignment horizontal="left" vertical="top" wrapText="1"/>
    </xf>
    <xf numFmtId="0" fontId="11" fillId="0" borderId="8" xfId="0" applyFont="1" applyBorder="1" applyAlignment="1">
      <alignment horizontal="left" vertical="top" wrapText="1"/>
    </xf>
    <xf numFmtId="0" fontId="7" fillId="0" borderId="8" xfId="0" applyFont="1" applyBorder="1" applyAlignment="1">
      <alignment horizontal="left" vertical="top"/>
    </xf>
    <xf numFmtId="0" fontId="7" fillId="0" borderId="8" xfId="0" applyFont="1" applyBorder="1" applyAlignment="1">
      <alignment wrapText="1"/>
    </xf>
    <xf numFmtId="0" fontId="7" fillId="0" borderId="8" xfId="0" applyFont="1" applyBorder="1" applyAlignment="1">
      <alignment horizontal="center"/>
    </xf>
    <xf numFmtId="0" fontId="7" fillId="0" borderId="2" xfId="0" applyFont="1" applyBorder="1"/>
    <xf numFmtId="0" fontId="7" fillId="0" borderId="2" xfId="0" applyFont="1" applyBorder="1" applyAlignment="1">
      <alignment vertical="center"/>
    </xf>
    <xf numFmtId="0" fontId="7" fillId="0" borderId="0" xfId="0" applyFont="1" applyAlignment="1">
      <alignment wrapText="1"/>
    </xf>
    <xf numFmtId="0" fontId="7" fillId="3" borderId="0" xfId="0" applyFont="1" applyFill="1" applyAlignment="1">
      <alignment vertical="center"/>
    </xf>
    <xf numFmtId="0" fontId="7" fillId="3" borderId="0" xfId="0" applyFont="1" applyFill="1"/>
    <xf numFmtId="0" fontId="13" fillId="3" borderId="0" xfId="0" applyFont="1" applyFill="1" applyAlignment="1">
      <alignment vertical="center" wrapText="1"/>
    </xf>
    <xf numFmtId="0" fontId="7" fillId="3" borderId="0" xfId="0" applyFont="1" applyFill="1" applyAlignment="1">
      <alignment vertical="top" wrapText="1"/>
    </xf>
    <xf numFmtId="0" fontId="14" fillId="5" borderId="10" xfId="0" applyFont="1" applyFill="1" applyBorder="1" applyAlignment="1">
      <alignment horizontal="left" vertical="center"/>
    </xf>
    <xf numFmtId="0" fontId="14" fillId="5" borderId="10" xfId="0" applyFont="1" applyFill="1" applyBorder="1" applyAlignment="1">
      <alignment horizontal="left" vertical="top"/>
    </xf>
    <xf numFmtId="0" fontId="15" fillId="0" borderId="0" xfId="0" applyFont="1" applyAlignment="1">
      <alignment vertical="top"/>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7" fillId="2" borderId="6" xfId="0" applyFont="1" applyFill="1" applyBorder="1" applyAlignment="1">
      <alignment horizontal="center" vertical="center" wrapText="1"/>
    </xf>
    <xf numFmtId="0" fontId="16" fillId="2" borderId="6" xfId="0" applyFont="1" applyFill="1" applyBorder="1" applyAlignment="1">
      <alignment horizontal="center" vertical="top" wrapText="1"/>
    </xf>
    <xf numFmtId="0" fontId="9" fillId="2" borderId="3" xfId="0" applyFont="1" applyFill="1" applyBorder="1" applyAlignment="1">
      <alignment horizontal="center" vertical="center" wrapText="1"/>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4" xfId="0" applyFont="1" applyFill="1" applyBorder="1" applyAlignment="1">
      <alignment horizontal="center" vertical="center" wrapText="1"/>
    </xf>
    <xf numFmtId="0" fontId="13" fillId="7" borderId="1" xfId="0" applyFont="1" applyFill="1" applyBorder="1" applyAlignment="1">
      <alignment vertical="center"/>
    </xf>
    <xf numFmtId="0" fontId="13" fillId="7" borderId="1" xfId="0" applyFont="1" applyFill="1" applyBorder="1" applyAlignment="1">
      <alignment vertical="center" wrapText="1"/>
    </xf>
    <xf numFmtId="0" fontId="13" fillId="7" borderId="1" xfId="0" applyFont="1" applyFill="1" applyBorder="1" applyAlignment="1">
      <alignment vertical="top" wrapText="1"/>
    </xf>
    <xf numFmtId="0" fontId="13" fillId="0" borderId="1" xfId="0" applyFont="1" applyBorder="1" applyAlignment="1">
      <alignment vertical="center"/>
    </xf>
    <xf numFmtId="0" fontId="13" fillId="0" borderId="1" xfId="0" applyFont="1" applyBorder="1" applyAlignment="1">
      <alignment vertical="center" wrapText="1"/>
    </xf>
    <xf numFmtId="0" fontId="13" fillId="0" borderId="1" xfId="0" applyFont="1" applyBorder="1" applyAlignment="1">
      <alignment vertical="top" wrapText="1"/>
    </xf>
    <xf numFmtId="0" fontId="18" fillId="0" borderId="0" xfId="0" applyFont="1"/>
    <xf numFmtId="0" fontId="7" fillId="0" borderId="0" xfId="0" applyFont="1" applyAlignment="1">
      <alignment vertical="center"/>
    </xf>
    <xf numFmtId="0" fontId="13" fillId="0" borderId="0" xfId="0" applyFont="1" applyAlignment="1">
      <alignment vertical="center" wrapText="1"/>
    </xf>
    <xf numFmtId="0" fontId="7" fillId="0" borderId="0" xfId="0" applyFont="1" applyAlignment="1">
      <alignment vertical="top" wrapText="1"/>
    </xf>
    <xf numFmtId="0" fontId="18" fillId="3" borderId="0" xfId="0" applyFont="1" applyFill="1" applyAlignment="1">
      <alignment vertical="top" wrapText="1"/>
    </xf>
    <xf numFmtId="0" fontId="18" fillId="0" borderId="0" xfId="0" applyFont="1" applyAlignment="1">
      <alignment vertical="top"/>
    </xf>
    <xf numFmtId="0" fontId="9" fillId="2" borderId="3" xfId="0" applyFont="1" applyFill="1" applyBorder="1" applyAlignment="1">
      <alignment horizontal="center" vertical="top" wrapText="1"/>
    </xf>
    <xf numFmtId="0" fontId="9" fillId="2" borderId="5" xfId="0" applyFont="1" applyFill="1" applyBorder="1" applyAlignment="1">
      <alignment horizontal="center" vertical="top" wrapText="1"/>
    </xf>
    <xf numFmtId="0" fontId="9" fillId="2" borderId="11" xfId="0" applyFont="1" applyFill="1" applyBorder="1" applyAlignment="1">
      <alignment horizontal="center" vertical="top" wrapText="1"/>
    </xf>
    <xf numFmtId="0" fontId="18" fillId="0" borderId="0" xfId="0" applyFont="1" applyAlignment="1">
      <alignment vertical="center"/>
    </xf>
    <xf numFmtId="0" fontId="11" fillId="0" borderId="1" xfId="0" applyFont="1" applyBorder="1" applyAlignment="1">
      <alignment vertical="center" wrapText="1"/>
    </xf>
    <xf numFmtId="0" fontId="13" fillId="0" borderId="0" xfId="0" applyFont="1" applyAlignment="1">
      <alignment horizontal="left" vertical="top" wrapText="1"/>
    </xf>
    <xf numFmtId="0" fontId="13" fillId="0" borderId="0" xfId="0" applyFont="1" applyAlignment="1">
      <alignment vertical="top" wrapText="1"/>
    </xf>
    <xf numFmtId="0" fontId="18" fillId="0" borderId="0" xfId="0" applyFont="1" applyAlignment="1">
      <alignment vertical="top" wrapText="1"/>
    </xf>
    <xf numFmtId="0" fontId="18" fillId="3" borderId="0" xfId="0" applyFont="1" applyFill="1"/>
    <xf numFmtId="0" fontId="18" fillId="3" borderId="0" xfId="0" applyFont="1" applyFill="1" applyAlignment="1">
      <alignment wrapText="1"/>
    </xf>
    <xf numFmtId="0" fontId="18" fillId="3" borderId="0" xfId="0" applyFont="1" applyFill="1" applyAlignment="1">
      <alignment vertical="top"/>
    </xf>
    <xf numFmtId="0" fontId="18" fillId="0" borderId="0" xfId="0" applyFont="1" applyAlignment="1">
      <alignment wrapText="1"/>
    </xf>
    <xf numFmtId="0" fontId="16" fillId="2" borderId="6" xfId="0" applyFont="1" applyFill="1" applyBorder="1" applyAlignment="1">
      <alignment horizontal="center" vertical="top"/>
    </xf>
    <xf numFmtId="0" fontId="9" fillId="2" borderId="5" xfId="0" applyFont="1" applyFill="1" applyBorder="1" applyAlignment="1">
      <alignment horizontal="center" vertical="center"/>
    </xf>
    <xf numFmtId="0" fontId="9" fillId="2" borderId="11" xfId="0" applyFont="1" applyFill="1" applyBorder="1" applyAlignment="1">
      <alignment horizontal="center" vertical="center" wrapText="1"/>
    </xf>
    <xf numFmtId="0" fontId="7" fillId="0" borderId="0" xfId="0" applyFont="1" applyAlignment="1">
      <alignment vertical="center" wrapText="1"/>
    </xf>
    <xf numFmtId="0" fontId="7" fillId="0" borderId="0" xfId="0" applyFont="1" applyAlignment="1">
      <alignment vertical="top"/>
    </xf>
    <xf numFmtId="0" fontId="14" fillId="5" borderId="10" xfId="0" applyFont="1" applyFill="1" applyBorder="1" applyAlignment="1">
      <alignment horizontal="left" vertical="top" wrapText="1"/>
    </xf>
    <xf numFmtId="0" fontId="16" fillId="2" borderId="6" xfId="0" applyFont="1" applyFill="1" applyBorder="1" applyAlignment="1">
      <alignment horizontal="center" vertical="center" wrapText="1"/>
    </xf>
    <xf numFmtId="0" fontId="16" fillId="0" borderId="0" xfId="0" applyFont="1" applyAlignment="1">
      <alignment vertical="top" wrapText="1"/>
    </xf>
    <xf numFmtId="0" fontId="12" fillId="0" borderId="0" xfId="0" applyFont="1" applyAlignment="1">
      <alignment vertical="top" wrapText="1"/>
    </xf>
    <xf numFmtId="0" fontId="11" fillId="0" borderId="0" xfId="0" applyFont="1" applyAlignment="1">
      <alignment vertical="top" wrapText="1"/>
    </xf>
    <xf numFmtId="0" fontId="19" fillId="0" borderId="0" xfId="0" applyFont="1" applyAlignment="1">
      <alignment vertical="top" wrapText="1"/>
    </xf>
    <xf numFmtId="0" fontId="20" fillId="0" borderId="0" xfId="0" applyFont="1" applyAlignment="1">
      <alignment vertical="top" wrapText="1"/>
    </xf>
    <xf numFmtId="0" fontId="11" fillId="7" borderId="1" xfId="0" applyFont="1" applyFill="1" applyBorder="1" applyAlignment="1">
      <alignment vertical="top" wrapText="1"/>
    </xf>
    <xf numFmtId="0" fontId="18" fillId="3" borderId="0" xfId="0" applyFont="1" applyFill="1" applyAlignment="1">
      <alignment vertical="center"/>
    </xf>
    <xf numFmtId="0" fontId="13" fillId="7" borderId="14" xfId="0" applyFont="1" applyFill="1" applyBorder="1" applyAlignment="1">
      <alignment vertical="center"/>
    </xf>
    <xf numFmtId="0" fontId="13" fillId="7" borderId="14" xfId="0" applyFont="1" applyFill="1" applyBorder="1" applyAlignment="1">
      <alignment vertical="center" wrapText="1"/>
    </xf>
    <xf numFmtId="0" fontId="13" fillId="8" borderId="14" xfId="0" applyFont="1" applyFill="1" applyBorder="1" applyAlignment="1">
      <alignment vertical="center"/>
    </xf>
    <xf numFmtId="0" fontId="13" fillId="8" borderId="14" xfId="0" applyFont="1" applyFill="1" applyBorder="1" applyAlignment="1">
      <alignment vertical="center" wrapText="1"/>
    </xf>
    <xf numFmtId="0" fontId="13" fillId="8" borderId="1" xfId="0" applyFont="1" applyFill="1" applyBorder="1" applyAlignment="1">
      <alignment vertical="center" wrapText="1"/>
    </xf>
    <xf numFmtId="0" fontId="13" fillId="8" borderId="14" xfId="0" applyFont="1" applyFill="1" applyBorder="1" applyAlignment="1">
      <alignment vertical="top" wrapText="1"/>
    </xf>
    <xf numFmtId="0" fontId="20" fillId="0" borderId="0" xfId="0" applyFont="1"/>
    <xf numFmtId="0" fontId="18" fillId="0" borderId="0" xfId="0" applyFont="1" applyAlignment="1">
      <alignment vertical="center" wrapText="1"/>
    </xf>
    <xf numFmtId="0" fontId="22" fillId="3" borderId="0" xfId="0" applyFont="1" applyFill="1" applyAlignment="1">
      <alignment vertical="top" wrapText="1"/>
    </xf>
    <xf numFmtId="0" fontId="7" fillId="3" borderId="0" xfId="0" applyFont="1" applyFill="1" applyAlignment="1">
      <alignment wrapText="1"/>
    </xf>
    <xf numFmtId="0" fontId="16" fillId="3" borderId="0" xfId="0" applyFont="1" applyFill="1"/>
    <xf numFmtId="0" fontId="9" fillId="2" borderId="4" xfId="0" applyFont="1" applyFill="1" applyBorder="1" applyAlignment="1">
      <alignment horizontal="center" vertical="top" wrapText="1"/>
    </xf>
    <xf numFmtId="0" fontId="23" fillId="0" borderId="0" xfId="0" applyFont="1" applyAlignment="1">
      <alignment vertical="top"/>
    </xf>
    <xf numFmtId="0" fontId="16" fillId="0" borderId="0" xfId="0" applyFont="1" applyAlignment="1">
      <alignment vertical="top"/>
    </xf>
    <xf numFmtId="0" fontId="16" fillId="0" borderId="0" xfId="0" applyFont="1"/>
    <xf numFmtId="0" fontId="3" fillId="4" borderId="0" xfId="0" applyFont="1" applyFill="1" applyAlignment="1">
      <alignment vertical="top"/>
    </xf>
    <xf numFmtId="0" fontId="19" fillId="4" borderId="0" xfId="0" applyFont="1" applyFill="1" applyAlignment="1">
      <alignment vertical="top"/>
    </xf>
    <xf numFmtId="0" fontId="24" fillId="6" borderId="9" xfId="0" applyFont="1" applyFill="1" applyBorder="1"/>
    <xf numFmtId="0" fontId="24" fillId="6" borderId="12" xfId="0" applyFont="1" applyFill="1" applyBorder="1"/>
    <xf numFmtId="0" fontId="24" fillId="6" borderId="13" xfId="0" applyFont="1" applyFill="1" applyBorder="1"/>
    <xf numFmtId="0" fontId="24" fillId="0" borderId="9" xfId="0" applyFont="1" applyBorder="1"/>
    <xf numFmtId="0" fontId="24" fillId="0" borderId="12" xfId="0" applyFont="1" applyBorder="1"/>
    <xf numFmtId="0" fontId="24" fillId="0" borderId="13" xfId="0" applyFont="1" applyBorder="1"/>
    <xf numFmtId="0" fontId="25" fillId="0" borderId="9" xfId="0" applyFont="1" applyBorder="1"/>
    <xf numFmtId="0" fontId="25" fillId="0" borderId="12" xfId="0" applyFont="1" applyBorder="1"/>
    <xf numFmtId="0" fontId="25" fillId="0" borderId="13" xfId="0" applyFont="1" applyBorder="1"/>
    <xf numFmtId="0" fontId="26" fillId="2" borderId="9" xfId="0" applyFont="1" applyFill="1" applyBorder="1"/>
    <xf numFmtId="0" fontId="26" fillId="2" borderId="12" xfId="0" applyFont="1" applyFill="1" applyBorder="1" applyAlignment="1">
      <alignment wrapText="1"/>
    </xf>
    <xf numFmtId="0" fontId="26" fillId="2" borderId="13" xfId="0" applyFont="1" applyFill="1" applyBorder="1"/>
  </cellXfs>
  <cellStyles count="1">
    <cellStyle name="Normal" xfId="0" builtinId="0"/>
  </cellStyles>
  <dxfs count="33">
    <dxf>
      <fill>
        <patternFill>
          <bgColor rgb="FFFFFF66"/>
        </patternFill>
      </fill>
    </dxf>
    <dxf>
      <fill>
        <patternFill>
          <bgColor theme="9"/>
        </patternFill>
      </fill>
    </dxf>
    <dxf>
      <fill>
        <patternFill>
          <bgColor rgb="FFFFC000"/>
        </patternFill>
      </fill>
    </dxf>
    <dxf>
      <fill>
        <patternFill>
          <bgColor rgb="FFFFFF66"/>
        </patternFill>
      </fill>
    </dxf>
    <dxf>
      <fill>
        <patternFill>
          <bgColor theme="9"/>
        </patternFill>
      </fill>
    </dxf>
    <dxf>
      <fill>
        <patternFill>
          <bgColor rgb="FFFFC000"/>
        </patternFill>
      </fill>
    </dxf>
    <dxf>
      <fill>
        <patternFill>
          <bgColor rgb="FFFFFF66"/>
        </patternFill>
      </fill>
    </dxf>
    <dxf>
      <fill>
        <patternFill>
          <bgColor theme="9"/>
        </patternFill>
      </fill>
    </dxf>
    <dxf>
      <fill>
        <patternFill>
          <bgColor rgb="FFFFC000"/>
        </patternFill>
      </fill>
    </dxf>
    <dxf>
      <fill>
        <patternFill>
          <bgColor rgb="FFFFFF66"/>
        </patternFill>
      </fill>
    </dxf>
    <dxf>
      <fill>
        <patternFill>
          <bgColor theme="9"/>
        </patternFill>
      </fill>
    </dxf>
    <dxf>
      <fill>
        <patternFill>
          <bgColor rgb="FFFFC000"/>
        </patternFill>
      </fill>
    </dxf>
    <dxf>
      <fill>
        <patternFill>
          <bgColor rgb="FFFFFF66"/>
        </patternFill>
      </fill>
    </dxf>
    <dxf>
      <fill>
        <patternFill>
          <bgColor theme="9"/>
        </patternFill>
      </fill>
    </dxf>
    <dxf>
      <fill>
        <patternFill>
          <bgColor rgb="FFFFC000"/>
        </patternFill>
      </fill>
    </dxf>
    <dxf>
      <fill>
        <patternFill>
          <bgColor rgb="FFFFFF66"/>
        </patternFill>
      </fill>
    </dxf>
    <dxf>
      <fill>
        <patternFill>
          <bgColor rgb="FFFFC000"/>
        </patternFill>
      </fill>
    </dxf>
    <dxf>
      <fill>
        <patternFill>
          <bgColor theme="9"/>
        </patternFill>
      </fill>
    </dxf>
    <dxf>
      <fill>
        <patternFill>
          <bgColor rgb="FFFFFF66"/>
        </patternFill>
      </fill>
    </dxf>
    <dxf>
      <fill>
        <patternFill>
          <bgColor theme="9"/>
        </patternFill>
      </fill>
    </dxf>
    <dxf>
      <fill>
        <patternFill>
          <bgColor rgb="FFFFC000"/>
        </patternFill>
      </fill>
    </dxf>
    <dxf>
      <fill>
        <patternFill>
          <bgColor rgb="FFFFFF66"/>
        </patternFill>
      </fill>
    </dxf>
    <dxf>
      <fill>
        <patternFill>
          <bgColor theme="9"/>
        </patternFill>
      </fill>
    </dxf>
    <dxf>
      <fill>
        <patternFill>
          <bgColor rgb="FFFFC000"/>
        </patternFill>
      </fill>
    </dxf>
    <dxf>
      <fill>
        <patternFill>
          <bgColor rgb="FFFFFF66"/>
        </patternFill>
      </fill>
    </dxf>
    <dxf>
      <fill>
        <patternFill>
          <bgColor theme="9"/>
        </patternFill>
      </fill>
    </dxf>
    <dxf>
      <fill>
        <patternFill>
          <bgColor rgb="FFFFC000"/>
        </patternFill>
      </fill>
    </dxf>
    <dxf>
      <fill>
        <patternFill>
          <bgColor rgb="FFFFFF66"/>
        </patternFill>
      </fill>
    </dxf>
    <dxf>
      <fill>
        <patternFill>
          <bgColor theme="9"/>
        </patternFill>
      </fill>
    </dxf>
    <dxf>
      <fill>
        <patternFill>
          <bgColor rgb="FFFFC000"/>
        </patternFill>
      </fill>
    </dxf>
    <dxf>
      <fill>
        <patternFill>
          <bgColor rgb="FFFFFF66"/>
        </patternFill>
      </fill>
    </dxf>
    <dxf>
      <fill>
        <patternFill>
          <bgColor theme="9"/>
        </patternFill>
      </fill>
    </dxf>
    <dxf>
      <fill>
        <patternFill>
          <bgColor rgb="FFFFC000"/>
        </patternFill>
      </fill>
    </dxf>
  </dxfs>
  <tableStyles count="0" defaultTableStyle="TableStyleMedium2" defaultPivotStyle="PivotStyleMedium9"/>
  <colors>
    <mruColors>
      <color rgb="FFEAEAEA"/>
      <color rgb="FF6600CC"/>
      <color rgb="FFFFAFAF"/>
      <color rgb="FFFF3399"/>
      <color rgb="FFFF66FF"/>
      <color rgb="FFFFB7B7"/>
      <color rgb="FFFFCDCD"/>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1430655</xdr:colOff>
      <xdr:row>16</xdr:row>
      <xdr:rowOff>9499</xdr:rowOff>
    </xdr:from>
    <xdr:to>
      <xdr:col>10</xdr:col>
      <xdr:colOff>464820</xdr:colOff>
      <xdr:row>43</xdr:row>
      <xdr:rowOff>28699</xdr:rowOff>
    </xdr:to>
    <xdr:sp macro="" textlink="">
      <xdr:nvSpPr>
        <xdr:cNvPr id="177" name="TextBox 1">
          <a:extLst>
            <a:ext uri="{FF2B5EF4-FFF2-40B4-BE49-F238E27FC236}">
              <a16:creationId xmlns:a16="http://schemas.microsoft.com/office/drawing/2014/main" id="{4ED10139-ECF7-A837-D4E4-02F6ECF50E38}"/>
            </a:ext>
          </a:extLst>
        </xdr:cNvPr>
        <xdr:cNvSpPr txBox="1"/>
      </xdr:nvSpPr>
      <xdr:spPr>
        <a:xfrm>
          <a:off x="1430655" y="4009999"/>
          <a:ext cx="10292715" cy="4905525"/>
        </a:xfrm>
        <a:prstGeom prst="rect">
          <a:avLst/>
        </a:prstGeom>
        <a:solidFill>
          <a:schemeClr val="lt1"/>
        </a:solidFill>
        <a:ln w="9525" cmpd="sng">
          <a:solidFill>
            <a:schemeClr val="lt1">
              <a:shade val="50000"/>
            </a:schemeClr>
          </a:solidFill>
        </a:ln>
        <a:effectLst>
          <a:glow rad="139700">
            <a:srgbClr val="FF3399">
              <a:alpha val="40000"/>
            </a:srgbClr>
          </a:glo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a:latin typeface="Century Gothic" panose="020B0502020202020204" pitchFamily="34" charset="0"/>
            </a:rPr>
            <a:t>Open</a:t>
          </a:r>
          <a:r>
            <a:rPr lang="nl-NL" sz="1050" baseline="0">
              <a:latin typeface="Century Gothic" panose="020B0502020202020204" pitchFamily="34" charset="0"/>
            </a:rPr>
            <a:t> dit bestand in de desktop versie van Excel. Mogelijk worden niet alle functies (zoals formules) ondersteund in de webversie. </a:t>
          </a:r>
        </a:p>
        <a:p>
          <a:r>
            <a:rPr lang="nl-NL" sz="1050" baseline="0">
              <a:latin typeface="Century Gothic" panose="020B0502020202020204" pitchFamily="34" charset="0"/>
            </a:rPr>
            <a:t>Bij een zoomlevel onder de 100% kan tekst buiten zicht vallen. </a:t>
          </a:r>
        </a:p>
        <a:p>
          <a:endParaRPr lang="nl-NL" sz="1050">
            <a:latin typeface="Century Gothic" panose="020B0502020202020204" pitchFamily="34" charset="0"/>
          </a:endParaRPr>
        </a:p>
        <a:p>
          <a:r>
            <a:rPr lang="nl-NL" sz="1050">
              <a:latin typeface="Century Gothic" panose="020B0502020202020204" pitchFamily="34" charset="0"/>
            </a:rPr>
            <a:t>De inschrijver vult alleen</a:t>
          </a:r>
          <a:r>
            <a:rPr lang="nl-NL" sz="1050" baseline="0">
              <a:latin typeface="Century Gothic" panose="020B0502020202020204" pitchFamily="34" charset="0"/>
            </a:rPr>
            <a:t> column H 'Op welke wijze aanwezig' in.  Conditionele opmaak in de column staat voor: </a:t>
          </a:r>
          <a:br>
            <a:rPr lang="nl-NL" sz="1050" baseline="0">
              <a:latin typeface="Century Gothic" panose="020B0502020202020204" pitchFamily="34" charset="0"/>
            </a:rPr>
          </a:br>
          <a:r>
            <a:rPr lang="nl-NL" sz="1050">
              <a:latin typeface="Century Gothic" panose="020B0502020202020204" pitchFamily="34" charset="0"/>
            </a:rPr>
            <a:t>-Geel = niet gevuld</a:t>
          </a:r>
        </a:p>
        <a:p>
          <a:pPr marL="0" marR="0" lvl="0" indent="0" defTabSz="914400" eaLnBrk="1" fontAlgn="auto" latinLnBrk="0" hangingPunct="1">
            <a:lnSpc>
              <a:spcPct val="100000"/>
            </a:lnSpc>
            <a:spcBef>
              <a:spcPts val="0"/>
            </a:spcBef>
            <a:spcAft>
              <a:spcPts val="0"/>
            </a:spcAft>
            <a:buClrTx/>
            <a:buSzTx/>
            <a:buFontTx/>
            <a:buNone/>
            <a:tabLst/>
            <a:defRPr/>
          </a:pPr>
          <a:r>
            <a:rPr lang="nl-NL" sz="1050" baseline="0">
              <a:solidFill>
                <a:schemeClr val="dk1"/>
              </a:solidFill>
              <a:effectLst/>
              <a:latin typeface="Century Gothic" panose="020B0502020202020204" pitchFamily="34" charset="0"/>
              <a:ea typeface="+mn-ea"/>
              <a:cs typeface="+mn-cs"/>
            </a:rPr>
            <a:t>-</a:t>
          </a:r>
          <a:r>
            <a:rPr lang="nl-NL" sz="1050">
              <a:solidFill>
                <a:schemeClr val="dk1"/>
              </a:solidFill>
              <a:effectLst/>
              <a:latin typeface="Century Gothic" panose="020B0502020202020204" pitchFamily="34" charset="0"/>
              <a:ea typeface="+mn-ea"/>
              <a:cs typeface="+mn-cs"/>
            </a:rPr>
            <a:t>Groen = gevuld</a:t>
          </a:r>
          <a:br>
            <a:rPr lang="nl-NL" sz="1050">
              <a:latin typeface="Century Gothic" panose="020B0502020202020204" pitchFamily="34" charset="0"/>
            </a:rPr>
          </a:br>
          <a:r>
            <a:rPr lang="nl-NL" sz="1050">
              <a:latin typeface="Century Gothic" panose="020B0502020202020204" pitchFamily="34" charset="0"/>
            </a:rPr>
            <a:t>-Oranje = 'nee' bij een eis (en</a:t>
          </a:r>
          <a:r>
            <a:rPr lang="nl-NL" sz="1050" baseline="0">
              <a:latin typeface="Century Gothic" panose="020B0502020202020204" pitchFamily="34" charset="0"/>
            </a:rPr>
            <a:t> dus knock-out)</a:t>
          </a:r>
          <a:endParaRPr lang="nl-NL" sz="1050">
            <a:latin typeface="Century Gothic" panose="020B0502020202020204" pitchFamily="34" charset="0"/>
          </a:endParaRPr>
        </a:p>
        <a:p>
          <a:endParaRPr lang="nl-NL" sz="1050">
            <a:latin typeface="Century Gothic" panose="020B0502020202020204" pitchFamily="34" charset="0"/>
          </a:endParaRPr>
        </a:p>
        <a:p>
          <a:r>
            <a:rPr lang="nl-NL" sz="1050" baseline="0">
              <a:latin typeface="Century Gothic" panose="020B0502020202020204" pitchFamily="34" charset="0"/>
            </a:rPr>
            <a:t>Een wens heeft de waarde 2, 4, 6 of 8 ; Afhankelijk van hoe zwaar ICTU hem vindt wegen (zie toelichting in tabblad 'Input'. Indien het 'niet mogelijk' is, 'maatwerk' of </a:t>
          </a:r>
          <a:r>
            <a:rPr lang="nl-NL" sz="1050" baseline="0">
              <a:solidFill>
                <a:schemeClr val="dk1"/>
              </a:solidFill>
              <a:effectLst/>
              <a:latin typeface="Century Gothic" panose="020B0502020202020204" pitchFamily="34" charset="0"/>
              <a:ea typeface="+mn-ea"/>
              <a:cs typeface="+mn-cs"/>
            </a:rPr>
            <a:t>'3rd party plugin' betreft,</a:t>
          </a:r>
          <a:r>
            <a:rPr lang="nl-NL" sz="1050" baseline="0">
              <a:latin typeface="Century Gothic" panose="020B0502020202020204" pitchFamily="34" charset="0"/>
            </a:rPr>
            <a:t> wordt er waarde in mindering gebracht.  </a:t>
          </a:r>
        </a:p>
        <a:p>
          <a:endParaRPr lang="nl-NL" sz="1050" baseline="0">
            <a:latin typeface="Century Gothic" panose="020B0502020202020204" pitchFamily="34" charset="0"/>
          </a:endParaRPr>
        </a:p>
        <a:p>
          <a:r>
            <a:rPr lang="nl-NL" sz="1050" baseline="0">
              <a:latin typeface="Century Gothic" panose="020B0502020202020204" pitchFamily="34" charset="0"/>
            </a:rPr>
            <a:t>Eisen zijn knock-out criteria en moeten met 'Ja' beantwoord worden om niet uitgesloten te worden.</a:t>
          </a:r>
        </a:p>
        <a:p>
          <a:endParaRPr lang="nl-NL" sz="1050" baseline="0">
            <a:latin typeface="Century Gothic" panose="020B0502020202020204" pitchFamily="34" charset="0"/>
          </a:endParaRPr>
        </a:p>
        <a:p>
          <a:r>
            <a:rPr lang="nl-NL" sz="1050">
              <a:latin typeface="Century Gothic" panose="020B0502020202020204" pitchFamily="34" charset="0"/>
            </a:rPr>
            <a:t>Algemene,</a:t>
          </a:r>
          <a:r>
            <a:rPr lang="nl-NL" sz="1050" baseline="0">
              <a:latin typeface="Century Gothic" panose="020B0502020202020204" pitchFamily="34" charset="0"/>
            </a:rPr>
            <a:t> gedeelde</a:t>
          </a:r>
          <a:r>
            <a:rPr lang="nl-NL" sz="1050">
              <a:latin typeface="Century Gothic" panose="020B0502020202020204" pitchFamily="34" charset="0"/>
            </a:rPr>
            <a:t> </a:t>
          </a:r>
          <a:r>
            <a:rPr lang="nl-NL" sz="1050" baseline="0">
              <a:latin typeface="Century Gothic" panose="020B0502020202020204" pitchFamily="34" charset="0"/>
            </a:rPr>
            <a:t>en proces overstijgende functionaliteit</a:t>
          </a:r>
          <a:r>
            <a:rPr lang="nl-NL" sz="1050">
              <a:latin typeface="Century Gothic" panose="020B0502020202020204" pitchFamily="34" charset="0"/>
            </a:rPr>
            <a:t> zijn</a:t>
          </a:r>
          <a:r>
            <a:rPr lang="nl-NL" sz="1050" baseline="0">
              <a:latin typeface="Century Gothic" panose="020B0502020202020204" pitchFamily="34" charset="0"/>
            </a:rPr>
            <a:t> gegroepeerd zijn onder het tabblad Algemeen:</a:t>
          </a:r>
        </a:p>
        <a:p>
          <a:r>
            <a:rPr lang="nl-NL" sz="1050" baseline="0">
              <a:latin typeface="Century Gothic" panose="020B0502020202020204" pitchFamily="34" charset="0"/>
            </a:rPr>
            <a:t>-Rapportage (ook PowerBI)</a:t>
          </a:r>
        </a:p>
        <a:p>
          <a:r>
            <a:rPr lang="nl-NL" sz="1050" baseline="0">
              <a:latin typeface="Century Gothic" panose="020B0502020202020204" pitchFamily="34" charset="0"/>
            </a:rPr>
            <a:t>-Autorisaties</a:t>
          </a:r>
        </a:p>
        <a:p>
          <a:r>
            <a:rPr lang="nl-NL" sz="1050" baseline="0">
              <a:latin typeface="Century Gothic" panose="020B0502020202020204" pitchFamily="34" charset="0"/>
            </a:rPr>
            <a:t>-Workflows</a:t>
          </a:r>
        </a:p>
        <a:p>
          <a:r>
            <a:rPr lang="nl-NL" sz="1050" baseline="0">
              <a:latin typeface="Century Gothic" panose="020B0502020202020204" pitchFamily="34" charset="0"/>
            </a:rPr>
            <a:t>-Notificaties</a:t>
          </a:r>
        </a:p>
        <a:p>
          <a:r>
            <a:rPr lang="nl-NL" sz="1050" baseline="0">
              <a:latin typeface="Century Gothic" panose="020B0502020202020204" pitchFamily="34" charset="0"/>
            </a:rPr>
            <a:t>-Integraties en export mogelijkheden met Office producten</a:t>
          </a:r>
        </a:p>
        <a:p>
          <a:r>
            <a:rPr lang="nl-NL" sz="1050" baseline="0">
              <a:latin typeface="Century Gothic" panose="020B0502020202020204" pitchFamily="34" charset="0"/>
            </a:rPr>
            <a:t>-Velden en labels</a:t>
          </a:r>
        </a:p>
        <a:p>
          <a:r>
            <a:rPr lang="nl-NL" sz="1050" baseline="0">
              <a:latin typeface="Century Gothic" panose="020B0502020202020204" pitchFamily="34" charset="0"/>
            </a:rPr>
            <a:t>-Onderteken functionaliteit</a:t>
          </a:r>
        </a:p>
        <a:p>
          <a:r>
            <a:rPr lang="nl-NL" sz="1050" baseline="0">
              <a:latin typeface="Century Gothic" panose="020B0502020202020204" pitchFamily="34" charset="0"/>
            </a:rPr>
            <a:t>-Templates/Sjablonen</a:t>
          </a:r>
        </a:p>
        <a:p>
          <a:r>
            <a:rPr lang="nl-NL" sz="1050" baseline="0">
              <a:latin typeface="Century Gothic" panose="020B0502020202020204" pitchFamily="34" charset="0"/>
            </a:rPr>
            <a:t>-OCR functionaliteit</a:t>
          </a:r>
        </a:p>
        <a:p>
          <a:r>
            <a:rPr lang="nl-NL" sz="1050" baseline="0">
              <a:latin typeface="Century Gothic" panose="020B0502020202020204" pitchFamily="34" charset="0"/>
            </a:rPr>
            <a:t>-Help functies</a:t>
          </a:r>
        </a:p>
      </xdr:txBody>
    </xdr:sp>
    <xdr:clientData/>
  </xdr:twoCellAnchor>
  <xdr:twoCellAnchor editAs="oneCell">
    <xdr:from>
      <xdr:col>0</xdr:col>
      <xdr:colOff>174625</xdr:colOff>
      <xdr:row>0</xdr:row>
      <xdr:rowOff>123825</xdr:rowOff>
    </xdr:from>
    <xdr:to>
      <xdr:col>0</xdr:col>
      <xdr:colOff>1735040</xdr:colOff>
      <xdr:row>0</xdr:row>
      <xdr:rowOff>629920</xdr:rowOff>
    </xdr:to>
    <xdr:pic>
      <xdr:nvPicPr>
        <xdr:cNvPr id="21" name="Picture 2" descr="ictu logo • Dialogic">
          <a:extLst>
            <a:ext uri="{FF2B5EF4-FFF2-40B4-BE49-F238E27FC236}">
              <a16:creationId xmlns:a16="http://schemas.microsoft.com/office/drawing/2014/main" id="{E9DE6B55-7EB2-439C-860C-0DAEE24ED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625" y="123825"/>
          <a:ext cx="15420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304800</xdr:colOff>
      <xdr:row>0</xdr:row>
      <xdr:rowOff>190500</xdr:rowOff>
    </xdr:from>
    <xdr:to>
      <xdr:col>1</xdr:col>
      <xdr:colOff>1026471</xdr:colOff>
      <xdr:row>0</xdr:row>
      <xdr:rowOff>701333</xdr:rowOff>
    </xdr:to>
    <xdr:pic>
      <xdr:nvPicPr>
        <xdr:cNvPr id="2" name="Picture 1" descr="ictu logo • Dialogic">
          <a:extLst>
            <a:ext uri="{FF2B5EF4-FFF2-40B4-BE49-F238E27FC236}">
              <a16:creationId xmlns:a16="http://schemas.microsoft.com/office/drawing/2014/main" id="{AC80BB0D-6D7E-4FBB-9C25-6C378BC3E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90500"/>
          <a:ext cx="1569396" cy="505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248285</xdr:colOff>
      <xdr:row>0</xdr:row>
      <xdr:rowOff>132715</xdr:rowOff>
    </xdr:from>
    <xdr:to>
      <xdr:col>1</xdr:col>
      <xdr:colOff>781199</xdr:colOff>
      <xdr:row>0</xdr:row>
      <xdr:rowOff>667385</xdr:rowOff>
    </xdr:to>
    <xdr:pic>
      <xdr:nvPicPr>
        <xdr:cNvPr id="2" name="Picture 1" descr="ictu logo • Dialogic">
          <a:extLst>
            <a:ext uri="{FF2B5EF4-FFF2-40B4-BE49-F238E27FC236}">
              <a16:creationId xmlns:a16="http://schemas.microsoft.com/office/drawing/2014/main" id="{57D66A2D-F7E9-4D44-89DF-0C7B84D10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285" y="132715"/>
          <a:ext cx="1607334" cy="52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295275</xdr:colOff>
      <xdr:row>0</xdr:row>
      <xdr:rowOff>190500</xdr:rowOff>
    </xdr:from>
    <xdr:to>
      <xdr:col>1</xdr:col>
      <xdr:colOff>1013136</xdr:colOff>
      <xdr:row>0</xdr:row>
      <xdr:rowOff>703238</xdr:rowOff>
    </xdr:to>
    <xdr:pic>
      <xdr:nvPicPr>
        <xdr:cNvPr id="3" name="Picture 2" descr="ictu logo • Dialogic">
          <a:extLst>
            <a:ext uri="{FF2B5EF4-FFF2-40B4-BE49-F238E27FC236}">
              <a16:creationId xmlns:a16="http://schemas.microsoft.com/office/drawing/2014/main" id="{E640125E-E945-4C0C-96A3-6ABC021A9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0"/>
          <a:ext cx="1569396" cy="505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304800</xdr:colOff>
      <xdr:row>0</xdr:row>
      <xdr:rowOff>171450</xdr:rowOff>
    </xdr:from>
    <xdr:to>
      <xdr:col>1</xdr:col>
      <xdr:colOff>1026471</xdr:colOff>
      <xdr:row>0</xdr:row>
      <xdr:rowOff>682283</xdr:rowOff>
    </xdr:to>
    <xdr:pic>
      <xdr:nvPicPr>
        <xdr:cNvPr id="3" name="Picture 2" descr="ictu logo • Dialogic">
          <a:extLst>
            <a:ext uri="{FF2B5EF4-FFF2-40B4-BE49-F238E27FC236}">
              <a16:creationId xmlns:a16="http://schemas.microsoft.com/office/drawing/2014/main" id="{F058A33A-3C8F-453D-B983-8F555CE4A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71450"/>
          <a:ext cx="1569396" cy="505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135256</xdr:colOff>
      <xdr:row>0</xdr:row>
      <xdr:rowOff>92934</xdr:rowOff>
    </xdr:from>
    <xdr:to>
      <xdr:col>1</xdr:col>
      <xdr:colOff>851212</xdr:colOff>
      <xdr:row>0</xdr:row>
      <xdr:rowOff>594242</xdr:rowOff>
    </xdr:to>
    <xdr:pic>
      <xdr:nvPicPr>
        <xdr:cNvPr id="2" name="Picture 1" descr="ictu logo • Dialogic">
          <a:extLst>
            <a:ext uri="{FF2B5EF4-FFF2-40B4-BE49-F238E27FC236}">
              <a16:creationId xmlns:a16="http://schemas.microsoft.com/office/drawing/2014/main" id="{2E033DF6-30DB-446F-96A5-2CAF3BDCC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6" y="92934"/>
          <a:ext cx="1578921" cy="508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257176</xdr:colOff>
      <xdr:row>0</xdr:row>
      <xdr:rowOff>182469</xdr:rowOff>
    </xdr:from>
    <xdr:to>
      <xdr:col>1</xdr:col>
      <xdr:colOff>949546</xdr:colOff>
      <xdr:row>0</xdr:row>
      <xdr:rowOff>679039</xdr:rowOff>
    </xdr:to>
    <xdr:pic>
      <xdr:nvPicPr>
        <xdr:cNvPr id="3" name="Picture 2" descr="ictu logo • Dialogic">
          <a:extLst>
            <a:ext uri="{FF2B5EF4-FFF2-40B4-BE49-F238E27FC236}">
              <a16:creationId xmlns:a16="http://schemas.microsoft.com/office/drawing/2014/main" id="{6457C0D4-BF1E-4996-948D-FFAF3CE49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351" y="185644"/>
          <a:ext cx="1532475" cy="498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285750</xdr:colOff>
      <xdr:row>0</xdr:row>
      <xdr:rowOff>180975</xdr:rowOff>
    </xdr:from>
    <xdr:to>
      <xdr:col>1</xdr:col>
      <xdr:colOff>876300</xdr:colOff>
      <xdr:row>0</xdr:row>
      <xdr:rowOff>686093</xdr:rowOff>
    </xdr:to>
    <xdr:pic>
      <xdr:nvPicPr>
        <xdr:cNvPr id="3" name="Picture 2" descr="ictu logo • Dialogic">
          <a:extLst>
            <a:ext uri="{FF2B5EF4-FFF2-40B4-BE49-F238E27FC236}">
              <a16:creationId xmlns:a16="http://schemas.microsoft.com/office/drawing/2014/main" id="{C6D5A999-F37B-4E07-BEC4-9408626F5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180975"/>
          <a:ext cx="1555750" cy="505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247650</xdr:colOff>
      <xdr:row>0</xdr:row>
      <xdr:rowOff>228600</xdr:rowOff>
    </xdr:from>
    <xdr:to>
      <xdr:col>1</xdr:col>
      <xdr:colOff>969321</xdr:colOff>
      <xdr:row>0</xdr:row>
      <xdr:rowOff>739433</xdr:rowOff>
    </xdr:to>
    <xdr:pic>
      <xdr:nvPicPr>
        <xdr:cNvPr id="3" name="Picture 2" descr="ictu logo • Dialogic">
          <a:extLst>
            <a:ext uri="{FF2B5EF4-FFF2-40B4-BE49-F238E27FC236}">
              <a16:creationId xmlns:a16="http://schemas.microsoft.com/office/drawing/2014/main" id="{7E61D583-6F7D-4645-99B7-FF2021737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228600"/>
          <a:ext cx="1569396" cy="505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390525</xdr:colOff>
      <xdr:row>0</xdr:row>
      <xdr:rowOff>180975</xdr:rowOff>
    </xdr:from>
    <xdr:to>
      <xdr:col>1</xdr:col>
      <xdr:colOff>1125531</xdr:colOff>
      <xdr:row>0</xdr:row>
      <xdr:rowOff>686093</xdr:rowOff>
    </xdr:to>
    <xdr:pic>
      <xdr:nvPicPr>
        <xdr:cNvPr id="2" name="Picture 1" descr="ictu logo • Dialogic">
          <a:extLst>
            <a:ext uri="{FF2B5EF4-FFF2-40B4-BE49-F238E27FC236}">
              <a16:creationId xmlns:a16="http://schemas.microsoft.com/office/drawing/2014/main" id="{CA5E45E4-6004-4166-9274-FC88D5235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180975"/>
          <a:ext cx="1569396" cy="505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tabSelected="1" workbookViewId="0">
      <selection activeCell="B4" sqref="B4:B12"/>
    </sheetView>
  </sheetViews>
  <sheetFormatPr defaultColWidth="8.7109375" defaultRowHeight="15" x14ac:dyDescent="0.25"/>
  <cols>
    <col min="1" max="1" width="68.85546875" customWidth="1"/>
    <col min="2" max="2" width="26.42578125" customWidth="1"/>
    <col min="3" max="3" width="17.42578125" customWidth="1"/>
  </cols>
  <sheetData>
    <row r="1" spans="1:3" ht="57.75" customHeight="1" x14ac:dyDescent="0.25"/>
    <row r="2" spans="1:3" ht="57.75" customHeight="1" x14ac:dyDescent="0.25">
      <c r="A2" s="1" t="s">
        <v>0</v>
      </c>
      <c r="B2" s="1"/>
    </row>
    <row r="3" spans="1:3" ht="26.25" x14ac:dyDescent="0.25">
      <c r="A3" s="108" t="s">
        <v>1</v>
      </c>
      <c r="B3" s="109" t="s">
        <v>2</v>
      </c>
      <c r="C3" s="110" t="s">
        <v>3</v>
      </c>
    </row>
    <row r="4" spans="1:3" x14ac:dyDescent="0.25">
      <c r="A4" s="99" t="str">
        <f>Inkoop!A2</f>
        <v>P1 - Programma van eisen en wensen - Inkoop</v>
      </c>
      <c r="B4" s="100">
        <f>Inkoop!$G$3</f>
        <v>120</v>
      </c>
      <c r="C4" s="101">
        <f>Inkoop!$I$3</f>
        <v>0</v>
      </c>
    </row>
    <row r="5" spans="1:3" x14ac:dyDescent="0.25">
      <c r="A5" s="102" t="str">
        <f ca="1">'Finance&amp;Control'!A2</f>
        <v>P2 - Programma van eisen en wensen - Finance&amp;Control</v>
      </c>
      <c r="B5" s="103">
        <f>'Finance&amp;Control'!$G$3</f>
        <v>170</v>
      </c>
      <c r="C5" s="104">
        <f>'Finance&amp;Control'!$I$3</f>
        <v>0</v>
      </c>
    </row>
    <row r="6" spans="1:3" x14ac:dyDescent="0.25">
      <c r="A6" s="99" t="str">
        <f ca="1">HR!A2</f>
        <v>P3 - Programma van eisen en wensen - HR</v>
      </c>
      <c r="B6" s="100">
        <f>HR!$G$3</f>
        <v>204</v>
      </c>
      <c r="C6" s="101">
        <f>HR!$I$3</f>
        <v>0</v>
      </c>
    </row>
    <row r="7" spans="1:3" x14ac:dyDescent="0.25">
      <c r="A7" s="102" t="str">
        <f ca="1">Relatiemanagement!A2</f>
        <v>P4 - Programma van eisen en wensen - Relatiemanagement</v>
      </c>
      <c r="B7" s="103">
        <f>Relatiemanagement!$G$3</f>
        <v>122</v>
      </c>
      <c r="C7" s="104">
        <f>Relatiemanagement!$I$3</f>
        <v>0</v>
      </c>
    </row>
    <row r="8" spans="1:3" x14ac:dyDescent="0.25">
      <c r="A8" s="99" t="str">
        <f ca="1">'PMO - Projectmanagement'!A2</f>
        <v>P5 - Programma van eisen en wensen - PMO - Projectmanagement</v>
      </c>
      <c r="B8" s="100">
        <f>'PMO - Projectmanagement'!$G$3</f>
        <v>198</v>
      </c>
      <c r="C8" s="101">
        <f>'PMO - Projectmanagement'!$I$3</f>
        <v>0</v>
      </c>
    </row>
    <row r="9" spans="1:3" x14ac:dyDescent="0.25">
      <c r="A9" s="102" t="str">
        <f ca="1">ICT!A2</f>
        <v>P6 - Programma van eisen en wensen - ICT</v>
      </c>
      <c r="B9" s="103">
        <f>ICT!$G$3</f>
        <v>50</v>
      </c>
      <c r="C9" s="104">
        <f>ICT!$I$3</f>
        <v>0</v>
      </c>
    </row>
    <row r="10" spans="1:3" x14ac:dyDescent="0.25">
      <c r="A10" s="99" t="str">
        <f ca="1">'Wetgeving en compliance'!A2</f>
        <v>P7 - Programma van eisen en wensen - Wetgeving en compliance</v>
      </c>
      <c r="B10" s="100">
        <f>'Wetgeving en compliance'!$G$3</f>
        <v>12</v>
      </c>
      <c r="C10" s="101">
        <f>'Wetgeving en compliance'!$I$3</f>
        <v>0</v>
      </c>
    </row>
    <row r="11" spans="1:3" x14ac:dyDescent="0.25">
      <c r="A11" s="102" t="str">
        <f ca="1">Dienstverlening!A2</f>
        <v>P8 - Programma van eisen en wensen - Dienstverlening</v>
      </c>
      <c r="B11" s="103">
        <f>Dienstverlening!$G$3</f>
        <v>0</v>
      </c>
      <c r="C11" s="104">
        <f>Dienstverlening!$I$3</f>
        <v>0</v>
      </c>
    </row>
    <row r="12" spans="1:3" x14ac:dyDescent="0.25">
      <c r="A12" s="99" t="str">
        <f ca="1">Algemeen!A2</f>
        <v>P9 - Programma van eisen en wensen - Algemeen</v>
      </c>
      <c r="B12" s="100">
        <f>Algemeen!$G$3</f>
        <v>56</v>
      </c>
      <c r="C12" s="101">
        <f>Algemeen!$I$3</f>
        <v>0</v>
      </c>
    </row>
    <row r="13" spans="1:3" x14ac:dyDescent="0.25">
      <c r="A13" s="105" t="s">
        <v>4</v>
      </c>
      <c r="B13" s="106">
        <f>SUM(B4:B12)</f>
        <v>932</v>
      </c>
      <c r="C13" s="107">
        <f>SUM(C4:C12)</f>
        <v>0</v>
      </c>
    </row>
  </sheetData>
  <sheetProtection algorithmName="SHA-512" hashValue="0FEv9Z/+cpAqpQb01HJCxwWFzzGkSsbnGghil1ED7MZTE5dcli+HAzSW7GGL1lshr7p0aiewS+C886sxcSwgBg==" saltValue="M/X7dkc8QWzdNsv72x978A==" spinCount="100000" sheet="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56AC6-B011-430C-A4A7-2D0B1690F99B}">
  <dimension ref="A1:J71"/>
  <sheetViews>
    <sheetView topLeftCell="A34" zoomScaleNormal="100" workbookViewId="0">
      <selection activeCell="H48" sqref="H48"/>
    </sheetView>
  </sheetViews>
  <sheetFormatPr defaultColWidth="9.140625" defaultRowHeight="13.5" x14ac:dyDescent="0.25"/>
  <cols>
    <col min="1" max="1" width="12.7109375" style="51" customWidth="1"/>
    <col min="2" max="2" width="20.7109375" style="9" customWidth="1"/>
    <col min="3" max="3" width="22.7109375" style="9" customWidth="1"/>
    <col min="4" max="4" width="17.42578125" style="52" customWidth="1"/>
    <col min="5" max="5" width="64.42578125" style="53" customWidth="1"/>
    <col min="6" max="7" width="9.140625" style="9"/>
    <col min="8" max="8" width="14.28515625" style="9" bestFit="1" customWidth="1"/>
    <col min="9" max="9" width="9.140625" style="9"/>
    <col min="10" max="10" width="21.7109375" style="9" customWidth="1"/>
    <col min="11" max="16384" width="9.140625" style="9"/>
  </cols>
  <sheetData>
    <row r="1" spans="1:9" ht="61.9" customHeight="1" x14ac:dyDescent="0.25">
      <c r="A1" s="29"/>
      <c r="B1" s="30"/>
      <c r="C1" s="3" t="s">
        <v>1204</v>
      </c>
      <c r="D1" s="31"/>
      <c r="E1" s="32"/>
      <c r="F1" s="30"/>
      <c r="G1" s="30"/>
      <c r="H1" s="30"/>
      <c r="I1" s="30"/>
    </row>
    <row r="2" spans="1:9" s="35" customFormat="1" ht="16.5" x14ac:dyDescent="0.25">
      <c r="A2" s="33" t="str" cm="1">
        <f t="array" aca="1" ref="A2" ca="1">"P9 - Programma van eisen en wensen - "&amp; _xlfn.TEXTAFTER(CELL("filename",A2),"]")</f>
        <v>P9 - Programma van eisen en wensen - Algemeen</v>
      </c>
      <c r="B2" s="34"/>
      <c r="C2" s="34"/>
      <c r="D2" s="34"/>
      <c r="E2" s="34"/>
      <c r="F2" s="34"/>
      <c r="G2" s="34"/>
      <c r="H2" s="34"/>
      <c r="I2" s="34"/>
    </row>
    <row r="3" spans="1:9" ht="63.75" x14ac:dyDescent="0.25">
      <c r="A3" s="36"/>
      <c r="B3" s="37"/>
      <c r="C3" s="37"/>
      <c r="D3" s="38"/>
      <c r="E3" s="39"/>
      <c r="F3" s="40" t="s">
        <v>139</v>
      </c>
      <c r="G3" s="40">
        <f>SUM(G5:G244)</f>
        <v>56</v>
      </c>
      <c r="H3" s="41" t="s">
        <v>9</v>
      </c>
      <c r="I3" s="41">
        <f>SUM(I5:I250)</f>
        <v>0</v>
      </c>
    </row>
    <row r="4" spans="1:9" ht="76.5" x14ac:dyDescent="0.25">
      <c r="A4" s="42" t="str">
        <f>"Nummer ("&amp; MAX(Dienstverlening!A5:A249)+1&amp;")"</f>
        <v>Nummer (605)</v>
      </c>
      <c r="B4" s="42" t="s">
        <v>11</v>
      </c>
      <c r="C4" s="42" t="s">
        <v>12</v>
      </c>
      <c r="D4" s="42" t="s">
        <v>1</v>
      </c>
      <c r="E4" s="43" t="s">
        <v>13</v>
      </c>
      <c r="F4" s="42" t="s">
        <v>14</v>
      </c>
      <c r="G4" s="43" t="s">
        <v>15</v>
      </c>
      <c r="H4" s="43" t="s">
        <v>16</v>
      </c>
      <c r="I4" s="43" t="s">
        <v>17</v>
      </c>
    </row>
    <row r="5" spans="1:9" ht="40.5" x14ac:dyDescent="0.25">
      <c r="A5" s="44">
        <f>MAX(Dienstverlening!A5:A249)+1</f>
        <v>605</v>
      </c>
      <c r="B5" s="45" t="s">
        <v>1205</v>
      </c>
      <c r="C5" s="44" t="s">
        <v>1206</v>
      </c>
      <c r="D5" s="45" t="s">
        <v>1207</v>
      </c>
      <c r="E5" s="46" t="s">
        <v>1208</v>
      </c>
      <c r="F5" s="46" t="s">
        <v>27</v>
      </c>
      <c r="G5" s="46"/>
      <c r="H5" s="46"/>
      <c r="I5" s="46" t="str">
        <f t="shared" ref="I5:I36" si="0">IF(ISBLANK(F5),"",IF(F5="Wens",G5*IF(H5="Niet mogelijk",0,IF(H5="standaard",1,IF(H5="Maatwerk/3rd party oplossing",0.5,))),""))</f>
        <v/>
      </c>
    </row>
    <row r="6" spans="1:9" ht="67.5" x14ac:dyDescent="0.25">
      <c r="A6" s="47">
        <f>IF(ISBLANK(B6),"",A5+1)</f>
        <v>606</v>
      </c>
      <c r="B6" s="48" t="s">
        <v>1209</v>
      </c>
      <c r="C6" s="47" t="s">
        <v>1210</v>
      </c>
      <c r="D6" s="48" t="s">
        <v>1210</v>
      </c>
      <c r="E6" s="48" t="s">
        <v>1211</v>
      </c>
      <c r="F6" s="49" t="s">
        <v>27</v>
      </c>
      <c r="G6" s="49"/>
      <c r="H6" s="49"/>
      <c r="I6" s="49" t="str">
        <f t="shared" si="0"/>
        <v/>
      </c>
    </row>
    <row r="7" spans="1:9" ht="27" x14ac:dyDescent="0.25">
      <c r="A7" s="44">
        <f t="shared" ref="A7:A55" si="1">IF(ISBLANK(B7),"",A6+1)</f>
        <v>607</v>
      </c>
      <c r="B7" s="45" t="s">
        <v>1212</v>
      </c>
      <c r="C7" s="44" t="s">
        <v>1212</v>
      </c>
      <c r="D7" s="45" t="s">
        <v>1213</v>
      </c>
      <c r="E7" s="46" t="s">
        <v>1214</v>
      </c>
      <c r="F7" s="46" t="s">
        <v>27</v>
      </c>
      <c r="G7" s="46"/>
      <c r="H7" s="46"/>
      <c r="I7" s="46" t="str">
        <f t="shared" si="0"/>
        <v/>
      </c>
    </row>
    <row r="8" spans="1:9" ht="67.5" x14ac:dyDescent="0.25">
      <c r="A8" s="47">
        <f t="shared" si="1"/>
        <v>608</v>
      </c>
      <c r="B8" s="48" t="s">
        <v>1215</v>
      </c>
      <c r="C8" s="47" t="s">
        <v>1215</v>
      </c>
      <c r="D8" s="48" t="s">
        <v>1216</v>
      </c>
      <c r="E8" s="48" t="s">
        <v>1217</v>
      </c>
      <c r="F8" s="49" t="s">
        <v>27</v>
      </c>
      <c r="G8" s="49"/>
      <c r="H8" s="49"/>
      <c r="I8" s="49" t="str">
        <f t="shared" si="0"/>
        <v/>
      </c>
    </row>
    <row r="9" spans="1:9" ht="54" x14ac:dyDescent="0.25">
      <c r="A9" s="44">
        <f t="shared" si="1"/>
        <v>609</v>
      </c>
      <c r="B9" s="45" t="s">
        <v>1209</v>
      </c>
      <c r="C9" s="44" t="s">
        <v>1218</v>
      </c>
      <c r="D9" s="45" t="s">
        <v>1219</v>
      </c>
      <c r="E9" s="46" t="s">
        <v>1220</v>
      </c>
      <c r="F9" s="46" t="s">
        <v>27</v>
      </c>
      <c r="G9" s="46"/>
      <c r="H9" s="46"/>
      <c r="I9" s="46" t="str">
        <f t="shared" si="0"/>
        <v/>
      </c>
    </row>
    <row r="10" spans="1:9" ht="54" x14ac:dyDescent="0.25">
      <c r="A10" s="47">
        <f t="shared" si="1"/>
        <v>610</v>
      </c>
      <c r="B10" s="48" t="s">
        <v>1215</v>
      </c>
      <c r="C10" s="47" t="s">
        <v>1215</v>
      </c>
      <c r="D10" s="48" t="s">
        <v>1221</v>
      </c>
      <c r="E10" s="48" t="s">
        <v>1222</v>
      </c>
      <c r="F10" s="49" t="s">
        <v>27</v>
      </c>
      <c r="G10" s="49"/>
      <c r="H10" s="49"/>
      <c r="I10" s="49" t="str">
        <f t="shared" si="0"/>
        <v/>
      </c>
    </row>
    <row r="11" spans="1:9" ht="27" x14ac:dyDescent="0.25">
      <c r="A11" s="44">
        <f t="shared" si="1"/>
        <v>611</v>
      </c>
      <c r="B11" s="45" t="s">
        <v>1215</v>
      </c>
      <c r="C11" s="44" t="s">
        <v>1215</v>
      </c>
      <c r="D11" s="45" t="s">
        <v>1223</v>
      </c>
      <c r="E11" s="46" t="s">
        <v>1224</v>
      </c>
      <c r="F11" s="46" t="s">
        <v>27</v>
      </c>
      <c r="G11" s="46"/>
      <c r="H11" s="46"/>
      <c r="I11" s="46" t="str">
        <f t="shared" si="0"/>
        <v/>
      </c>
    </row>
    <row r="12" spans="1:9" ht="27" x14ac:dyDescent="0.25">
      <c r="A12" s="47">
        <f t="shared" si="1"/>
        <v>612</v>
      </c>
      <c r="B12" s="48" t="s">
        <v>1215</v>
      </c>
      <c r="C12" s="47" t="s">
        <v>1215</v>
      </c>
      <c r="D12" s="48" t="s">
        <v>1225</v>
      </c>
      <c r="E12" s="48" t="s">
        <v>1226</v>
      </c>
      <c r="F12" s="49" t="s">
        <v>22</v>
      </c>
      <c r="G12" s="49">
        <v>4</v>
      </c>
      <c r="H12" s="49"/>
      <c r="I12" s="49">
        <f t="shared" si="0"/>
        <v>0</v>
      </c>
    </row>
    <row r="13" spans="1:9" ht="27" x14ac:dyDescent="0.25">
      <c r="A13" s="44">
        <f t="shared" si="1"/>
        <v>613</v>
      </c>
      <c r="B13" s="45" t="s">
        <v>1215</v>
      </c>
      <c r="C13" s="44" t="s">
        <v>1215</v>
      </c>
      <c r="D13" s="45" t="s">
        <v>1227</v>
      </c>
      <c r="E13" s="46" t="s">
        <v>1228</v>
      </c>
      <c r="F13" s="46" t="s">
        <v>27</v>
      </c>
      <c r="G13" s="46"/>
      <c r="H13" s="49"/>
      <c r="I13" s="46" t="str">
        <f t="shared" si="0"/>
        <v/>
      </c>
    </row>
    <row r="14" spans="1:9" ht="40.5" x14ac:dyDescent="0.25">
      <c r="A14" s="47">
        <f t="shared" si="1"/>
        <v>614</v>
      </c>
      <c r="B14" s="48" t="s">
        <v>1215</v>
      </c>
      <c r="C14" s="47" t="s">
        <v>1215</v>
      </c>
      <c r="D14" s="48" t="s">
        <v>883</v>
      </c>
      <c r="E14" s="48" t="s">
        <v>1229</v>
      </c>
      <c r="F14" s="49" t="s">
        <v>27</v>
      </c>
      <c r="G14" s="49"/>
      <c r="H14" s="49"/>
      <c r="I14" s="49" t="str">
        <f t="shared" si="0"/>
        <v/>
      </c>
    </row>
    <row r="15" spans="1:9" ht="94.5" x14ac:dyDescent="0.25">
      <c r="A15" s="44">
        <f t="shared" si="1"/>
        <v>615</v>
      </c>
      <c r="B15" s="45" t="s">
        <v>1215</v>
      </c>
      <c r="C15" s="44" t="s">
        <v>1215</v>
      </c>
      <c r="D15" s="45" t="s">
        <v>1230</v>
      </c>
      <c r="E15" s="46" t="s">
        <v>1231</v>
      </c>
      <c r="F15" s="46" t="s">
        <v>22</v>
      </c>
      <c r="G15" s="46">
        <v>8</v>
      </c>
      <c r="H15" s="49"/>
      <c r="I15" s="46">
        <f t="shared" si="0"/>
        <v>0</v>
      </c>
    </row>
    <row r="16" spans="1:9" ht="40.5" x14ac:dyDescent="0.25">
      <c r="A16" s="47">
        <f t="shared" si="1"/>
        <v>616</v>
      </c>
      <c r="B16" s="48" t="s">
        <v>1215</v>
      </c>
      <c r="C16" s="47" t="s">
        <v>1232</v>
      </c>
      <c r="D16" s="48" t="s">
        <v>1233</v>
      </c>
      <c r="E16" s="48" t="s">
        <v>1234</v>
      </c>
      <c r="F16" s="49" t="s">
        <v>27</v>
      </c>
      <c r="G16" s="49"/>
      <c r="H16" s="49"/>
      <c r="I16" s="49" t="str">
        <f t="shared" si="0"/>
        <v/>
      </c>
    </row>
    <row r="17" spans="1:9" ht="179.45" customHeight="1" x14ac:dyDescent="0.25">
      <c r="A17" s="44">
        <f t="shared" si="1"/>
        <v>617</v>
      </c>
      <c r="B17" s="45" t="s">
        <v>1215</v>
      </c>
      <c r="C17" s="44" t="s">
        <v>1232</v>
      </c>
      <c r="D17" s="45" t="s">
        <v>1235</v>
      </c>
      <c r="E17" s="46" t="s">
        <v>1236</v>
      </c>
      <c r="F17" s="46" t="s">
        <v>27</v>
      </c>
      <c r="G17" s="46"/>
      <c r="H17" s="49"/>
      <c r="I17" s="46" t="str">
        <f t="shared" si="0"/>
        <v/>
      </c>
    </row>
    <row r="18" spans="1:9" ht="27" x14ac:dyDescent="0.25">
      <c r="A18" s="47">
        <f t="shared" si="1"/>
        <v>618</v>
      </c>
      <c r="B18" s="48" t="s">
        <v>1215</v>
      </c>
      <c r="C18" s="47" t="s">
        <v>1232</v>
      </c>
      <c r="D18" s="48" t="s">
        <v>1235</v>
      </c>
      <c r="E18" s="48" t="s">
        <v>1237</v>
      </c>
      <c r="F18" s="49" t="s">
        <v>27</v>
      </c>
      <c r="G18" s="49"/>
      <c r="H18" s="49"/>
      <c r="I18" s="49" t="str">
        <f t="shared" si="0"/>
        <v/>
      </c>
    </row>
    <row r="19" spans="1:9" ht="40.5" x14ac:dyDescent="0.25">
      <c r="A19" s="44">
        <f t="shared" si="1"/>
        <v>619</v>
      </c>
      <c r="B19" s="45" t="s">
        <v>1215</v>
      </c>
      <c r="C19" s="44" t="s">
        <v>1232</v>
      </c>
      <c r="D19" s="45" t="s">
        <v>1235</v>
      </c>
      <c r="E19" s="46" t="s">
        <v>1238</v>
      </c>
      <c r="F19" s="46" t="s">
        <v>22</v>
      </c>
      <c r="G19" s="46">
        <v>8</v>
      </c>
      <c r="H19" s="49"/>
      <c r="I19" s="46">
        <f t="shared" si="0"/>
        <v>0</v>
      </c>
    </row>
    <row r="20" spans="1:9" ht="40.5" x14ac:dyDescent="0.25">
      <c r="A20" s="47">
        <f t="shared" si="1"/>
        <v>620</v>
      </c>
      <c r="B20" s="48" t="s">
        <v>1215</v>
      </c>
      <c r="C20" s="47" t="s">
        <v>1232</v>
      </c>
      <c r="D20" s="48" t="s">
        <v>1233</v>
      </c>
      <c r="E20" s="48" t="s">
        <v>1239</v>
      </c>
      <c r="F20" s="49" t="s">
        <v>27</v>
      </c>
      <c r="G20" s="49"/>
      <c r="H20" s="49"/>
      <c r="I20" s="49" t="str">
        <f t="shared" si="0"/>
        <v/>
      </c>
    </row>
    <row r="21" spans="1:9" ht="27" x14ac:dyDescent="0.25">
      <c r="A21" s="44">
        <f t="shared" si="1"/>
        <v>621</v>
      </c>
      <c r="B21" s="45" t="s">
        <v>1215</v>
      </c>
      <c r="C21" s="44" t="s">
        <v>1232</v>
      </c>
      <c r="D21" s="45" t="s">
        <v>1233</v>
      </c>
      <c r="E21" s="46" t="s">
        <v>1240</v>
      </c>
      <c r="F21" s="46" t="s">
        <v>27</v>
      </c>
      <c r="G21" s="46"/>
      <c r="H21" s="49"/>
      <c r="I21" s="46" t="str">
        <f t="shared" si="0"/>
        <v/>
      </c>
    </row>
    <row r="22" spans="1:9" ht="40.5" x14ac:dyDescent="0.25">
      <c r="A22" s="47">
        <f t="shared" si="1"/>
        <v>622</v>
      </c>
      <c r="B22" s="48" t="s">
        <v>1215</v>
      </c>
      <c r="C22" s="47" t="s">
        <v>1232</v>
      </c>
      <c r="D22" s="48" t="s">
        <v>1233</v>
      </c>
      <c r="E22" s="48" t="s">
        <v>1241</v>
      </c>
      <c r="F22" s="49" t="s">
        <v>27</v>
      </c>
      <c r="G22" s="49"/>
      <c r="H22" s="49"/>
      <c r="I22" s="49" t="str">
        <f t="shared" si="0"/>
        <v/>
      </c>
    </row>
    <row r="23" spans="1:9" ht="40.5" x14ac:dyDescent="0.25">
      <c r="A23" s="44">
        <f t="shared" si="1"/>
        <v>623</v>
      </c>
      <c r="B23" s="45" t="s">
        <v>1215</v>
      </c>
      <c r="C23" s="44" t="s">
        <v>1232</v>
      </c>
      <c r="D23" s="45" t="s">
        <v>1233</v>
      </c>
      <c r="E23" s="46" t="s">
        <v>1242</v>
      </c>
      <c r="F23" s="46" t="s">
        <v>27</v>
      </c>
      <c r="G23" s="46"/>
      <c r="H23" s="49"/>
      <c r="I23" s="46" t="str">
        <f t="shared" si="0"/>
        <v/>
      </c>
    </row>
    <row r="24" spans="1:9" ht="40.5" x14ac:dyDescent="0.25">
      <c r="A24" s="47">
        <f t="shared" si="1"/>
        <v>624</v>
      </c>
      <c r="B24" s="48" t="s">
        <v>1215</v>
      </c>
      <c r="C24" s="47" t="s">
        <v>1232</v>
      </c>
      <c r="D24" s="48" t="s">
        <v>1243</v>
      </c>
      <c r="E24" s="48" t="s">
        <v>1244</v>
      </c>
      <c r="F24" s="49" t="s">
        <v>27</v>
      </c>
      <c r="G24" s="49"/>
      <c r="H24" s="49"/>
      <c r="I24" s="49" t="str">
        <f t="shared" si="0"/>
        <v/>
      </c>
    </row>
    <row r="25" spans="1:9" ht="27" x14ac:dyDescent="0.25">
      <c r="A25" s="44">
        <f t="shared" si="1"/>
        <v>625</v>
      </c>
      <c r="B25" s="45" t="s">
        <v>1215</v>
      </c>
      <c r="C25" s="44" t="s">
        <v>1232</v>
      </c>
      <c r="D25" s="45" t="s">
        <v>1243</v>
      </c>
      <c r="E25" s="46" t="s">
        <v>1245</v>
      </c>
      <c r="F25" s="46" t="s">
        <v>27</v>
      </c>
      <c r="G25" s="46"/>
      <c r="H25" s="49"/>
      <c r="I25" s="46" t="str">
        <f t="shared" si="0"/>
        <v/>
      </c>
    </row>
    <row r="26" spans="1:9" ht="54" x14ac:dyDescent="0.25">
      <c r="A26" s="47">
        <f t="shared" si="1"/>
        <v>626</v>
      </c>
      <c r="B26" s="48" t="s">
        <v>1215</v>
      </c>
      <c r="C26" s="47" t="s">
        <v>1232</v>
      </c>
      <c r="D26" s="48" t="s">
        <v>1243</v>
      </c>
      <c r="E26" s="48" t="s">
        <v>1246</v>
      </c>
      <c r="F26" s="49" t="s">
        <v>27</v>
      </c>
      <c r="G26" s="49"/>
      <c r="H26" s="49"/>
      <c r="I26" s="49" t="str">
        <f t="shared" si="0"/>
        <v/>
      </c>
    </row>
    <row r="27" spans="1:9" ht="94.5" x14ac:dyDescent="0.25">
      <c r="A27" s="44">
        <f t="shared" si="1"/>
        <v>627</v>
      </c>
      <c r="B27" s="45" t="s">
        <v>1247</v>
      </c>
      <c r="C27" s="44" t="s">
        <v>1247</v>
      </c>
      <c r="D27" s="45" t="s">
        <v>1248</v>
      </c>
      <c r="E27" s="46" t="s">
        <v>1249</v>
      </c>
      <c r="F27" s="46" t="s">
        <v>27</v>
      </c>
      <c r="G27" s="46"/>
      <c r="H27" s="49"/>
      <c r="I27" s="46" t="str">
        <f t="shared" si="0"/>
        <v/>
      </c>
    </row>
    <row r="28" spans="1:9" ht="40.5" x14ac:dyDescent="0.25">
      <c r="A28" s="47">
        <f t="shared" si="1"/>
        <v>628</v>
      </c>
      <c r="B28" s="48" t="s">
        <v>1247</v>
      </c>
      <c r="C28" s="47" t="s">
        <v>1247</v>
      </c>
      <c r="D28" s="48" t="s">
        <v>1206</v>
      </c>
      <c r="E28" s="48" t="s">
        <v>1250</v>
      </c>
      <c r="F28" s="49" t="s">
        <v>27</v>
      </c>
      <c r="G28" s="49"/>
      <c r="H28" s="49"/>
      <c r="I28" s="49" t="str">
        <f t="shared" si="0"/>
        <v/>
      </c>
    </row>
    <row r="29" spans="1:9" ht="27" x14ac:dyDescent="0.25">
      <c r="A29" s="44">
        <f t="shared" si="1"/>
        <v>629</v>
      </c>
      <c r="B29" s="45" t="s">
        <v>1215</v>
      </c>
      <c r="C29" s="44" t="s">
        <v>1247</v>
      </c>
      <c r="D29" s="45" t="s">
        <v>1247</v>
      </c>
      <c r="E29" s="46" t="s">
        <v>1251</v>
      </c>
      <c r="F29" s="46" t="s">
        <v>27</v>
      </c>
      <c r="G29" s="46"/>
      <c r="H29" s="49"/>
      <c r="I29" s="46" t="str">
        <f t="shared" si="0"/>
        <v/>
      </c>
    </row>
    <row r="30" spans="1:9" ht="54" x14ac:dyDescent="0.25">
      <c r="A30" s="47">
        <f t="shared" si="1"/>
        <v>630</v>
      </c>
      <c r="B30" s="48" t="s">
        <v>1252</v>
      </c>
      <c r="C30" s="47" t="s">
        <v>1252</v>
      </c>
      <c r="D30" s="48" t="s">
        <v>1223</v>
      </c>
      <c r="E30" s="48" t="s">
        <v>1253</v>
      </c>
      <c r="F30" s="49" t="s">
        <v>27</v>
      </c>
      <c r="G30" s="49"/>
      <c r="H30" s="49"/>
      <c r="I30" s="49" t="str">
        <f t="shared" si="0"/>
        <v/>
      </c>
    </row>
    <row r="31" spans="1:9" ht="40.5" x14ac:dyDescent="0.25">
      <c r="A31" s="44">
        <f t="shared" si="1"/>
        <v>631</v>
      </c>
      <c r="B31" s="45" t="s">
        <v>1209</v>
      </c>
      <c r="C31" s="44" t="s">
        <v>1254</v>
      </c>
      <c r="D31" s="45" t="s">
        <v>112</v>
      </c>
      <c r="E31" s="46" t="s">
        <v>1255</v>
      </c>
      <c r="F31" s="46" t="s">
        <v>22</v>
      </c>
      <c r="G31" s="46">
        <v>8</v>
      </c>
      <c r="H31" s="49"/>
      <c r="I31" s="46">
        <f t="shared" si="0"/>
        <v>0</v>
      </c>
    </row>
    <row r="32" spans="1:9" ht="27" x14ac:dyDescent="0.25">
      <c r="A32" s="47">
        <f t="shared" si="1"/>
        <v>632</v>
      </c>
      <c r="B32" s="48" t="s">
        <v>1212</v>
      </c>
      <c r="C32" s="47" t="s">
        <v>1256</v>
      </c>
      <c r="D32" s="48" t="s">
        <v>1256</v>
      </c>
      <c r="E32" s="48" t="s">
        <v>1257</v>
      </c>
      <c r="F32" s="49" t="s">
        <v>27</v>
      </c>
      <c r="G32" s="49"/>
      <c r="H32" s="49"/>
      <c r="I32" s="49" t="str">
        <f t="shared" si="0"/>
        <v/>
      </c>
    </row>
    <row r="33" spans="1:10" ht="27" x14ac:dyDescent="0.25">
      <c r="A33" s="44">
        <f t="shared" si="1"/>
        <v>633</v>
      </c>
      <c r="B33" s="45" t="s">
        <v>1209</v>
      </c>
      <c r="C33" s="44" t="s">
        <v>1258</v>
      </c>
      <c r="D33" s="45" t="s">
        <v>1259</v>
      </c>
      <c r="E33" s="46" t="s">
        <v>1260</v>
      </c>
      <c r="F33" s="46" t="s">
        <v>27</v>
      </c>
      <c r="G33" s="46"/>
      <c r="H33" s="49"/>
      <c r="I33" s="46" t="str">
        <f t="shared" si="0"/>
        <v/>
      </c>
    </row>
    <row r="34" spans="1:10" ht="54" x14ac:dyDescent="0.25">
      <c r="A34" s="47">
        <f t="shared" si="1"/>
        <v>634</v>
      </c>
      <c r="B34" s="48" t="s">
        <v>1209</v>
      </c>
      <c r="C34" s="47" t="s">
        <v>1258</v>
      </c>
      <c r="D34" s="48" t="s">
        <v>1261</v>
      </c>
      <c r="E34" s="48" t="s">
        <v>1262</v>
      </c>
      <c r="F34" s="49" t="s">
        <v>27</v>
      </c>
      <c r="G34" s="49"/>
      <c r="H34" s="49"/>
      <c r="I34" s="49" t="str">
        <f t="shared" si="0"/>
        <v/>
      </c>
    </row>
    <row r="35" spans="1:10" ht="81" x14ac:dyDescent="0.25">
      <c r="A35" s="44">
        <f t="shared" si="1"/>
        <v>635</v>
      </c>
      <c r="B35" s="45" t="s">
        <v>1209</v>
      </c>
      <c r="C35" s="44" t="s">
        <v>1258</v>
      </c>
      <c r="D35" s="45" t="s">
        <v>1263</v>
      </c>
      <c r="E35" s="46" t="s">
        <v>1264</v>
      </c>
      <c r="F35" s="46" t="s">
        <v>22</v>
      </c>
      <c r="G35" s="46">
        <v>6</v>
      </c>
      <c r="H35" s="49"/>
      <c r="I35" s="46">
        <f t="shared" si="0"/>
        <v>0</v>
      </c>
    </row>
    <row r="36" spans="1:10" ht="67.5" x14ac:dyDescent="0.25">
      <c r="A36" s="47">
        <f t="shared" si="1"/>
        <v>636</v>
      </c>
      <c r="B36" s="48" t="s">
        <v>1209</v>
      </c>
      <c r="C36" s="47" t="s">
        <v>1258</v>
      </c>
      <c r="D36" s="48" t="s">
        <v>1265</v>
      </c>
      <c r="E36" s="48" t="s">
        <v>1266</v>
      </c>
      <c r="F36" s="49" t="s">
        <v>22</v>
      </c>
      <c r="G36" s="49">
        <v>6</v>
      </c>
      <c r="H36" s="49"/>
      <c r="I36" s="49">
        <f t="shared" si="0"/>
        <v>0</v>
      </c>
    </row>
    <row r="37" spans="1:10" ht="81" x14ac:dyDescent="0.25">
      <c r="A37" s="44">
        <f t="shared" si="1"/>
        <v>637</v>
      </c>
      <c r="B37" s="45" t="s">
        <v>1215</v>
      </c>
      <c r="C37" s="44" t="s">
        <v>1267</v>
      </c>
      <c r="D37" s="45" t="s">
        <v>1268</v>
      </c>
      <c r="E37" s="46" t="s">
        <v>1269</v>
      </c>
      <c r="F37" s="46" t="s">
        <v>27</v>
      </c>
      <c r="G37" s="46"/>
      <c r="H37" s="49"/>
      <c r="I37" s="46" t="str">
        <f t="shared" ref="I37:I68" si="2">IF(ISBLANK(F37),"",IF(F37="Wens",G37*IF(H37="Niet mogelijk",0,IF(H37="standaard",1,IF(H37="Maatwerk/3rd party oplossing",0.5,))),""))</f>
        <v/>
      </c>
    </row>
    <row r="38" spans="1:10" s="50" customFormat="1" ht="40.5" x14ac:dyDescent="0.3">
      <c r="A38" s="47">
        <f t="shared" si="1"/>
        <v>638</v>
      </c>
      <c r="B38" s="48" t="s">
        <v>1212</v>
      </c>
      <c r="C38" s="48" t="s">
        <v>18</v>
      </c>
      <c r="D38" s="48" t="s">
        <v>18</v>
      </c>
      <c r="E38" s="48" t="s">
        <v>1270</v>
      </c>
      <c r="F38" s="49" t="s">
        <v>27</v>
      </c>
      <c r="G38" s="49"/>
      <c r="H38" s="49"/>
      <c r="I38" s="49" t="str">
        <f t="shared" si="2"/>
        <v/>
      </c>
      <c r="J38" s="9"/>
    </row>
    <row r="39" spans="1:10" s="50" customFormat="1" ht="94.5" x14ac:dyDescent="0.3">
      <c r="A39" s="44">
        <f t="shared" si="1"/>
        <v>639</v>
      </c>
      <c r="B39" s="45" t="s">
        <v>1212</v>
      </c>
      <c r="C39" s="44" t="s">
        <v>1271</v>
      </c>
      <c r="D39" s="45" t="s">
        <v>1272</v>
      </c>
      <c r="E39" s="46" t="s">
        <v>1273</v>
      </c>
      <c r="F39" s="46" t="s">
        <v>27</v>
      </c>
      <c r="G39" s="46"/>
      <c r="H39" s="49"/>
      <c r="I39" s="46" t="str">
        <f t="shared" si="2"/>
        <v/>
      </c>
      <c r="J39" s="9"/>
    </row>
    <row r="40" spans="1:10" ht="40.5" x14ac:dyDescent="0.25">
      <c r="A40" s="47">
        <f t="shared" si="1"/>
        <v>640</v>
      </c>
      <c r="B40" s="48" t="s">
        <v>18</v>
      </c>
      <c r="C40" s="47" t="s">
        <v>1274</v>
      </c>
      <c r="D40" s="48" t="s">
        <v>1275</v>
      </c>
      <c r="E40" s="48" t="s">
        <v>1276</v>
      </c>
      <c r="F40" s="49" t="s">
        <v>27</v>
      </c>
      <c r="G40" s="49"/>
      <c r="H40" s="49"/>
      <c r="I40" s="49" t="str">
        <f t="shared" si="2"/>
        <v/>
      </c>
    </row>
    <row r="41" spans="1:10" s="50" customFormat="1" ht="67.5" x14ac:dyDescent="0.3">
      <c r="A41" s="44">
        <f t="shared" si="1"/>
        <v>641</v>
      </c>
      <c r="B41" s="45" t="s">
        <v>18</v>
      </c>
      <c r="C41" s="44" t="s">
        <v>1277</v>
      </c>
      <c r="D41" s="45" t="s">
        <v>1278</v>
      </c>
      <c r="E41" s="46" t="s">
        <v>1279</v>
      </c>
      <c r="F41" s="46" t="s">
        <v>27</v>
      </c>
      <c r="G41" s="46"/>
      <c r="H41" s="49"/>
      <c r="I41" s="46" t="str">
        <f t="shared" si="2"/>
        <v/>
      </c>
      <c r="J41" s="9"/>
    </row>
    <row r="42" spans="1:10" s="50" customFormat="1" ht="54" x14ac:dyDescent="0.3">
      <c r="A42" s="47">
        <f t="shared" si="1"/>
        <v>642</v>
      </c>
      <c r="B42" s="48" t="s">
        <v>18</v>
      </c>
      <c r="C42" s="47" t="s">
        <v>1280</v>
      </c>
      <c r="D42" s="48" t="s">
        <v>1280</v>
      </c>
      <c r="E42" s="48" t="s">
        <v>1281</v>
      </c>
      <c r="F42" s="49" t="s">
        <v>27</v>
      </c>
      <c r="G42" s="49"/>
      <c r="H42" s="49"/>
      <c r="I42" s="49" t="str">
        <f t="shared" si="2"/>
        <v/>
      </c>
      <c r="J42" s="9"/>
    </row>
    <row r="43" spans="1:10" s="50" customFormat="1" ht="54" x14ac:dyDescent="0.3">
      <c r="A43" s="44">
        <f t="shared" si="1"/>
        <v>643</v>
      </c>
      <c r="B43" s="45" t="s">
        <v>18</v>
      </c>
      <c r="C43" s="44" t="s">
        <v>1282</v>
      </c>
      <c r="D43" s="45" t="s">
        <v>1282</v>
      </c>
      <c r="E43" s="46" t="s">
        <v>1283</v>
      </c>
      <c r="F43" s="46" t="s">
        <v>27</v>
      </c>
      <c r="G43" s="46"/>
      <c r="H43" s="49"/>
      <c r="I43" s="46" t="str">
        <f t="shared" si="2"/>
        <v/>
      </c>
      <c r="J43" s="9"/>
    </row>
    <row r="44" spans="1:10" ht="27" x14ac:dyDescent="0.25">
      <c r="A44" s="47">
        <f t="shared" ref="A44" si="3">IF(ISBLANK(B44),"",A43+1)</f>
        <v>644</v>
      </c>
      <c r="B44" s="48" t="s">
        <v>1284</v>
      </c>
      <c r="C44" s="47" t="s">
        <v>1285</v>
      </c>
      <c r="D44" s="48" t="s">
        <v>864</v>
      </c>
      <c r="E44" s="48" t="s">
        <v>1286</v>
      </c>
      <c r="F44" s="49" t="s">
        <v>22</v>
      </c>
      <c r="G44" s="49">
        <v>8</v>
      </c>
      <c r="H44" s="49"/>
      <c r="I44" s="49">
        <f t="shared" ref="I44" si="4">IF(ISBLANK(F44),"",IF(F44="Wens",G44*IF(H44="Niet mogelijk",0,IF(H44="standaard",1,IF(H44="Maatwerk/3rd party oplossing",0.5,))),""))</f>
        <v>0</v>
      </c>
    </row>
    <row r="45" spans="1:10" ht="40.5" x14ac:dyDescent="0.25">
      <c r="A45" s="44">
        <f t="shared" ref="A45" si="5">IF(ISBLANK(B45),"",A44+1)</f>
        <v>645</v>
      </c>
      <c r="B45" s="45" t="s">
        <v>1284</v>
      </c>
      <c r="C45" s="44" t="s">
        <v>1285</v>
      </c>
      <c r="D45" s="45" t="s">
        <v>1287</v>
      </c>
      <c r="E45" s="46" t="s">
        <v>1288</v>
      </c>
      <c r="F45" s="46" t="s">
        <v>22</v>
      </c>
      <c r="G45" s="46">
        <v>8</v>
      </c>
      <c r="H45" s="49"/>
      <c r="I45" s="46">
        <f t="shared" ref="I45" si="6">IF(ISBLANK(F45),"",IF(F45="Wens",G45*IF(H45="Niet mogelijk",0,IF(H45="standaard",1,IF(H45="Maatwerk/3rd party oplossing",0.5,))),""))</f>
        <v>0</v>
      </c>
    </row>
    <row r="46" spans="1:10" x14ac:dyDescent="0.25">
      <c r="A46" s="51" t="str">
        <f t="shared" si="1"/>
        <v/>
      </c>
      <c r="I46" s="9" t="str">
        <f t="shared" si="2"/>
        <v/>
      </c>
    </row>
    <row r="47" spans="1:10" x14ac:dyDescent="0.25">
      <c r="A47" s="51" t="str">
        <f t="shared" si="1"/>
        <v/>
      </c>
      <c r="I47" s="9" t="str">
        <f t="shared" si="2"/>
        <v/>
      </c>
    </row>
    <row r="48" spans="1:10" x14ac:dyDescent="0.25">
      <c r="A48" s="51" t="str">
        <f t="shared" si="1"/>
        <v/>
      </c>
      <c r="I48" s="9" t="str">
        <f t="shared" si="2"/>
        <v/>
      </c>
    </row>
    <row r="49" spans="1:9" x14ac:dyDescent="0.25">
      <c r="A49" s="51" t="str">
        <f t="shared" si="1"/>
        <v/>
      </c>
      <c r="I49" s="9" t="str">
        <f t="shared" si="2"/>
        <v/>
      </c>
    </row>
    <row r="50" spans="1:9" x14ac:dyDescent="0.25">
      <c r="A50" s="51" t="str">
        <f t="shared" si="1"/>
        <v/>
      </c>
      <c r="I50" s="9" t="str">
        <f t="shared" si="2"/>
        <v/>
      </c>
    </row>
    <row r="51" spans="1:9" x14ac:dyDescent="0.25">
      <c r="A51" s="51" t="str">
        <f t="shared" si="1"/>
        <v/>
      </c>
      <c r="I51" s="9" t="str">
        <f t="shared" si="2"/>
        <v/>
      </c>
    </row>
    <row r="52" spans="1:9" x14ac:dyDescent="0.25">
      <c r="A52" s="51" t="str">
        <f t="shared" si="1"/>
        <v/>
      </c>
      <c r="I52" s="9" t="str">
        <f t="shared" si="2"/>
        <v/>
      </c>
    </row>
    <row r="53" spans="1:9" x14ac:dyDescent="0.25">
      <c r="A53" s="51" t="str">
        <f t="shared" si="1"/>
        <v/>
      </c>
      <c r="I53" s="9" t="str">
        <f t="shared" si="2"/>
        <v/>
      </c>
    </row>
    <row r="54" spans="1:9" x14ac:dyDescent="0.25">
      <c r="A54" s="51" t="str">
        <f t="shared" si="1"/>
        <v/>
      </c>
      <c r="I54" s="9" t="str">
        <f t="shared" si="2"/>
        <v/>
      </c>
    </row>
    <row r="55" spans="1:9" x14ac:dyDescent="0.25">
      <c r="A55" s="51" t="str">
        <f t="shared" si="1"/>
        <v/>
      </c>
      <c r="I55" s="9" t="str">
        <f t="shared" si="2"/>
        <v/>
      </c>
    </row>
    <row r="56" spans="1:9" x14ac:dyDescent="0.25">
      <c r="A56" s="51" t="str">
        <f t="shared" ref="A56:A71" si="7">IF(ISBLANK($B56),"",A55+1)</f>
        <v/>
      </c>
      <c r="I56" s="9" t="str">
        <f t="shared" si="2"/>
        <v/>
      </c>
    </row>
    <row r="57" spans="1:9" x14ac:dyDescent="0.25">
      <c r="A57" s="51" t="str">
        <f t="shared" si="7"/>
        <v/>
      </c>
      <c r="I57" s="9" t="str">
        <f t="shared" si="2"/>
        <v/>
      </c>
    </row>
    <row r="58" spans="1:9" x14ac:dyDescent="0.25">
      <c r="A58" s="51" t="str">
        <f t="shared" si="7"/>
        <v/>
      </c>
      <c r="I58" s="9" t="str">
        <f t="shared" si="2"/>
        <v/>
      </c>
    </row>
    <row r="59" spans="1:9" x14ac:dyDescent="0.25">
      <c r="A59" s="51" t="str">
        <f t="shared" si="7"/>
        <v/>
      </c>
      <c r="I59" s="9" t="str">
        <f t="shared" si="2"/>
        <v/>
      </c>
    </row>
    <row r="60" spans="1:9" x14ac:dyDescent="0.25">
      <c r="A60" s="51" t="str">
        <f t="shared" si="7"/>
        <v/>
      </c>
      <c r="I60" s="9" t="str">
        <f t="shared" si="2"/>
        <v/>
      </c>
    </row>
    <row r="61" spans="1:9" x14ac:dyDescent="0.25">
      <c r="A61" s="51" t="str">
        <f t="shared" si="7"/>
        <v/>
      </c>
      <c r="I61" s="9" t="str">
        <f t="shared" si="2"/>
        <v/>
      </c>
    </row>
    <row r="62" spans="1:9" x14ac:dyDescent="0.25">
      <c r="A62" s="51" t="str">
        <f t="shared" si="7"/>
        <v/>
      </c>
      <c r="I62" s="9" t="str">
        <f t="shared" si="2"/>
        <v/>
      </c>
    </row>
    <row r="63" spans="1:9" x14ac:dyDescent="0.25">
      <c r="A63" s="51" t="str">
        <f t="shared" si="7"/>
        <v/>
      </c>
      <c r="I63" s="9" t="str">
        <f t="shared" si="2"/>
        <v/>
      </c>
    </row>
    <row r="64" spans="1:9" x14ac:dyDescent="0.25">
      <c r="A64" s="51" t="str">
        <f t="shared" si="7"/>
        <v/>
      </c>
      <c r="I64" s="9" t="str">
        <f t="shared" si="2"/>
        <v/>
      </c>
    </row>
    <row r="65" spans="1:9" x14ac:dyDescent="0.25">
      <c r="A65" s="51" t="str">
        <f t="shared" si="7"/>
        <v/>
      </c>
      <c r="I65" s="9" t="str">
        <f t="shared" si="2"/>
        <v/>
      </c>
    </row>
    <row r="66" spans="1:9" x14ac:dyDescent="0.25">
      <c r="A66" s="51" t="str">
        <f t="shared" si="7"/>
        <v/>
      </c>
      <c r="I66" s="9" t="str">
        <f t="shared" si="2"/>
        <v/>
      </c>
    </row>
    <row r="67" spans="1:9" x14ac:dyDescent="0.25">
      <c r="A67" s="51" t="str">
        <f t="shared" si="7"/>
        <v/>
      </c>
      <c r="I67" s="9" t="str">
        <f t="shared" si="2"/>
        <v/>
      </c>
    </row>
    <row r="68" spans="1:9" x14ac:dyDescent="0.25">
      <c r="A68" s="51" t="str">
        <f t="shared" si="7"/>
        <v/>
      </c>
      <c r="I68" s="9" t="str">
        <f t="shared" si="2"/>
        <v/>
      </c>
    </row>
    <row r="69" spans="1:9" x14ac:dyDescent="0.25">
      <c r="A69" s="51" t="str">
        <f t="shared" si="7"/>
        <v/>
      </c>
      <c r="I69" s="9" t="str">
        <f t="shared" ref="I69:I71" si="8">IF(ISBLANK(F69),"",IF(F69="Wens",G69*IF(H69="Niet mogelijk",0,IF(H69="standaard",1,IF(H69="Maatwerk/3rd party oplossing",0.5,))),""))</f>
        <v/>
      </c>
    </row>
    <row r="70" spans="1:9" x14ac:dyDescent="0.25">
      <c r="A70" s="51" t="str">
        <f t="shared" si="7"/>
        <v/>
      </c>
      <c r="I70" s="9" t="str">
        <f t="shared" si="8"/>
        <v/>
      </c>
    </row>
    <row r="71" spans="1:9" x14ac:dyDescent="0.25">
      <c r="A71" s="51" t="str">
        <f t="shared" si="7"/>
        <v/>
      </c>
      <c r="I71" s="9" t="str">
        <f t="shared" si="8"/>
        <v/>
      </c>
    </row>
  </sheetData>
  <sheetProtection algorithmName="SHA-512" hashValue="j/NdOyZkE0CBDyr4OQePOgrFxR3cyU8gHEgw8W3vHwb3rM5bOUJRLV+6DtxvtioTxy9JRs4Vas2vNOQPUsN9yg==" saltValue="B5o/KwB4/heDL07U808wNw==" spinCount="100000" sheet="1"/>
  <protectedRanges>
    <protectedRange sqref="H5:H45" name="Algemeen" securityDescriptor="O:WDG:WDD:(A;;CC;;;S-1-2-1)(A;;CC;;;LA)(A;;CC;;;BA)(A;;CC;;;AC)(A;;CC;;;S-1-5-32-583)(A;;CC;;;AS)(A;;CC;;;BO)(A;;CC;;;S-1-5-3)(A;;CC;;;CY)(A;;CC;;;S-1-5-32-562)(A;;CC;;;S-1-5-21-2163818466-1015412447-1108209815-503)(A;;CC;;;S-1-5-65-1)(A;;CC;;;OW)(A;;CC;;;RD)(A;;CC;;;RM)(A;;CC;;;AU)(A;;CC;;;PU)(A;;CC;;;HA)(A;;CC;;;WD)(A;;CC;;;IS)(A;;CC;;;S-1-5-1)(A;;CC;;;S-1-5-14)(A;;CC;;;S-1-5-17)(A;;CC;;;ER)(A;;CC;;;S-1-5-114)(A;;CC;;;CO)(A;;CC;;;CG)(A;;CC;;;NO)(A;;CC;;;NS)(A;;CC;;;AA)(A;;CC;;;MU)(A;;CC;;;RE)(A;;CC;;;SU)(A;;CC;;;SS)(A;;CC;;;S-1-5-113)(A;;CC;;;LG)(A;;CC;;;BU)(A;;CC;;;BG)(A;;CC;;;AN)(A;;CC;;;IU)(A;;CC;;;LS)(A;;CC;;;NU)(A;;CC;;;LU)(A;;CC;;;SY)(A;;CC;;;S-1-5-32-581)(A;;CC;;;S-1-5-13)(A;;CC;;;S-1-5-21-2163818466-1015412447-1108209815-504)"/>
  </protectedRanges>
  <conditionalFormatting sqref="H5:H210">
    <cfRule type="expression" dxfId="2" priority="1">
      <formula>AND($F5="Eis",$H5="Nee")</formula>
    </cfRule>
    <cfRule type="expression" dxfId="1" priority="2">
      <formula>AND($F5&lt;&gt;"",$H5&lt;&gt;"")</formula>
    </cfRule>
    <cfRule type="expression" dxfId="0" priority="3">
      <formula>AND($F5&lt;&gt;"",$H5="")</formula>
    </cfRule>
  </conditionalFormatting>
  <dataValidations count="6">
    <dataValidation type="list" allowBlank="1" showInputMessage="1" showErrorMessage="1" sqref="B5:B143" xr:uid="{7CD3EBD9-1545-4642-AA73-B781B7FDB2C8}">
      <formula1>AlgemeenOnderwerpen</formula1>
    </dataValidation>
    <dataValidation type="list" allowBlank="1" showInputMessage="1" showErrorMessage="1" sqref="G5:G70" xr:uid="{3BAB885B-0137-4FF5-A637-65B88EB19B25}">
      <formula1>MaximaalAantalPuntenWens</formula1>
    </dataValidation>
    <dataValidation type="list" allowBlank="1" showInputMessage="1" showErrorMessage="1" sqref="F5:F18 G19 F20:F71" xr:uid="{889963E7-5EB9-4172-804B-EE329692277F}">
      <formula1>EisOfWens</formula1>
    </dataValidation>
    <dataValidation type="list" allowBlank="1" showInputMessage="1" showErrorMessage="1" sqref="F19" xr:uid="{EA3E21F6-4D74-44BD-B74F-285F60DD09EB}">
      <formula1>TonenInPresentatieronde</formula1>
    </dataValidation>
    <dataValidation type="list" allowBlank="1" showInputMessage="1" showErrorMessage="1" sqref="H5:H246" xr:uid="{80592996-8C6B-4260-A5C4-9A46FD18AF8C}">
      <formula1>INDIRECT(F5)</formula1>
    </dataValidation>
    <dataValidation type="list" allowBlank="1" showInputMessage="1" showErrorMessage="1" sqref="H1:H4 H247:H1048576" xr:uid="{187E2198-2296-42DC-BDDF-88FEB87DD626}">
      <formula1>INDIRECT(F4)</formula1>
    </dataValidation>
  </dataValidations>
  <pageMargins left="0.7" right="0.7" top="0.75" bottom="0.75" header="0.3" footer="0.3"/>
  <pageSetup paperSize="9" orientation="portrait" horizont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939A9-8680-4F57-95B4-F452E01D12A2}">
  <dimension ref="A1:Q15"/>
  <sheetViews>
    <sheetView zoomScaleNormal="100" workbookViewId="0">
      <selection activeCell="O5" sqref="O5"/>
    </sheetView>
  </sheetViews>
  <sheetFormatPr defaultColWidth="8.7109375" defaultRowHeight="13.5" x14ac:dyDescent="0.25"/>
  <cols>
    <col min="1" max="1" width="21.42578125" style="9" customWidth="1"/>
    <col min="2" max="2" width="24.42578125" style="9" bestFit="1" customWidth="1"/>
    <col min="3" max="3" width="27.28515625" style="9" bestFit="1" customWidth="1"/>
    <col min="4" max="5" width="56.7109375" style="9" customWidth="1"/>
    <col min="6" max="6" width="20.7109375" style="9" customWidth="1"/>
    <col min="7" max="7" width="73.7109375" style="9" customWidth="1"/>
    <col min="8" max="8" width="29.140625" style="9" bestFit="1" customWidth="1"/>
    <col min="9" max="9" width="30.7109375" style="9" bestFit="1" customWidth="1"/>
    <col min="10" max="10" width="18.28515625" style="28" customWidth="1"/>
    <col min="11" max="11" width="27.7109375" style="9" bestFit="1" customWidth="1"/>
    <col min="12" max="12" width="19.7109375" style="9" bestFit="1" customWidth="1"/>
    <col min="13" max="13" width="22.140625" style="9" customWidth="1"/>
    <col min="14" max="14" width="14.28515625" style="9" bestFit="1" customWidth="1"/>
    <col min="15" max="15" width="21" style="9" bestFit="1" customWidth="1"/>
    <col min="16" max="16" width="24.42578125" style="9" bestFit="1" customWidth="1"/>
    <col min="17" max="17" width="19.42578125" style="9" bestFit="1" customWidth="1"/>
    <col min="18" max="16384" width="8.7109375" style="9"/>
  </cols>
  <sheetData>
    <row r="1" spans="1:17" s="8" customFormat="1" ht="14.25" x14ac:dyDescent="0.25">
      <c r="A1" s="6" t="str" cm="1">
        <f t="array" aca="1" ref="A1" ca="1">_xlfn.TEXTAFTER(CELL("filename",A1),"]")</f>
        <v>Input</v>
      </c>
      <c r="B1" s="7"/>
      <c r="C1" s="7"/>
      <c r="D1" s="7"/>
      <c r="E1" s="7"/>
      <c r="F1" s="7"/>
      <c r="G1" s="7"/>
      <c r="H1" s="7"/>
      <c r="I1" s="7"/>
      <c r="J1" s="7"/>
      <c r="K1" s="7"/>
      <c r="L1" s="7"/>
      <c r="M1" s="7"/>
      <c r="N1" s="7"/>
      <c r="O1" s="7"/>
      <c r="P1" s="7"/>
      <c r="Q1" s="7"/>
    </row>
    <row r="2" spans="1:17" ht="14.25" x14ac:dyDescent="0.25">
      <c r="A2" s="6"/>
      <c r="B2" s="6"/>
      <c r="C2" s="6"/>
      <c r="D2" s="6"/>
      <c r="E2" s="6"/>
      <c r="F2" s="6"/>
      <c r="G2" s="6"/>
      <c r="H2" s="6"/>
      <c r="I2" s="6"/>
      <c r="J2" s="6"/>
      <c r="K2" s="6"/>
      <c r="L2" s="6"/>
      <c r="M2" s="6"/>
      <c r="N2" s="6"/>
      <c r="O2" s="6"/>
      <c r="P2" s="6"/>
      <c r="Q2" s="6"/>
    </row>
    <row r="3" spans="1:17" s="8" customFormat="1" x14ac:dyDescent="0.25">
      <c r="A3" s="10" t="s">
        <v>14</v>
      </c>
      <c r="B3" s="10" t="s">
        <v>1289</v>
      </c>
      <c r="C3" s="10" t="s">
        <v>1290</v>
      </c>
      <c r="D3" s="10" t="s">
        <v>1291</v>
      </c>
      <c r="E3" s="10" t="s">
        <v>27</v>
      </c>
      <c r="F3" s="11" t="s">
        <v>22</v>
      </c>
      <c r="G3" s="11" t="s">
        <v>1292</v>
      </c>
      <c r="H3" s="10" t="s">
        <v>1293</v>
      </c>
      <c r="I3" s="10" t="s">
        <v>1294</v>
      </c>
      <c r="J3" s="11" t="s">
        <v>1295</v>
      </c>
      <c r="K3" s="10" t="s">
        <v>1296</v>
      </c>
      <c r="L3" s="10" t="s">
        <v>1297</v>
      </c>
      <c r="M3" s="10" t="s">
        <v>1298</v>
      </c>
      <c r="N3" s="10" t="s">
        <v>1299</v>
      </c>
      <c r="O3" s="10" t="s">
        <v>1300</v>
      </c>
      <c r="P3" s="10" t="s">
        <v>1301</v>
      </c>
      <c r="Q3" s="10" t="s">
        <v>1302</v>
      </c>
    </row>
    <row r="4" spans="1:17" ht="216" x14ac:dyDescent="0.25">
      <c r="A4" s="12" t="s">
        <v>27</v>
      </c>
      <c r="B4" s="12" t="s">
        <v>1303</v>
      </c>
      <c r="C4" s="13">
        <v>2</v>
      </c>
      <c r="D4" s="14" t="s">
        <v>1304</v>
      </c>
      <c r="E4" s="14" t="s">
        <v>1303</v>
      </c>
      <c r="F4" s="12" t="s">
        <v>1305</v>
      </c>
      <c r="G4" s="15" t="s">
        <v>1306</v>
      </c>
      <c r="H4" s="16" t="s">
        <v>1307</v>
      </c>
      <c r="I4" s="17" t="s">
        <v>18</v>
      </c>
      <c r="J4" s="18" t="s">
        <v>516</v>
      </c>
      <c r="K4" s="17" t="s">
        <v>849</v>
      </c>
      <c r="L4" s="17" t="s">
        <v>1308</v>
      </c>
      <c r="M4" s="17" t="s">
        <v>1309</v>
      </c>
      <c r="N4" s="17" t="s">
        <v>1013</v>
      </c>
      <c r="O4" s="17" t="s">
        <v>1081</v>
      </c>
      <c r="P4" s="17" t="s">
        <v>1134</v>
      </c>
      <c r="Q4" s="17" t="s">
        <v>1215</v>
      </c>
    </row>
    <row r="5" spans="1:17" ht="201" x14ac:dyDescent="0.25">
      <c r="A5" s="19" t="s">
        <v>22</v>
      </c>
      <c r="B5" s="19" t="s">
        <v>1310</v>
      </c>
      <c r="C5" s="20">
        <v>4</v>
      </c>
      <c r="D5" s="21" t="s">
        <v>1311</v>
      </c>
      <c r="E5" s="21" t="s">
        <v>1310</v>
      </c>
      <c r="F5" s="19" t="s">
        <v>1312</v>
      </c>
      <c r="G5" s="22" t="s">
        <v>1313</v>
      </c>
      <c r="H5" s="23" t="s">
        <v>91</v>
      </c>
      <c r="I5" s="5" t="s">
        <v>200</v>
      </c>
      <c r="J5" s="24" t="s">
        <v>541</v>
      </c>
      <c r="K5" s="5" t="s">
        <v>855</v>
      </c>
      <c r="L5" s="5" t="s">
        <v>1314</v>
      </c>
      <c r="M5" s="5" t="s">
        <v>1315</v>
      </c>
      <c r="N5" s="5" t="s">
        <v>1316</v>
      </c>
      <c r="O5" s="5" t="s">
        <v>1085</v>
      </c>
      <c r="P5" s="5" t="s">
        <v>1190</v>
      </c>
      <c r="Q5" s="5" t="s">
        <v>1209</v>
      </c>
    </row>
    <row r="6" spans="1:17" ht="121.5" x14ac:dyDescent="0.25">
      <c r="A6" s="19"/>
      <c r="B6" s="19"/>
      <c r="C6" s="20">
        <v>6</v>
      </c>
      <c r="D6" s="21" t="s">
        <v>1317</v>
      </c>
      <c r="E6" s="21"/>
      <c r="F6" s="19" t="s">
        <v>1318</v>
      </c>
      <c r="G6" s="21" t="s">
        <v>1319</v>
      </c>
      <c r="H6" s="23" t="s">
        <v>1320</v>
      </c>
      <c r="I6" s="5" t="s">
        <v>348</v>
      </c>
      <c r="J6" s="24" t="s">
        <v>554</v>
      </c>
      <c r="K6" s="5" t="s">
        <v>890</v>
      </c>
      <c r="L6" s="5" t="s">
        <v>1321</v>
      </c>
      <c r="M6" s="5" t="s">
        <v>1322</v>
      </c>
      <c r="N6" s="5" t="s">
        <v>1323</v>
      </c>
      <c r="O6" s="5" t="s">
        <v>1324</v>
      </c>
      <c r="P6" s="5" t="s">
        <v>1325</v>
      </c>
      <c r="Q6" s="5" t="s">
        <v>1205</v>
      </c>
    </row>
    <row r="7" spans="1:17" ht="135" x14ac:dyDescent="0.25">
      <c r="A7" s="19"/>
      <c r="B7" s="19"/>
      <c r="C7" s="20">
        <v>8</v>
      </c>
      <c r="D7" s="21" t="s">
        <v>1326</v>
      </c>
      <c r="E7" s="21"/>
      <c r="F7" s="19"/>
      <c r="G7" s="19"/>
      <c r="H7" s="23" t="s">
        <v>1327</v>
      </c>
      <c r="I7" s="5" t="s">
        <v>502</v>
      </c>
      <c r="J7" s="24" t="s">
        <v>1328</v>
      </c>
      <c r="K7" s="24" t="s">
        <v>898</v>
      </c>
      <c r="L7" s="5" t="s">
        <v>946</v>
      </c>
      <c r="M7" s="5" t="s">
        <v>849</v>
      </c>
      <c r="N7" s="5" t="s">
        <v>1068</v>
      </c>
      <c r="O7" s="5" t="s">
        <v>1074</v>
      </c>
      <c r="P7" s="5" t="s">
        <v>1138</v>
      </c>
      <c r="Q7" s="5" t="s">
        <v>1329</v>
      </c>
    </row>
    <row r="8" spans="1:17" ht="40.5" x14ac:dyDescent="0.25">
      <c r="A8" s="5"/>
      <c r="B8" s="5"/>
      <c r="C8" s="25"/>
      <c r="D8" s="5"/>
      <c r="E8" s="5"/>
      <c r="F8" s="5"/>
      <c r="G8" s="5"/>
      <c r="H8" s="23" t="s">
        <v>23</v>
      </c>
      <c r="I8" s="5"/>
      <c r="J8" s="24" t="s">
        <v>559</v>
      </c>
      <c r="K8" s="5"/>
      <c r="L8" s="5"/>
      <c r="M8" s="5" t="s">
        <v>1330</v>
      </c>
      <c r="N8" s="5" t="s">
        <v>1331</v>
      </c>
      <c r="O8" s="5" t="s">
        <v>1332</v>
      </c>
      <c r="P8" s="5" t="s">
        <v>1151</v>
      </c>
      <c r="Q8" s="5" t="s">
        <v>1333</v>
      </c>
    </row>
    <row r="9" spans="1:17" ht="27" x14ac:dyDescent="0.25">
      <c r="A9" s="5"/>
      <c r="B9" s="5"/>
      <c r="C9" s="5"/>
      <c r="D9" s="5"/>
      <c r="E9" s="5"/>
      <c r="F9" s="5"/>
      <c r="G9" s="5"/>
      <c r="H9" s="5"/>
      <c r="I9" s="5"/>
      <c r="J9" s="24" t="s">
        <v>565</v>
      </c>
      <c r="K9" s="5"/>
      <c r="L9" s="5"/>
      <c r="M9" s="5" t="s">
        <v>1334</v>
      </c>
      <c r="N9" s="5" t="s">
        <v>998</v>
      </c>
      <c r="O9" s="5" t="s">
        <v>1335</v>
      </c>
      <c r="P9" s="5" t="s">
        <v>1147</v>
      </c>
      <c r="Q9" s="5" t="s">
        <v>1247</v>
      </c>
    </row>
    <row r="10" spans="1:17" ht="54" x14ac:dyDescent="0.25">
      <c r="A10" s="5"/>
      <c r="B10" s="5"/>
      <c r="C10" s="5"/>
      <c r="D10" s="5"/>
      <c r="E10" s="5"/>
      <c r="F10" s="5"/>
      <c r="G10" s="5"/>
      <c r="H10" s="5"/>
      <c r="I10" s="5"/>
      <c r="J10" s="24" t="s">
        <v>1336</v>
      </c>
      <c r="K10" s="5"/>
      <c r="L10" s="5"/>
      <c r="M10" s="5" t="s">
        <v>972</v>
      </c>
      <c r="N10" s="5"/>
      <c r="O10" s="5" t="s">
        <v>1337</v>
      </c>
      <c r="P10" s="5" t="s">
        <v>1162</v>
      </c>
      <c r="Q10" s="5" t="s">
        <v>1022</v>
      </c>
    </row>
    <row r="11" spans="1:17" ht="27" x14ac:dyDescent="0.25">
      <c r="A11" s="5"/>
      <c r="B11" s="5"/>
      <c r="C11" s="5"/>
      <c r="D11" s="5"/>
      <c r="E11" s="5"/>
      <c r="F11" s="5"/>
      <c r="G11" s="5"/>
      <c r="H11" s="5"/>
      <c r="I11" s="5"/>
      <c r="J11" s="24" t="s">
        <v>590</v>
      </c>
      <c r="K11" s="5"/>
      <c r="L11" s="5"/>
      <c r="M11" s="5" t="s">
        <v>424</v>
      </c>
      <c r="N11" s="5"/>
      <c r="O11" s="5" t="s">
        <v>1091</v>
      </c>
      <c r="P11" s="5" t="s">
        <v>1153</v>
      </c>
      <c r="Q11" s="5" t="s">
        <v>1212</v>
      </c>
    </row>
    <row r="12" spans="1:17" ht="27" x14ac:dyDescent="0.25">
      <c r="A12" s="5"/>
      <c r="B12" s="5"/>
      <c r="C12" s="5"/>
      <c r="D12" s="5"/>
      <c r="E12" s="5"/>
      <c r="F12" s="5"/>
      <c r="G12" s="5"/>
      <c r="H12" s="5"/>
      <c r="I12" s="5"/>
      <c r="J12" s="24" t="s">
        <v>598</v>
      </c>
      <c r="K12" s="5"/>
      <c r="L12" s="5"/>
      <c r="M12" s="5"/>
      <c r="N12" s="5"/>
      <c r="O12" s="5" t="s">
        <v>1078</v>
      </c>
      <c r="P12" s="5" t="s">
        <v>1156</v>
      </c>
      <c r="Q12" s="5" t="s">
        <v>18</v>
      </c>
    </row>
    <row r="13" spans="1:17" x14ac:dyDescent="0.25">
      <c r="A13" s="5"/>
      <c r="B13" s="5"/>
      <c r="C13" s="5"/>
      <c r="D13" s="5"/>
      <c r="E13" s="5"/>
      <c r="F13" s="5"/>
      <c r="G13" s="5"/>
      <c r="H13" s="5"/>
      <c r="I13" s="5"/>
      <c r="J13" s="24" t="s">
        <v>659</v>
      </c>
      <c r="K13" s="5"/>
      <c r="L13" s="5"/>
      <c r="M13" s="5"/>
      <c r="N13" s="5"/>
      <c r="O13" s="5"/>
      <c r="P13" s="5"/>
      <c r="Q13" s="5" t="s">
        <v>1252</v>
      </c>
    </row>
    <row r="14" spans="1:17" ht="27" x14ac:dyDescent="0.25">
      <c r="A14" s="5"/>
      <c r="B14" s="5"/>
      <c r="C14" s="5"/>
      <c r="D14" s="5"/>
      <c r="E14" s="5"/>
      <c r="F14" s="5"/>
      <c r="G14" s="5"/>
      <c r="H14" s="5"/>
      <c r="I14" s="5"/>
      <c r="J14" s="24" t="s">
        <v>696</v>
      </c>
      <c r="K14" s="5"/>
      <c r="L14" s="5"/>
      <c r="M14" s="5"/>
      <c r="N14" s="5"/>
      <c r="O14" s="5"/>
      <c r="P14" s="5"/>
      <c r="Q14" s="5" t="s">
        <v>1284</v>
      </c>
    </row>
    <row r="15" spans="1:17" x14ac:dyDescent="0.25">
      <c r="A15" s="26"/>
      <c r="B15" s="26"/>
      <c r="C15" s="26"/>
      <c r="D15" s="26"/>
      <c r="E15" s="26"/>
      <c r="F15" s="26"/>
      <c r="G15" s="26"/>
      <c r="H15" s="26"/>
      <c r="I15" s="26"/>
      <c r="J15" s="27" t="s">
        <v>664</v>
      </c>
      <c r="K15" s="26"/>
      <c r="L15" s="26"/>
      <c r="M15" s="26"/>
      <c r="N15" s="26"/>
      <c r="O15" s="26"/>
      <c r="P15" s="26"/>
      <c r="Q15" s="26"/>
    </row>
  </sheetData>
  <sheetProtection algorithmName="SHA-512" hashValue="pmKMo7UV66rcqnsHa9iK17mHA+2W8VvcqbzF6QbWZGZJ4hAmZ5x5DCOEu1La2tpQvs09MUmAt2mV9RpSYvgwJA==" saltValue="sqVtd0M5bIkWLdZApmVZgw==" spinCount="100000" sheet="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AD247-9F7F-44D3-B0F2-DB5A10BB817F}">
  <sheetPr>
    <pageSetUpPr fitToPage="1"/>
  </sheetPr>
  <dimension ref="A1:I78"/>
  <sheetViews>
    <sheetView topLeftCell="C50" zoomScaleNormal="100" workbookViewId="0">
      <selection activeCell="K70" sqref="K70"/>
    </sheetView>
  </sheetViews>
  <sheetFormatPr defaultColWidth="9.140625" defaultRowHeight="16.5" x14ac:dyDescent="0.25"/>
  <cols>
    <col min="1" max="1" width="15.7109375" style="51" customWidth="1"/>
    <col min="2" max="2" width="20.7109375" style="63" customWidth="1"/>
    <col min="3" max="3" width="29.7109375" style="63" customWidth="1"/>
    <col min="4" max="4" width="22.140625" style="63" customWidth="1"/>
    <col min="5" max="5" width="64.42578125" style="55" customWidth="1"/>
    <col min="6" max="6" width="10.7109375" style="63" bestFit="1" customWidth="1"/>
    <col min="7" max="7" width="10" style="55" customWidth="1"/>
    <col min="8" max="8" width="16" style="55" bestFit="1" customWidth="1"/>
    <col min="9" max="9" width="8.42578125" style="55" customWidth="1"/>
    <col min="10" max="16384" width="9.140625" style="55"/>
  </cols>
  <sheetData>
    <row r="1" spans="1:9" ht="56.45" customHeight="1" x14ac:dyDescent="0.3">
      <c r="A1" s="29" t="s">
        <v>5</v>
      </c>
      <c r="B1" s="64" t="s">
        <v>5</v>
      </c>
      <c r="C1" s="2" t="s">
        <v>6</v>
      </c>
      <c r="D1" s="97"/>
      <c r="E1" s="97"/>
      <c r="F1" s="98" t="s">
        <v>5</v>
      </c>
      <c r="G1" s="98"/>
      <c r="H1" s="98" t="s">
        <v>5</v>
      </c>
      <c r="I1" s="98" t="s">
        <v>5</v>
      </c>
    </row>
    <row r="2" spans="1:9" s="35" customFormat="1" x14ac:dyDescent="0.25">
      <c r="A2" s="33" t="s">
        <v>7</v>
      </c>
      <c r="B2" s="34"/>
      <c r="C2" s="34" t="s">
        <v>5</v>
      </c>
      <c r="D2" s="34" t="s">
        <v>5</v>
      </c>
      <c r="E2" s="34" t="s">
        <v>5</v>
      </c>
      <c r="F2" s="34" t="s">
        <v>5</v>
      </c>
      <c r="G2" s="34" t="s">
        <v>5</v>
      </c>
      <c r="H2" s="34" t="s">
        <v>5</v>
      </c>
      <c r="I2" s="34" t="s">
        <v>5</v>
      </c>
    </row>
    <row r="3" spans="1:9" s="9" customFormat="1" ht="38.25" x14ac:dyDescent="0.25">
      <c r="A3" s="36" t="s">
        <v>5</v>
      </c>
      <c r="B3" s="37" t="s">
        <v>5</v>
      </c>
      <c r="C3" s="37" t="s">
        <v>5</v>
      </c>
      <c r="D3" s="37" t="s">
        <v>5</v>
      </c>
      <c r="E3" s="68" t="s">
        <v>5</v>
      </c>
      <c r="F3" s="40" t="s">
        <v>8</v>
      </c>
      <c r="G3" s="40">
        <f>SUM(G5:G249)</f>
        <v>120</v>
      </c>
      <c r="H3" s="69" t="s">
        <v>9</v>
      </c>
      <c r="I3" s="69">
        <f>SUM(I5:I249)</f>
        <v>0</v>
      </c>
    </row>
    <row r="4" spans="1:9" s="71" customFormat="1" ht="51" x14ac:dyDescent="0.25">
      <c r="A4" s="42" t="s">
        <v>10</v>
      </c>
      <c r="B4" s="43" t="s">
        <v>11</v>
      </c>
      <c r="C4" s="43" t="s">
        <v>12</v>
      </c>
      <c r="D4" s="43" t="s">
        <v>1</v>
      </c>
      <c r="E4" s="43" t="s">
        <v>13</v>
      </c>
      <c r="F4" s="43" t="s">
        <v>14</v>
      </c>
      <c r="G4" s="43" t="s">
        <v>15</v>
      </c>
      <c r="H4" s="70" t="s">
        <v>16</v>
      </c>
      <c r="I4" s="70" t="s">
        <v>17</v>
      </c>
    </row>
    <row r="5" spans="1:9" ht="40.5" x14ac:dyDescent="0.25">
      <c r="A5" s="44">
        <v>1</v>
      </c>
      <c r="B5" s="45" t="s">
        <v>18</v>
      </c>
      <c r="C5" s="44" t="s">
        <v>19</v>
      </c>
      <c r="D5" s="45" t="s">
        <v>20</v>
      </c>
      <c r="E5" s="46" t="s">
        <v>21</v>
      </c>
      <c r="F5" s="46" t="s">
        <v>27</v>
      </c>
      <c r="G5" s="46"/>
      <c r="H5" s="46"/>
      <c r="I5" s="46" t="str">
        <f>IF(ISBLANK(F5),"",IF(F5="Wens",G5*IF(H5="Niet mogelijk",0,IF(H5="standaard",1,IF(H5="Maatwerk/3rd party oplossing",0.5,))),""))</f>
        <v/>
      </c>
    </row>
    <row r="6" spans="1:9" ht="40.5" x14ac:dyDescent="0.25">
      <c r="A6" s="47">
        <f>IF(ISBLANK(B6),"",A5+1)</f>
        <v>2</v>
      </c>
      <c r="B6" s="48" t="s">
        <v>18</v>
      </c>
      <c r="C6" s="47" t="s">
        <v>23</v>
      </c>
      <c r="D6" s="48" t="s">
        <v>24</v>
      </c>
      <c r="E6" s="48" t="s">
        <v>25</v>
      </c>
      <c r="F6" s="49" t="s">
        <v>22</v>
      </c>
      <c r="G6" s="49">
        <v>8</v>
      </c>
      <c r="H6" s="49"/>
      <c r="I6" s="49">
        <f t="shared" ref="I6:I38" si="0">IF(ISBLANK(F6),"",IF(F6="Wens",G6*IF(H6="Niet mogelijk",0,IF(H6="standaard",1,IF(H6="Maatwerk/3rd party oplossing",0.5,))),""))</f>
        <v>0</v>
      </c>
    </row>
    <row r="7" spans="1:9" ht="54" x14ac:dyDescent="0.25">
      <c r="A7" s="44">
        <f t="shared" ref="A7:A64" si="1">IF(ISBLANK(B7),"",A6+1)</f>
        <v>3</v>
      </c>
      <c r="B7" s="45" t="s">
        <v>18</v>
      </c>
      <c r="C7" s="44" t="s">
        <v>23</v>
      </c>
      <c r="D7" s="45" t="s">
        <v>24</v>
      </c>
      <c r="E7" s="46" t="s">
        <v>26</v>
      </c>
      <c r="F7" s="46" t="s">
        <v>27</v>
      </c>
      <c r="G7" s="46"/>
      <c r="H7" s="49"/>
      <c r="I7" s="46" t="str">
        <f t="shared" si="0"/>
        <v/>
      </c>
    </row>
    <row r="8" spans="1:9" ht="40.5" x14ac:dyDescent="0.25">
      <c r="A8" s="47">
        <f t="shared" si="1"/>
        <v>4</v>
      </c>
      <c r="B8" s="48" t="s">
        <v>18</v>
      </c>
      <c r="C8" s="47" t="s">
        <v>23</v>
      </c>
      <c r="D8" s="48" t="s">
        <v>24</v>
      </c>
      <c r="E8" s="48" t="s">
        <v>28</v>
      </c>
      <c r="F8" s="49" t="s">
        <v>22</v>
      </c>
      <c r="G8" s="49">
        <v>4</v>
      </c>
      <c r="H8" s="49"/>
      <c r="I8" s="49">
        <f t="shared" si="0"/>
        <v>0</v>
      </c>
    </row>
    <row r="9" spans="1:9" ht="40.5" x14ac:dyDescent="0.25">
      <c r="A9" s="44">
        <f t="shared" si="1"/>
        <v>5</v>
      </c>
      <c r="B9" s="45" t="s">
        <v>18</v>
      </c>
      <c r="C9" s="44" t="s">
        <v>29</v>
      </c>
      <c r="D9" s="45" t="s">
        <v>30</v>
      </c>
      <c r="E9" s="46" t="s">
        <v>31</v>
      </c>
      <c r="F9" s="46" t="s">
        <v>27</v>
      </c>
      <c r="G9" s="46"/>
      <c r="H9" s="49"/>
      <c r="I9" s="46" t="str">
        <f t="shared" si="0"/>
        <v/>
      </c>
    </row>
    <row r="10" spans="1:9" ht="27" x14ac:dyDescent="0.25">
      <c r="A10" s="47">
        <f t="shared" si="1"/>
        <v>6</v>
      </c>
      <c r="B10" s="48" t="s">
        <v>18</v>
      </c>
      <c r="C10" s="47" t="s">
        <v>32</v>
      </c>
      <c r="D10" s="48" t="s">
        <v>33</v>
      </c>
      <c r="E10" s="48" t="s">
        <v>34</v>
      </c>
      <c r="F10" s="49" t="s">
        <v>27</v>
      </c>
      <c r="G10" s="49"/>
      <c r="H10" s="49"/>
      <c r="I10" s="49" t="str">
        <f t="shared" si="0"/>
        <v/>
      </c>
    </row>
    <row r="11" spans="1:9" ht="40.5" x14ac:dyDescent="0.25">
      <c r="A11" s="44">
        <f t="shared" si="1"/>
        <v>7</v>
      </c>
      <c r="B11" s="45" t="s">
        <v>18</v>
      </c>
      <c r="C11" s="44" t="s">
        <v>32</v>
      </c>
      <c r="D11" s="45" t="s">
        <v>35</v>
      </c>
      <c r="E11" s="46" t="s">
        <v>36</v>
      </c>
      <c r="F11" s="46" t="s">
        <v>27</v>
      </c>
      <c r="G11" s="46"/>
      <c r="H11" s="49"/>
      <c r="I11" s="46" t="str">
        <f t="shared" si="0"/>
        <v/>
      </c>
    </row>
    <row r="12" spans="1:9" ht="67.5" x14ac:dyDescent="0.25">
      <c r="A12" s="47">
        <f t="shared" si="1"/>
        <v>8</v>
      </c>
      <c r="B12" s="48" t="s">
        <v>18</v>
      </c>
      <c r="C12" s="47" t="s">
        <v>32</v>
      </c>
      <c r="D12" s="48" t="s">
        <v>35</v>
      </c>
      <c r="E12" s="48" t="s">
        <v>37</v>
      </c>
      <c r="F12" s="49" t="s">
        <v>27</v>
      </c>
      <c r="G12" s="49"/>
      <c r="H12" s="49"/>
      <c r="I12" s="49" t="str">
        <f t="shared" si="0"/>
        <v/>
      </c>
    </row>
    <row r="13" spans="1:9" ht="27" x14ac:dyDescent="0.25">
      <c r="A13" s="44">
        <f t="shared" si="1"/>
        <v>9</v>
      </c>
      <c r="B13" s="45" t="s">
        <v>18</v>
      </c>
      <c r="C13" s="44" t="s">
        <v>32</v>
      </c>
      <c r="D13" s="45" t="s">
        <v>35</v>
      </c>
      <c r="E13" s="46" t="s">
        <v>38</v>
      </c>
      <c r="F13" s="46" t="s">
        <v>27</v>
      </c>
      <c r="G13" s="46"/>
      <c r="H13" s="49"/>
      <c r="I13" s="46" t="str">
        <f t="shared" si="0"/>
        <v/>
      </c>
    </row>
    <row r="14" spans="1:9" ht="27" x14ac:dyDescent="0.25">
      <c r="A14" s="47">
        <f t="shared" si="1"/>
        <v>10</v>
      </c>
      <c r="B14" s="48" t="s">
        <v>18</v>
      </c>
      <c r="C14" s="47" t="s">
        <v>32</v>
      </c>
      <c r="D14" s="48" t="s">
        <v>24</v>
      </c>
      <c r="E14" s="48" t="s">
        <v>39</v>
      </c>
      <c r="F14" s="49" t="s">
        <v>27</v>
      </c>
      <c r="G14" s="49"/>
      <c r="H14" s="49"/>
      <c r="I14" s="49" t="str">
        <f t="shared" si="0"/>
        <v/>
      </c>
    </row>
    <row r="15" spans="1:9" ht="27" x14ac:dyDescent="0.25">
      <c r="A15" s="44">
        <f t="shared" si="1"/>
        <v>11</v>
      </c>
      <c r="B15" s="45" t="s">
        <v>18</v>
      </c>
      <c r="C15" s="44" t="s">
        <v>32</v>
      </c>
      <c r="D15" s="45" t="s">
        <v>40</v>
      </c>
      <c r="E15" s="46" t="s">
        <v>41</v>
      </c>
      <c r="F15" s="46" t="s">
        <v>27</v>
      </c>
      <c r="G15" s="46"/>
      <c r="H15" s="49"/>
      <c r="I15" s="46" t="str">
        <f t="shared" si="0"/>
        <v/>
      </c>
    </row>
    <row r="16" spans="1:9" ht="27" x14ac:dyDescent="0.25">
      <c r="A16" s="47">
        <f t="shared" si="1"/>
        <v>12</v>
      </c>
      <c r="B16" s="48" t="s">
        <v>18</v>
      </c>
      <c r="C16" s="47" t="s">
        <v>23</v>
      </c>
      <c r="D16" s="48" t="s">
        <v>42</v>
      </c>
      <c r="E16" s="48" t="s">
        <v>43</v>
      </c>
      <c r="F16" s="49" t="s">
        <v>27</v>
      </c>
      <c r="G16" s="49"/>
      <c r="H16" s="49"/>
      <c r="I16" s="49" t="str">
        <f t="shared" si="0"/>
        <v/>
      </c>
    </row>
    <row r="17" spans="1:9" ht="40.5" x14ac:dyDescent="0.25">
      <c r="A17" s="44">
        <f t="shared" si="1"/>
        <v>13</v>
      </c>
      <c r="B17" s="45" t="s">
        <v>18</v>
      </c>
      <c r="C17" s="44" t="s">
        <v>32</v>
      </c>
      <c r="D17" s="45" t="s">
        <v>44</v>
      </c>
      <c r="E17" s="46" t="s">
        <v>45</v>
      </c>
      <c r="F17" s="46" t="s">
        <v>27</v>
      </c>
      <c r="G17" s="46"/>
      <c r="H17" s="49"/>
      <c r="I17" s="46" t="str">
        <f t="shared" si="0"/>
        <v/>
      </c>
    </row>
    <row r="18" spans="1:9" ht="27" x14ac:dyDescent="0.25">
      <c r="A18" s="47">
        <f t="shared" si="1"/>
        <v>14</v>
      </c>
      <c r="B18" s="48" t="s">
        <v>18</v>
      </c>
      <c r="C18" s="47" t="s">
        <v>32</v>
      </c>
      <c r="D18" s="48" t="s">
        <v>46</v>
      </c>
      <c r="E18" s="48" t="s">
        <v>47</v>
      </c>
      <c r="F18" s="49" t="s">
        <v>27</v>
      </c>
      <c r="G18" s="49"/>
      <c r="H18" s="49"/>
      <c r="I18" s="49" t="str">
        <f t="shared" si="0"/>
        <v/>
      </c>
    </row>
    <row r="19" spans="1:9" ht="81" x14ac:dyDescent="0.25">
      <c r="A19" s="44">
        <f t="shared" si="1"/>
        <v>15</v>
      </c>
      <c r="B19" s="45" t="s">
        <v>18</v>
      </c>
      <c r="C19" s="44" t="s">
        <v>32</v>
      </c>
      <c r="D19" s="45" t="s">
        <v>48</v>
      </c>
      <c r="E19" s="46" t="s">
        <v>49</v>
      </c>
      <c r="F19" s="46" t="s">
        <v>27</v>
      </c>
      <c r="G19" s="46"/>
      <c r="H19" s="49"/>
      <c r="I19" s="46" t="str">
        <f t="shared" si="0"/>
        <v/>
      </c>
    </row>
    <row r="20" spans="1:9" ht="40.5" x14ac:dyDescent="0.25">
      <c r="A20" s="47">
        <f t="shared" si="1"/>
        <v>16</v>
      </c>
      <c r="B20" s="48" t="s">
        <v>18</v>
      </c>
      <c r="C20" s="47" t="s">
        <v>32</v>
      </c>
      <c r="D20" s="48" t="s">
        <v>50</v>
      </c>
      <c r="E20" s="48" t="s">
        <v>51</v>
      </c>
      <c r="F20" s="49" t="s">
        <v>27</v>
      </c>
      <c r="G20" s="49"/>
      <c r="H20" s="49"/>
      <c r="I20" s="49" t="str">
        <f t="shared" si="0"/>
        <v/>
      </c>
    </row>
    <row r="21" spans="1:9" ht="40.5" x14ac:dyDescent="0.25">
      <c r="A21" s="44">
        <f t="shared" si="1"/>
        <v>17</v>
      </c>
      <c r="B21" s="45" t="s">
        <v>18</v>
      </c>
      <c r="C21" s="44" t="s">
        <v>32</v>
      </c>
      <c r="D21" s="45" t="s">
        <v>52</v>
      </c>
      <c r="E21" s="46" t="s">
        <v>53</v>
      </c>
      <c r="F21" s="46" t="s">
        <v>27</v>
      </c>
      <c r="G21" s="46"/>
      <c r="H21" s="49"/>
      <c r="I21" s="46" t="str">
        <f t="shared" si="0"/>
        <v/>
      </c>
    </row>
    <row r="22" spans="1:9" ht="27" x14ac:dyDescent="0.25">
      <c r="A22" s="47">
        <f t="shared" si="1"/>
        <v>18</v>
      </c>
      <c r="B22" s="48" t="s">
        <v>18</v>
      </c>
      <c r="C22" s="47" t="s">
        <v>32</v>
      </c>
      <c r="D22" s="48" t="s">
        <v>54</v>
      </c>
      <c r="E22" s="48" t="s">
        <v>55</v>
      </c>
      <c r="F22" s="49" t="s">
        <v>27</v>
      </c>
      <c r="G22" s="49"/>
      <c r="H22" s="49"/>
      <c r="I22" s="49" t="str">
        <f>IF(ISBLANK(F22),"",IF(F22="Wens",G22*IF(H22="Niet mogelijk",0,IF(H22="standaard",1,IF(H22="Maatwerk/3rd party oplossing",0.5,))),""))</f>
        <v/>
      </c>
    </row>
    <row r="23" spans="1:9" ht="54" x14ac:dyDescent="0.25">
      <c r="A23" s="44">
        <f t="shared" si="1"/>
        <v>19</v>
      </c>
      <c r="B23" s="45" t="s">
        <v>18</v>
      </c>
      <c r="C23" s="44" t="s">
        <v>32</v>
      </c>
      <c r="D23" s="45" t="s">
        <v>56</v>
      </c>
      <c r="E23" s="46" t="s">
        <v>57</v>
      </c>
      <c r="F23" s="46" t="s">
        <v>27</v>
      </c>
      <c r="G23" s="46"/>
      <c r="H23" s="49"/>
      <c r="I23" s="46" t="str">
        <f t="shared" si="0"/>
        <v/>
      </c>
    </row>
    <row r="24" spans="1:9" ht="108" x14ac:dyDescent="0.25">
      <c r="A24" s="47">
        <f t="shared" si="1"/>
        <v>20</v>
      </c>
      <c r="B24" s="48" t="s">
        <v>18</v>
      </c>
      <c r="C24" s="47" t="s">
        <v>32</v>
      </c>
      <c r="D24" s="48" t="s">
        <v>58</v>
      </c>
      <c r="E24" s="48" t="s">
        <v>59</v>
      </c>
      <c r="F24" s="49" t="s">
        <v>27</v>
      </c>
      <c r="G24" s="49"/>
      <c r="H24" s="49"/>
      <c r="I24" s="49" t="str">
        <f t="shared" si="0"/>
        <v/>
      </c>
    </row>
    <row r="25" spans="1:9" ht="54" x14ac:dyDescent="0.25">
      <c r="A25" s="44">
        <f t="shared" si="1"/>
        <v>21</v>
      </c>
      <c r="B25" s="45" t="s">
        <v>18</v>
      </c>
      <c r="C25" s="44" t="s">
        <v>32</v>
      </c>
      <c r="D25" s="45" t="s">
        <v>60</v>
      </c>
      <c r="E25" s="46" t="s">
        <v>61</v>
      </c>
      <c r="F25" s="46" t="s">
        <v>22</v>
      </c>
      <c r="G25" s="46">
        <v>4</v>
      </c>
      <c r="H25" s="49"/>
      <c r="I25" s="46">
        <f t="shared" si="0"/>
        <v>0</v>
      </c>
    </row>
    <row r="26" spans="1:9" ht="54" x14ac:dyDescent="0.25">
      <c r="A26" s="47">
        <f t="shared" si="1"/>
        <v>22</v>
      </c>
      <c r="B26" s="48" t="s">
        <v>18</v>
      </c>
      <c r="C26" s="47" t="s">
        <v>32</v>
      </c>
      <c r="D26" s="48" t="s">
        <v>62</v>
      </c>
      <c r="E26" s="48" t="s">
        <v>63</v>
      </c>
      <c r="F26" s="49" t="s">
        <v>27</v>
      </c>
      <c r="G26" s="49"/>
      <c r="H26" s="49"/>
      <c r="I26" s="49" t="str">
        <f t="shared" si="0"/>
        <v/>
      </c>
    </row>
    <row r="27" spans="1:9" ht="54" x14ac:dyDescent="0.25">
      <c r="A27" s="44">
        <f t="shared" si="1"/>
        <v>23</v>
      </c>
      <c r="B27" s="45" t="s">
        <v>64</v>
      </c>
      <c r="C27" s="44" t="s">
        <v>65</v>
      </c>
      <c r="D27" s="45" t="s">
        <v>66</v>
      </c>
      <c r="E27" s="46" t="s">
        <v>67</v>
      </c>
      <c r="F27" s="46" t="s">
        <v>22</v>
      </c>
      <c r="G27" s="46">
        <v>8</v>
      </c>
      <c r="H27" s="49"/>
      <c r="I27" s="46">
        <f t="shared" si="0"/>
        <v>0</v>
      </c>
    </row>
    <row r="28" spans="1:9" ht="108" x14ac:dyDescent="0.25">
      <c r="A28" s="47">
        <f t="shared" si="1"/>
        <v>24</v>
      </c>
      <c r="B28" s="48" t="s">
        <v>64</v>
      </c>
      <c r="C28" s="47" t="s">
        <v>65</v>
      </c>
      <c r="D28" s="48" t="s">
        <v>68</v>
      </c>
      <c r="E28" s="48" t="s">
        <v>69</v>
      </c>
      <c r="F28" s="49" t="s">
        <v>22</v>
      </c>
      <c r="G28" s="49">
        <v>8</v>
      </c>
      <c r="H28" s="49"/>
      <c r="I28" s="49">
        <f t="shared" si="0"/>
        <v>0</v>
      </c>
    </row>
    <row r="29" spans="1:9" ht="54" x14ac:dyDescent="0.25">
      <c r="A29" s="44">
        <f t="shared" si="1"/>
        <v>25</v>
      </c>
      <c r="B29" s="45" t="s">
        <v>64</v>
      </c>
      <c r="C29" s="44" t="s">
        <v>65</v>
      </c>
      <c r="D29" s="45" t="s">
        <v>70</v>
      </c>
      <c r="E29" s="46" t="s">
        <v>71</v>
      </c>
      <c r="F29" s="46" t="s">
        <v>27</v>
      </c>
      <c r="G29" s="46"/>
      <c r="H29" s="49"/>
      <c r="I29" s="46" t="str">
        <f t="shared" si="0"/>
        <v/>
      </c>
    </row>
    <row r="30" spans="1:9" ht="27" x14ac:dyDescent="0.25">
      <c r="A30" s="47">
        <f t="shared" si="1"/>
        <v>26</v>
      </c>
      <c r="B30" s="48" t="s">
        <v>64</v>
      </c>
      <c r="C30" s="47" t="s">
        <v>65</v>
      </c>
      <c r="D30" s="48" t="s">
        <v>72</v>
      </c>
      <c r="E30" s="48" t="s">
        <v>73</v>
      </c>
      <c r="F30" s="49" t="s">
        <v>22</v>
      </c>
      <c r="G30" s="49">
        <v>4</v>
      </c>
      <c r="H30" s="49"/>
      <c r="I30" s="49">
        <f t="shared" si="0"/>
        <v>0</v>
      </c>
    </row>
    <row r="31" spans="1:9" ht="108" x14ac:dyDescent="0.25">
      <c r="A31" s="44">
        <f t="shared" si="1"/>
        <v>27</v>
      </c>
      <c r="B31" s="45" t="s">
        <v>64</v>
      </c>
      <c r="C31" s="44" t="s">
        <v>74</v>
      </c>
      <c r="D31" s="45" t="s">
        <v>75</v>
      </c>
      <c r="E31" s="46" t="s">
        <v>76</v>
      </c>
      <c r="F31" s="46" t="s">
        <v>22</v>
      </c>
      <c r="G31" s="46">
        <v>8</v>
      </c>
      <c r="H31" s="49"/>
      <c r="I31" s="46">
        <f t="shared" si="0"/>
        <v>0</v>
      </c>
    </row>
    <row r="32" spans="1:9" ht="54" x14ac:dyDescent="0.25">
      <c r="A32" s="47">
        <f t="shared" si="1"/>
        <v>28</v>
      </c>
      <c r="B32" s="48" t="s">
        <v>77</v>
      </c>
      <c r="C32" s="47" t="s">
        <v>78</v>
      </c>
      <c r="D32" s="48" t="s">
        <v>79</v>
      </c>
      <c r="E32" s="48" t="s">
        <v>80</v>
      </c>
      <c r="F32" s="49" t="s">
        <v>22</v>
      </c>
      <c r="G32" s="49">
        <v>6</v>
      </c>
      <c r="H32" s="49"/>
      <c r="I32" s="49">
        <f t="shared" ref="I32" si="2">IF(ISBLANK(F32),"",IF(F32="Wens",G32*IF(H32="Niet mogelijk",0,IF(H32="standaard",1,IF(H32="Maatwerk/3rd party oplossing",0.5,))),""))</f>
        <v>0</v>
      </c>
    </row>
    <row r="33" spans="1:9" ht="40.5" x14ac:dyDescent="0.25">
      <c r="A33" s="44">
        <f t="shared" si="1"/>
        <v>29</v>
      </c>
      <c r="B33" s="45" t="s">
        <v>77</v>
      </c>
      <c r="C33" s="44" t="s">
        <v>78</v>
      </c>
      <c r="D33" s="45" t="s">
        <v>81</v>
      </c>
      <c r="E33" s="46" t="s">
        <v>82</v>
      </c>
      <c r="F33" s="46" t="s">
        <v>22</v>
      </c>
      <c r="G33" s="46">
        <v>6</v>
      </c>
      <c r="H33" s="49"/>
      <c r="I33" s="46">
        <f t="shared" si="0"/>
        <v>0</v>
      </c>
    </row>
    <row r="34" spans="1:9" ht="27" x14ac:dyDescent="0.25">
      <c r="A34" s="47">
        <f t="shared" si="1"/>
        <v>30</v>
      </c>
      <c r="B34" s="48" t="s">
        <v>77</v>
      </c>
      <c r="C34" s="47" t="s">
        <v>78</v>
      </c>
      <c r="D34" s="48" t="s">
        <v>83</v>
      </c>
      <c r="E34" s="48" t="s">
        <v>84</v>
      </c>
      <c r="F34" s="49" t="s">
        <v>27</v>
      </c>
      <c r="G34" s="49"/>
      <c r="H34" s="49"/>
      <c r="I34" s="49" t="str">
        <f t="shared" si="0"/>
        <v/>
      </c>
    </row>
    <row r="35" spans="1:9" ht="54" x14ac:dyDescent="0.25">
      <c r="A35" s="44">
        <f t="shared" si="1"/>
        <v>31</v>
      </c>
      <c r="B35" s="45" t="s">
        <v>77</v>
      </c>
      <c r="C35" s="44" t="s">
        <v>78</v>
      </c>
      <c r="D35" s="45" t="s">
        <v>81</v>
      </c>
      <c r="E35" s="46" t="s">
        <v>85</v>
      </c>
      <c r="F35" s="46" t="s">
        <v>22</v>
      </c>
      <c r="G35" s="46">
        <v>4</v>
      </c>
      <c r="H35" s="49"/>
      <c r="I35" s="46">
        <f t="shared" si="0"/>
        <v>0</v>
      </c>
    </row>
    <row r="36" spans="1:9" ht="27" x14ac:dyDescent="0.25">
      <c r="A36" s="47">
        <f t="shared" si="1"/>
        <v>32</v>
      </c>
      <c r="B36" s="48" t="s">
        <v>77</v>
      </c>
      <c r="C36" s="47" t="s">
        <v>78</v>
      </c>
      <c r="D36" s="45" t="s">
        <v>81</v>
      </c>
      <c r="E36" s="48" t="s">
        <v>86</v>
      </c>
      <c r="F36" s="49" t="s">
        <v>27</v>
      </c>
      <c r="G36" s="49"/>
      <c r="H36" s="49"/>
      <c r="I36" s="49" t="str">
        <f t="shared" si="0"/>
        <v/>
      </c>
    </row>
    <row r="37" spans="1:9" ht="27" x14ac:dyDescent="0.25">
      <c r="A37" s="44">
        <f t="shared" si="1"/>
        <v>33</v>
      </c>
      <c r="B37" s="45" t="s">
        <v>77</v>
      </c>
      <c r="C37" s="44" t="s">
        <v>78</v>
      </c>
      <c r="D37" s="45" t="s">
        <v>81</v>
      </c>
      <c r="E37" s="46" t="s">
        <v>87</v>
      </c>
      <c r="F37" s="46" t="s">
        <v>27</v>
      </c>
      <c r="G37" s="46"/>
      <c r="H37" s="49"/>
      <c r="I37" s="46" t="str">
        <f t="shared" si="0"/>
        <v/>
      </c>
    </row>
    <row r="38" spans="1:9" ht="40.5" x14ac:dyDescent="0.25">
      <c r="A38" s="47">
        <f t="shared" si="1"/>
        <v>34</v>
      </c>
      <c r="B38" s="48" t="s">
        <v>77</v>
      </c>
      <c r="C38" s="47" t="s">
        <v>78</v>
      </c>
      <c r="D38" s="48" t="s">
        <v>88</v>
      </c>
      <c r="E38" s="48" t="s">
        <v>89</v>
      </c>
      <c r="F38" s="49" t="s">
        <v>27</v>
      </c>
      <c r="G38" s="49"/>
      <c r="H38" s="49"/>
      <c r="I38" s="49" t="str">
        <f t="shared" si="0"/>
        <v/>
      </c>
    </row>
    <row r="39" spans="1:9" ht="40.5" x14ac:dyDescent="0.25">
      <c r="A39" s="44">
        <f t="shared" si="1"/>
        <v>35</v>
      </c>
      <c r="B39" s="45" t="s">
        <v>90</v>
      </c>
      <c r="C39" s="44" t="s">
        <v>91</v>
      </c>
      <c r="D39" s="45" t="s">
        <v>92</v>
      </c>
      <c r="E39" s="46" t="s">
        <v>93</v>
      </c>
      <c r="F39" s="46" t="s">
        <v>27</v>
      </c>
      <c r="G39" s="46"/>
      <c r="H39" s="49"/>
      <c r="I39" s="46" t="str">
        <f t="shared" ref="I39:I62" si="3">IF(ISBLANK(F39),"",IF(F39="Wens",G39*IF(H39="Niet mogelijk",0,IF(H39="standaard",1,IF(H39="Maatwerk/3rd party oplossing",0.5,))),""))</f>
        <v/>
      </c>
    </row>
    <row r="40" spans="1:9" ht="81" x14ac:dyDescent="0.25">
      <c r="A40" s="47">
        <f t="shared" si="1"/>
        <v>36</v>
      </c>
      <c r="B40" s="48" t="s">
        <v>90</v>
      </c>
      <c r="C40" s="47" t="s">
        <v>91</v>
      </c>
      <c r="D40" s="48" t="s">
        <v>92</v>
      </c>
      <c r="E40" s="48" t="s">
        <v>94</v>
      </c>
      <c r="F40" s="49" t="s">
        <v>27</v>
      </c>
      <c r="G40" s="49"/>
      <c r="H40" s="49"/>
      <c r="I40" s="49" t="str">
        <f t="shared" si="3"/>
        <v/>
      </c>
    </row>
    <row r="41" spans="1:9" ht="81" x14ac:dyDescent="0.25">
      <c r="A41" s="44">
        <f t="shared" si="1"/>
        <v>37</v>
      </c>
      <c r="B41" s="45" t="s">
        <v>90</v>
      </c>
      <c r="C41" s="44" t="s">
        <v>91</v>
      </c>
      <c r="D41" s="45" t="s">
        <v>92</v>
      </c>
      <c r="E41" s="46" t="s">
        <v>95</v>
      </c>
      <c r="F41" s="46" t="s">
        <v>27</v>
      </c>
      <c r="G41" s="46"/>
      <c r="H41" s="49"/>
      <c r="I41" s="46" t="str">
        <f t="shared" si="3"/>
        <v/>
      </c>
    </row>
    <row r="42" spans="1:9" ht="40.5" x14ac:dyDescent="0.25">
      <c r="A42" s="47">
        <f t="shared" si="1"/>
        <v>38</v>
      </c>
      <c r="B42" s="48" t="s">
        <v>90</v>
      </c>
      <c r="C42" s="47" t="s">
        <v>91</v>
      </c>
      <c r="D42" s="48" t="s">
        <v>92</v>
      </c>
      <c r="E42" s="48" t="s">
        <v>96</v>
      </c>
      <c r="F42" s="49" t="s">
        <v>27</v>
      </c>
      <c r="G42" s="49"/>
      <c r="H42" s="49"/>
      <c r="I42" s="49" t="str">
        <f t="shared" si="3"/>
        <v/>
      </c>
    </row>
    <row r="43" spans="1:9" ht="67.5" x14ac:dyDescent="0.25">
      <c r="A43" s="44">
        <f t="shared" si="1"/>
        <v>39</v>
      </c>
      <c r="B43" s="45" t="s">
        <v>90</v>
      </c>
      <c r="C43" s="44" t="s">
        <v>91</v>
      </c>
      <c r="D43" s="45" t="s">
        <v>97</v>
      </c>
      <c r="E43" s="46" t="s">
        <v>98</v>
      </c>
      <c r="F43" s="46" t="s">
        <v>27</v>
      </c>
      <c r="G43" s="46"/>
      <c r="H43" s="49"/>
      <c r="I43" s="46" t="str">
        <f t="shared" si="3"/>
        <v/>
      </c>
    </row>
    <row r="44" spans="1:9" ht="54" x14ac:dyDescent="0.25">
      <c r="A44" s="47">
        <f t="shared" si="1"/>
        <v>40</v>
      </c>
      <c r="B44" s="48" t="s">
        <v>90</v>
      </c>
      <c r="C44" s="47" t="s">
        <v>91</v>
      </c>
      <c r="D44" s="48" t="s">
        <v>99</v>
      </c>
      <c r="E44" s="48" t="s">
        <v>100</v>
      </c>
      <c r="F44" s="49" t="s">
        <v>27</v>
      </c>
      <c r="G44" s="49"/>
      <c r="H44" s="49"/>
      <c r="I44" s="49" t="str">
        <f t="shared" si="3"/>
        <v/>
      </c>
    </row>
    <row r="45" spans="1:9" ht="40.5" x14ac:dyDescent="0.25">
      <c r="A45" s="44">
        <f t="shared" si="1"/>
        <v>41</v>
      </c>
      <c r="B45" s="45" t="s">
        <v>101</v>
      </c>
      <c r="C45" s="44" t="s">
        <v>102</v>
      </c>
      <c r="D45" s="45" t="s">
        <v>103</v>
      </c>
      <c r="E45" s="46" t="s">
        <v>104</v>
      </c>
      <c r="F45" s="46" t="s">
        <v>22</v>
      </c>
      <c r="G45" s="46">
        <v>8</v>
      </c>
      <c r="H45" s="49"/>
      <c r="I45" s="46">
        <f t="shared" si="3"/>
        <v>0</v>
      </c>
    </row>
    <row r="46" spans="1:9" ht="40.5" x14ac:dyDescent="0.25">
      <c r="A46" s="47">
        <f t="shared" si="1"/>
        <v>42</v>
      </c>
      <c r="B46" s="48" t="s">
        <v>101</v>
      </c>
      <c r="C46" s="47" t="s">
        <v>105</v>
      </c>
      <c r="D46" s="48" t="s">
        <v>106</v>
      </c>
      <c r="E46" s="48" t="s">
        <v>107</v>
      </c>
      <c r="F46" s="49" t="s">
        <v>27</v>
      </c>
      <c r="G46" s="49"/>
      <c r="H46" s="49"/>
      <c r="I46" s="49" t="str">
        <f t="shared" si="3"/>
        <v/>
      </c>
    </row>
    <row r="47" spans="1:9" ht="27" x14ac:dyDescent="0.25">
      <c r="A47" s="44">
        <f t="shared" si="1"/>
        <v>43</v>
      </c>
      <c r="B47" s="45" t="s">
        <v>101</v>
      </c>
      <c r="C47" s="44" t="s">
        <v>105</v>
      </c>
      <c r="D47" s="45" t="s">
        <v>108</v>
      </c>
      <c r="E47" s="46" t="s">
        <v>109</v>
      </c>
      <c r="F47" s="46" t="s">
        <v>27</v>
      </c>
      <c r="G47" s="46"/>
      <c r="H47" s="49"/>
      <c r="I47" s="46" t="str">
        <f t="shared" si="3"/>
        <v/>
      </c>
    </row>
    <row r="48" spans="1:9" ht="27" x14ac:dyDescent="0.25">
      <c r="A48" s="47">
        <f t="shared" si="1"/>
        <v>44</v>
      </c>
      <c r="B48" s="48" t="s">
        <v>101</v>
      </c>
      <c r="C48" s="47" t="s">
        <v>105</v>
      </c>
      <c r="D48" s="48" t="s">
        <v>44</v>
      </c>
      <c r="E48" s="48" t="s">
        <v>110</v>
      </c>
      <c r="F48" s="49" t="s">
        <v>27</v>
      </c>
      <c r="G48" s="49"/>
      <c r="H48" s="49"/>
      <c r="I48" s="49" t="str">
        <f t="shared" si="3"/>
        <v/>
      </c>
    </row>
    <row r="49" spans="1:9" ht="40.5" x14ac:dyDescent="0.25">
      <c r="A49" s="44">
        <f t="shared" si="1"/>
        <v>45</v>
      </c>
      <c r="B49" s="45" t="s">
        <v>101</v>
      </c>
      <c r="C49" s="44" t="s">
        <v>105</v>
      </c>
      <c r="D49" s="45" t="s">
        <v>44</v>
      </c>
      <c r="E49" s="46" t="s">
        <v>111</v>
      </c>
      <c r="F49" s="46" t="s">
        <v>22</v>
      </c>
      <c r="G49" s="46">
        <v>8</v>
      </c>
      <c r="H49" s="49"/>
      <c r="I49" s="46">
        <f t="shared" si="3"/>
        <v>0</v>
      </c>
    </row>
    <row r="50" spans="1:9" ht="189" x14ac:dyDescent="0.25">
      <c r="A50" s="47">
        <f t="shared" si="1"/>
        <v>46</v>
      </c>
      <c r="B50" s="48" t="s">
        <v>101</v>
      </c>
      <c r="C50" s="47" t="s">
        <v>105</v>
      </c>
      <c r="D50" s="48" t="s">
        <v>112</v>
      </c>
      <c r="E50" s="48" t="s">
        <v>113</v>
      </c>
      <c r="F50" s="49" t="s">
        <v>27</v>
      </c>
      <c r="G50" s="49"/>
      <c r="H50" s="49"/>
      <c r="I50" s="49" t="str">
        <f t="shared" si="3"/>
        <v/>
      </c>
    </row>
    <row r="51" spans="1:9" ht="27" x14ac:dyDescent="0.25">
      <c r="A51" s="44">
        <f t="shared" si="1"/>
        <v>47</v>
      </c>
      <c r="B51" s="45" t="s">
        <v>101</v>
      </c>
      <c r="C51" s="44" t="s">
        <v>105</v>
      </c>
      <c r="D51" s="45" t="s">
        <v>106</v>
      </c>
      <c r="E51" s="46" t="s">
        <v>114</v>
      </c>
      <c r="F51" s="46" t="s">
        <v>27</v>
      </c>
      <c r="G51" s="46"/>
      <c r="H51" s="49"/>
      <c r="I51" s="46" t="str">
        <f t="shared" si="3"/>
        <v/>
      </c>
    </row>
    <row r="52" spans="1:9" ht="27" x14ac:dyDescent="0.25">
      <c r="A52" s="47">
        <f t="shared" si="1"/>
        <v>48</v>
      </c>
      <c r="B52" s="48" t="s">
        <v>101</v>
      </c>
      <c r="C52" s="47" t="s">
        <v>105</v>
      </c>
      <c r="D52" s="48" t="s">
        <v>106</v>
      </c>
      <c r="E52" s="48" t="s">
        <v>115</v>
      </c>
      <c r="F52" s="49" t="s">
        <v>27</v>
      </c>
      <c r="G52" s="49"/>
      <c r="H52" s="49"/>
      <c r="I52" s="49" t="str">
        <f t="shared" si="3"/>
        <v/>
      </c>
    </row>
    <row r="53" spans="1:9" ht="27" x14ac:dyDescent="0.25">
      <c r="A53" s="44">
        <f t="shared" si="1"/>
        <v>49</v>
      </c>
      <c r="B53" s="45" t="s">
        <v>101</v>
      </c>
      <c r="C53" s="44" t="s">
        <v>105</v>
      </c>
      <c r="D53" s="45" t="s">
        <v>106</v>
      </c>
      <c r="E53" s="46" t="s">
        <v>116</v>
      </c>
      <c r="F53" s="46" t="s">
        <v>27</v>
      </c>
      <c r="G53" s="46"/>
      <c r="H53" s="49"/>
      <c r="I53" s="46" t="str">
        <f t="shared" si="3"/>
        <v/>
      </c>
    </row>
    <row r="54" spans="1:9" ht="40.5" x14ac:dyDescent="0.25">
      <c r="A54" s="47">
        <f t="shared" si="1"/>
        <v>50</v>
      </c>
      <c r="B54" s="48" t="s">
        <v>101</v>
      </c>
      <c r="C54" s="47" t="s">
        <v>105</v>
      </c>
      <c r="D54" s="48" t="s">
        <v>106</v>
      </c>
      <c r="E54" s="48" t="s">
        <v>117</v>
      </c>
      <c r="F54" s="49" t="s">
        <v>22</v>
      </c>
      <c r="G54" s="49">
        <v>8</v>
      </c>
      <c r="H54" s="49"/>
      <c r="I54" s="49">
        <f>IF(ISBLANK(F54),"",IF(F54="Wens",G54*IF(H54="Niet mogelijk",0,IF(H54="standaard",1,IF(H54="Maatwerk/3rd party oplossing",0.5,))),""))</f>
        <v>0</v>
      </c>
    </row>
    <row r="55" spans="1:9" ht="27" x14ac:dyDescent="0.25">
      <c r="A55" s="44">
        <f t="shared" si="1"/>
        <v>51</v>
      </c>
      <c r="B55" s="45" t="s">
        <v>101</v>
      </c>
      <c r="C55" s="44" t="s">
        <v>105</v>
      </c>
      <c r="D55" s="45" t="s">
        <v>112</v>
      </c>
      <c r="E55" s="46" t="s">
        <v>118</v>
      </c>
      <c r="F55" s="46" t="s">
        <v>27</v>
      </c>
      <c r="G55" s="46"/>
      <c r="H55" s="49"/>
      <c r="I55" s="46" t="str">
        <f t="shared" si="3"/>
        <v/>
      </c>
    </row>
    <row r="56" spans="1:9" ht="40.5" x14ac:dyDescent="0.25">
      <c r="A56" s="47">
        <f t="shared" si="1"/>
        <v>52</v>
      </c>
      <c r="B56" s="48" t="s">
        <v>101</v>
      </c>
      <c r="C56" s="47" t="s">
        <v>105</v>
      </c>
      <c r="D56" s="48" t="s">
        <v>112</v>
      </c>
      <c r="E56" s="48" t="s">
        <v>119</v>
      </c>
      <c r="F56" s="49" t="s">
        <v>22</v>
      </c>
      <c r="G56" s="49">
        <v>8</v>
      </c>
      <c r="H56" s="49"/>
      <c r="I56" s="49">
        <f t="shared" si="3"/>
        <v>0</v>
      </c>
    </row>
    <row r="57" spans="1:9" ht="27" x14ac:dyDescent="0.25">
      <c r="A57" s="44">
        <f t="shared" si="1"/>
        <v>53</v>
      </c>
      <c r="B57" s="45" t="s">
        <v>101</v>
      </c>
      <c r="C57" s="44" t="s">
        <v>105</v>
      </c>
      <c r="D57" s="45" t="s">
        <v>75</v>
      </c>
      <c r="E57" s="46" t="s">
        <v>120</v>
      </c>
      <c r="F57" s="46" t="s">
        <v>22</v>
      </c>
      <c r="G57" s="46">
        <v>4</v>
      </c>
      <c r="H57" s="49"/>
      <c r="I57" s="46">
        <f t="shared" si="3"/>
        <v>0</v>
      </c>
    </row>
    <row r="58" spans="1:9" ht="54" x14ac:dyDescent="0.25">
      <c r="A58" s="47">
        <f t="shared" si="1"/>
        <v>54</v>
      </c>
      <c r="B58" s="48" t="s">
        <v>101</v>
      </c>
      <c r="C58" s="47" t="s">
        <v>105</v>
      </c>
      <c r="D58" s="48" t="s">
        <v>121</v>
      </c>
      <c r="E58" s="48" t="s">
        <v>122</v>
      </c>
      <c r="F58" s="49" t="s">
        <v>22</v>
      </c>
      <c r="G58" s="49">
        <v>8</v>
      </c>
      <c r="H58" s="49"/>
      <c r="I58" s="49">
        <f t="shared" si="3"/>
        <v>0</v>
      </c>
    </row>
    <row r="59" spans="1:9" ht="108" x14ac:dyDescent="0.25">
      <c r="A59" s="44">
        <f t="shared" si="1"/>
        <v>55</v>
      </c>
      <c r="B59" s="45" t="s">
        <v>101</v>
      </c>
      <c r="C59" s="44" t="s">
        <v>105</v>
      </c>
      <c r="D59" s="45" t="s">
        <v>123</v>
      </c>
      <c r="E59" s="46" t="s">
        <v>124</v>
      </c>
      <c r="F59" s="46" t="s">
        <v>27</v>
      </c>
      <c r="G59" s="46"/>
      <c r="H59" s="49"/>
      <c r="I59" s="46" t="str">
        <f t="shared" si="3"/>
        <v/>
      </c>
    </row>
    <row r="60" spans="1:9" ht="27" x14ac:dyDescent="0.25">
      <c r="A60" s="47">
        <f t="shared" si="1"/>
        <v>56</v>
      </c>
      <c r="B60" s="48" t="s">
        <v>101</v>
      </c>
      <c r="C60" s="47" t="s">
        <v>105</v>
      </c>
      <c r="D60" s="48" t="s">
        <v>125</v>
      </c>
      <c r="E60" s="48" t="s">
        <v>126</v>
      </c>
      <c r="F60" s="49" t="s">
        <v>22</v>
      </c>
      <c r="G60" s="49">
        <v>2</v>
      </c>
      <c r="H60" s="49"/>
      <c r="I60" s="49">
        <f t="shared" si="3"/>
        <v>0</v>
      </c>
    </row>
    <row r="61" spans="1:9" ht="27" x14ac:dyDescent="0.25">
      <c r="A61" s="44">
        <f t="shared" si="1"/>
        <v>57</v>
      </c>
      <c r="B61" s="45" t="s">
        <v>101</v>
      </c>
      <c r="C61" s="44" t="s">
        <v>105</v>
      </c>
      <c r="D61" s="45" t="s">
        <v>123</v>
      </c>
      <c r="E61" s="46" t="s">
        <v>127</v>
      </c>
      <c r="F61" s="46" t="s">
        <v>27</v>
      </c>
      <c r="G61" s="46"/>
      <c r="H61" s="49"/>
      <c r="I61" s="46" t="str">
        <f t="shared" si="3"/>
        <v/>
      </c>
    </row>
    <row r="62" spans="1:9" ht="27" x14ac:dyDescent="0.25">
      <c r="A62" s="47">
        <f t="shared" si="1"/>
        <v>58</v>
      </c>
      <c r="B62" s="48" t="s">
        <v>35</v>
      </c>
      <c r="C62" s="47" t="s">
        <v>128</v>
      </c>
      <c r="D62" s="48" t="s">
        <v>129</v>
      </c>
      <c r="E62" s="48" t="s">
        <v>130</v>
      </c>
      <c r="F62" s="49" t="s">
        <v>27</v>
      </c>
      <c r="G62" s="49"/>
      <c r="H62" s="49"/>
      <c r="I62" s="49" t="str">
        <f t="shared" si="3"/>
        <v/>
      </c>
    </row>
    <row r="63" spans="1:9" ht="40.5" x14ac:dyDescent="0.25">
      <c r="A63" s="44">
        <f t="shared" si="1"/>
        <v>59</v>
      </c>
      <c r="B63" s="45" t="s">
        <v>131</v>
      </c>
      <c r="C63" s="44" t="s">
        <v>132</v>
      </c>
      <c r="D63" s="45" t="s">
        <v>133</v>
      </c>
      <c r="E63" s="46" t="s">
        <v>134</v>
      </c>
      <c r="F63" s="46" t="s">
        <v>22</v>
      </c>
      <c r="G63" s="46">
        <v>6</v>
      </c>
      <c r="H63" s="49"/>
      <c r="I63" s="46">
        <f t="shared" ref="I63:I64" si="4">IF(ISBLANK(F63),"",IF(F63="Wens",G63*IF(H63="Niet mogelijk",0,IF(H63="standaard",1,IF(H63="Maatwerk/3rd party oplossing",0.5,))),""))</f>
        <v>0</v>
      </c>
    </row>
    <row r="64" spans="1:9" ht="27" x14ac:dyDescent="0.25">
      <c r="A64" s="47">
        <f t="shared" si="1"/>
        <v>60</v>
      </c>
      <c r="B64" s="48" t="s">
        <v>131</v>
      </c>
      <c r="C64" s="47" t="s">
        <v>135</v>
      </c>
      <c r="D64" s="48" t="s">
        <v>136</v>
      </c>
      <c r="E64" s="48" t="s">
        <v>137</v>
      </c>
      <c r="F64" s="49" t="s">
        <v>22</v>
      </c>
      <c r="G64" s="49">
        <v>8</v>
      </c>
      <c r="H64" s="49"/>
      <c r="I64" s="49">
        <f t="shared" si="4"/>
        <v>0</v>
      </c>
    </row>
    <row r="65" spans="2:9" x14ac:dyDescent="0.25">
      <c r="B65" s="53"/>
      <c r="I65" s="55" t="str">
        <f t="shared" ref="I65:I78" si="5">IF(ISBLANK(F65),"",IF(F65="Wens",G65*IF(H65="Niet mogelijk",0,IF(H65="standaard",1,IF(H65="Maatwerk/3rd party oplossing",0.5,))),""))</f>
        <v/>
      </c>
    </row>
    <row r="66" spans="2:9" x14ac:dyDescent="0.25">
      <c r="B66" s="53"/>
      <c r="I66" s="55" t="str">
        <f t="shared" si="5"/>
        <v/>
      </c>
    </row>
    <row r="67" spans="2:9" x14ac:dyDescent="0.25">
      <c r="B67" s="53"/>
      <c r="I67" s="55" t="str">
        <f t="shared" si="5"/>
        <v/>
      </c>
    </row>
    <row r="68" spans="2:9" x14ac:dyDescent="0.25">
      <c r="B68" s="53"/>
      <c r="I68" s="55" t="str">
        <f t="shared" si="5"/>
        <v/>
      </c>
    </row>
    <row r="69" spans="2:9" x14ac:dyDescent="0.25">
      <c r="B69" s="53"/>
      <c r="I69" s="55" t="str">
        <f t="shared" si="5"/>
        <v/>
      </c>
    </row>
    <row r="70" spans="2:9" x14ac:dyDescent="0.25">
      <c r="B70" s="53"/>
      <c r="I70" s="55" t="str">
        <f t="shared" si="5"/>
        <v/>
      </c>
    </row>
    <row r="71" spans="2:9" x14ac:dyDescent="0.25">
      <c r="B71" s="53"/>
      <c r="I71" s="55" t="str">
        <f t="shared" si="5"/>
        <v/>
      </c>
    </row>
    <row r="72" spans="2:9" x14ac:dyDescent="0.25">
      <c r="B72" s="53"/>
      <c r="I72" s="55" t="str">
        <f t="shared" si="5"/>
        <v/>
      </c>
    </row>
    <row r="73" spans="2:9" x14ac:dyDescent="0.25">
      <c r="I73" s="55" t="str">
        <f t="shared" si="5"/>
        <v/>
      </c>
    </row>
    <row r="74" spans="2:9" x14ac:dyDescent="0.25">
      <c r="I74" s="55" t="str">
        <f t="shared" si="5"/>
        <v/>
      </c>
    </row>
    <row r="75" spans="2:9" x14ac:dyDescent="0.25">
      <c r="I75" s="55" t="str">
        <f t="shared" si="5"/>
        <v/>
      </c>
    </row>
    <row r="76" spans="2:9" x14ac:dyDescent="0.25">
      <c r="I76" s="55" t="str">
        <f t="shared" si="5"/>
        <v/>
      </c>
    </row>
    <row r="77" spans="2:9" x14ac:dyDescent="0.25">
      <c r="I77" s="55" t="str">
        <f t="shared" si="5"/>
        <v/>
      </c>
    </row>
    <row r="78" spans="2:9" x14ac:dyDescent="0.25">
      <c r="I78" s="55" t="str">
        <f t="shared" si="5"/>
        <v/>
      </c>
    </row>
  </sheetData>
  <sheetProtection algorithmName="SHA-512" hashValue="WHujzfvW2ANf10LVqO8hR1FK43dW4faZfXC2Uw7jcFoRywUlDgwSKJ6/aVrmHjzTadNPG7bwYwaV7qkJCloJ+w==" saltValue="ig4GRJvwdQO4UEqa82nzow==" spinCount="100000" sheet="1"/>
  <protectedRanges>
    <protectedRange sqref="H5:H64" name="Inkoop" securityDescriptor="O:WDG:WDD:(A;;CC;;;S-1-2-1)(A;;CC;;;AS)(A;;CC;;;S-1-5-65-1)(A;;CC;;;AU)(A;;CC;;;WD)(A;;CC;;;IU)(A;;CC;;;SU)(A;;CC;;;SS)(A;;CC;;;S-1-5-113)(A;;CC;;;LG)(A;;CC;;;BU)(A;;CC;;;BG)(A;;CC;;;AN)(A;;CC;;;SY)"/>
  </protectedRanges>
  <conditionalFormatting sqref="H5:H209">
    <cfRule type="expression" dxfId="32" priority="1">
      <formula>AND($F5="Eis",$H5="Nee")</formula>
    </cfRule>
    <cfRule type="expression" dxfId="31" priority="2">
      <formula>AND($F5&lt;&gt;"",$H5&lt;&gt;"")</formula>
    </cfRule>
    <cfRule type="expression" dxfId="30" priority="3">
      <formula>AND($F5&lt;&gt;"",$H5="")</formula>
    </cfRule>
  </conditionalFormatting>
  <dataValidations count="3">
    <dataValidation type="list" allowBlank="1" showInputMessage="1" showErrorMessage="1" sqref="F5:F64" xr:uid="{89C5CB53-DE3E-4F99-876D-4E6D506AF8CD}">
      <formula1>EisOfWens</formula1>
    </dataValidation>
    <dataValidation type="list" allowBlank="1" showInputMessage="1" showErrorMessage="1" sqref="G5:G64" xr:uid="{8A35AA64-5E9F-43C0-B641-B7F24D664961}">
      <formula1>MaximaalAantalPuntenWens</formula1>
    </dataValidation>
    <dataValidation type="list" allowBlank="1" showInputMessage="1" showErrorMessage="1" sqref="H5:H156" xr:uid="{3A6A7782-61FD-46E7-8495-5082E5ACD750}">
      <formula1>INDIRECT(F5)</formula1>
    </dataValidation>
  </dataValidations>
  <pageMargins left="0.7" right="0.7" top="0.75" bottom="0.75" header="0.3" footer="0.3"/>
  <pageSetup paperSize="9" scale="4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82494-EED6-4B4C-BB8F-19B93D73948E}">
  <dimension ref="A1:K216"/>
  <sheetViews>
    <sheetView topLeftCell="A185" zoomScaleNormal="100" workbookViewId="0">
      <selection activeCell="H97" sqref="H97"/>
    </sheetView>
  </sheetViews>
  <sheetFormatPr defaultColWidth="9.140625" defaultRowHeight="16.5" x14ac:dyDescent="0.3"/>
  <cols>
    <col min="1" max="1" width="12.7109375" style="51" customWidth="1"/>
    <col min="2" max="2" width="20.7109375" style="63" customWidth="1"/>
    <col min="3" max="3" width="25.140625" style="9" customWidth="1"/>
    <col min="4" max="4" width="21.7109375" style="9" customWidth="1"/>
    <col min="5" max="5" width="64.42578125" style="53" customWidth="1"/>
    <col min="6" max="6" width="9.7109375" style="96" bestFit="1" customWidth="1"/>
    <col min="7" max="7" width="9.140625" style="9"/>
    <col min="8" max="8" width="14.28515625" style="9" bestFit="1" customWidth="1"/>
    <col min="9" max="9" width="10.7109375" style="9" customWidth="1"/>
    <col min="10" max="16384" width="9.140625" style="50"/>
  </cols>
  <sheetData>
    <row r="1" spans="1:11" ht="59.45" customHeight="1" x14ac:dyDescent="0.3">
      <c r="A1" s="29"/>
      <c r="B1" s="64"/>
      <c r="C1" s="3" t="s">
        <v>138</v>
      </c>
      <c r="D1" s="91"/>
      <c r="E1" s="32"/>
      <c r="F1" s="92"/>
      <c r="G1" s="30"/>
      <c r="H1" s="30"/>
      <c r="I1" s="30"/>
    </row>
    <row r="2" spans="1:11" s="35" customFormat="1" x14ac:dyDescent="0.25">
      <c r="A2" s="33" t="str" cm="1">
        <f t="array" aca="1" ref="A2" ca="1">"P2 - Programma van eisen en wensen - "&amp; _xlfn.TEXTAFTER(CELL("filename",A2),"]")</f>
        <v>P2 - Programma van eisen en wensen - Finance&amp;Control</v>
      </c>
      <c r="B2" s="34"/>
      <c r="C2" s="34"/>
      <c r="D2" s="34"/>
      <c r="E2" s="34"/>
      <c r="F2" s="34"/>
      <c r="G2" s="34"/>
      <c r="H2" s="34"/>
      <c r="I2" s="34"/>
    </row>
    <row r="3" spans="1:11" s="9" customFormat="1" ht="51" x14ac:dyDescent="0.25">
      <c r="A3" s="36"/>
      <c r="B3" s="37"/>
      <c r="C3" s="37"/>
      <c r="D3" s="37"/>
      <c r="E3" s="68"/>
      <c r="F3" s="40" t="s">
        <v>139</v>
      </c>
      <c r="G3" s="40">
        <f>SUM(G5:G247)</f>
        <v>170</v>
      </c>
      <c r="H3" s="69" t="s">
        <v>9</v>
      </c>
      <c r="I3" s="69">
        <f>SUM(I5:I251)</f>
        <v>0</v>
      </c>
    </row>
    <row r="4" spans="1:11" s="71" customFormat="1" ht="76.5" x14ac:dyDescent="0.25">
      <c r="A4" s="42" t="str">
        <f>"Nummer ("&amp; MAX(Inkoop!A5:A249)+1&amp;")"</f>
        <v>Nummer (61)</v>
      </c>
      <c r="B4" s="43" t="s">
        <v>11</v>
      </c>
      <c r="C4" s="43" t="s">
        <v>12</v>
      </c>
      <c r="D4" s="43" t="s">
        <v>1</v>
      </c>
      <c r="E4" s="93" t="s">
        <v>13</v>
      </c>
      <c r="F4" s="43" t="s">
        <v>14</v>
      </c>
      <c r="G4" s="43" t="s">
        <v>15</v>
      </c>
      <c r="H4" s="70" t="s">
        <v>16</v>
      </c>
      <c r="I4" s="70" t="s">
        <v>17</v>
      </c>
    </row>
    <row r="5" spans="1:11" s="55" customFormat="1" ht="40.5" x14ac:dyDescent="0.25">
      <c r="A5" s="44">
        <f>MAX(Inkoop!A5:A249)+1</f>
        <v>61</v>
      </c>
      <c r="B5" s="45" t="s">
        <v>18</v>
      </c>
      <c r="C5" s="44" t="s">
        <v>140</v>
      </c>
      <c r="D5" s="45" t="s">
        <v>141</v>
      </c>
      <c r="E5" s="46" t="s">
        <v>142</v>
      </c>
      <c r="F5" s="46" t="s">
        <v>27</v>
      </c>
      <c r="G5" s="46"/>
      <c r="H5" s="46"/>
      <c r="I5" s="46" t="str">
        <f>IF(ISBLANK(F5),"",IF(F5="Wens",G5*IF(H5="Niet mogelijk",0,IF(H5="standaard",1,IF(H5="Maatwerk/3rd party oplossing",0.5,))),""))</f>
        <v/>
      </c>
    </row>
    <row r="6" spans="1:11" s="55" customFormat="1" ht="40.5" x14ac:dyDescent="0.25">
      <c r="A6" s="47">
        <f>IF(ISBLANK(B6),"",A5+1)</f>
        <v>62</v>
      </c>
      <c r="B6" s="48" t="s">
        <v>18</v>
      </c>
      <c r="C6" s="47" t="s">
        <v>140</v>
      </c>
      <c r="D6" s="48" t="s">
        <v>143</v>
      </c>
      <c r="E6" s="49" t="s">
        <v>144</v>
      </c>
      <c r="F6" s="49" t="s">
        <v>27</v>
      </c>
      <c r="G6" s="49"/>
      <c r="H6" s="49"/>
      <c r="I6" s="49" t="str">
        <f t="shared" ref="I6:I69" si="0">IF(ISBLANK(F6),"",IF(F6="Wens",G6*IF(H6="Niet mogelijk",0,IF(H6="standaard",1,IF(H6="Maatwerk/3rd party oplossing",0.5,))),""))</f>
        <v/>
      </c>
    </row>
    <row r="7" spans="1:11" s="55" customFormat="1" ht="54" x14ac:dyDescent="0.25">
      <c r="A7" s="44">
        <f t="shared" ref="A7:A70" si="1">IF(ISBLANK(B7),"",A6+1)</f>
        <v>63</v>
      </c>
      <c r="B7" s="45" t="s">
        <v>18</v>
      </c>
      <c r="C7" s="44" t="s">
        <v>140</v>
      </c>
      <c r="D7" s="45" t="s">
        <v>145</v>
      </c>
      <c r="E7" s="46" t="s">
        <v>146</v>
      </c>
      <c r="F7" s="46" t="s">
        <v>22</v>
      </c>
      <c r="G7" s="46">
        <v>8</v>
      </c>
      <c r="H7" s="46"/>
      <c r="I7" s="46">
        <f t="shared" si="0"/>
        <v>0</v>
      </c>
    </row>
    <row r="8" spans="1:11" s="63" customFormat="1" ht="54" x14ac:dyDescent="0.25">
      <c r="A8" s="47">
        <f t="shared" si="1"/>
        <v>64</v>
      </c>
      <c r="B8" s="48" t="s">
        <v>18</v>
      </c>
      <c r="C8" s="47" t="s">
        <v>147</v>
      </c>
      <c r="D8" s="48" t="s">
        <v>148</v>
      </c>
      <c r="E8" s="49" t="s">
        <v>149</v>
      </c>
      <c r="F8" s="49" t="s">
        <v>27</v>
      </c>
      <c r="G8" s="49"/>
      <c r="H8" s="46"/>
      <c r="I8" s="49" t="str">
        <f t="shared" si="0"/>
        <v/>
      </c>
    </row>
    <row r="9" spans="1:11" s="55" customFormat="1" ht="40.5" x14ac:dyDescent="0.25">
      <c r="A9" s="44">
        <f t="shared" si="1"/>
        <v>65</v>
      </c>
      <c r="B9" s="45" t="s">
        <v>18</v>
      </c>
      <c r="C9" s="44" t="s">
        <v>147</v>
      </c>
      <c r="D9" s="45" t="s">
        <v>150</v>
      </c>
      <c r="E9" s="46" t="s">
        <v>151</v>
      </c>
      <c r="F9" s="46" t="s">
        <v>27</v>
      </c>
      <c r="G9" s="46"/>
      <c r="H9" s="46"/>
      <c r="I9" s="46" t="str">
        <f t="shared" si="0"/>
        <v/>
      </c>
    </row>
    <row r="10" spans="1:11" s="55" customFormat="1" ht="54" x14ac:dyDescent="0.25">
      <c r="A10" s="47">
        <f t="shared" si="1"/>
        <v>66</v>
      </c>
      <c r="B10" s="48" t="s">
        <v>18</v>
      </c>
      <c r="C10" s="47" t="s">
        <v>147</v>
      </c>
      <c r="D10" s="48" t="s">
        <v>152</v>
      </c>
      <c r="E10" s="49" t="s">
        <v>153</v>
      </c>
      <c r="F10" s="49" t="s">
        <v>27</v>
      </c>
      <c r="G10" s="49"/>
      <c r="H10" s="46"/>
      <c r="I10" s="49" t="str">
        <f t="shared" si="0"/>
        <v/>
      </c>
    </row>
    <row r="11" spans="1:11" s="55" customFormat="1" ht="40.5" x14ac:dyDescent="0.25">
      <c r="A11" s="44">
        <f t="shared" si="1"/>
        <v>67</v>
      </c>
      <c r="B11" s="45" t="s">
        <v>18</v>
      </c>
      <c r="C11" s="44" t="s">
        <v>154</v>
      </c>
      <c r="D11" s="45" t="s">
        <v>155</v>
      </c>
      <c r="E11" s="46" t="s">
        <v>156</v>
      </c>
      <c r="F11" s="46" t="s">
        <v>27</v>
      </c>
      <c r="G11" s="46"/>
      <c r="H11" s="46"/>
      <c r="I11" s="46" t="str">
        <f t="shared" si="0"/>
        <v/>
      </c>
    </row>
    <row r="12" spans="1:11" s="55" customFormat="1" ht="27" x14ac:dyDescent="0.25">
      <c r="A12" s="47">
        <f t="shared" si="1"/>
        <v>68</v>
      </c>
      <c r="B12" s="48" t="s">
        <v>18</v>
      </c>
      <c r="C12" s="47" t="s">
        <v>154</v>
      </c>
      <c r="D12" s="48" t="s">
        <v>157</v>
      </c>
      <c r="E12" s="49" t="s">
        <v>158</v>
      </c>
      <c r="F12" s="49" t="s">
        <v>22</v>
      </c>
      <c r="G12" s="49">
        <v>8</v>
      </c>
      <c r="H12" s="46"/>
      <c r="I12" s="49">
        <f t="shared" si="0"/>
        <v>0</v>
      </c>
    </row>
    <row r="13" spans="1:11" s="55" customFormat="1" ht="27" x14ac:dyDescent="0.25">
      <c r="A13" s="44">
        <f t="shared" si="1"/>
        <v>69</v>
      </c>
      <c r="B13" s="45" t="s">
        <v>18</v>
      </c>
      <c r="C13" s="44" t="s">
        <v>159</v>
      </c>
      <c r="D13" s="45" t="s">
        <v>160</v>
      </c>
      <c r="E13" s="46" t="s">
        <v>161</v>
      </c>
      <c r="F13" s="46" t="s">
        <v>27</v>
      </c>
      <c r="G13" s="46"/>
      <c r="H13" s="46"/>
      <c r="I13" s="46" t="str">
        <f t="shared" si="0"/>
        <v/>
      </c>
    </row>
    <row r="14" spans="1:11" s="55" customFormat="1" ht="27" x14ac:dyDescent="0.25">
      <c r="A14" s="47">
        <f t="shared" si="1"/>
        <v>70</v>
      </c>
      <c r="B14" s="48" t="s">
        <v>18</v>
      </c>
      <c r="C14" s="47" t="s">
        <v>159</v>
      </c>
      <c r="D14" s="48" t="s">
        <v>162</v>
      </c>
      <c r="E14" s="49" t="s">
        <v>163</v>
      </c>
      <c r="F14" s="49" t="s">
        <v>27</v>
      </c>
      <c r="G14" s="49"/>
      <c r="H14" s="46"/>
      <c r="I14" s="49" t="str">
        <f t="shared" si="0"/>
        <v/>
      </c>
    </row>
    <row r="15" spans="1:11" s="55" customFormat="1" ht="27" x14ac:dyDescent="0.25">
      <c r="A15" s="44">
        <f t="shared" si="1"/>
        <v>71</v>
      </c>
      <c r="B15" s="45" t="s">
        <v>18</v>
      </c>
      <c r="C15" s="44" t="s">
        <v>159</v>
      </c>
      <c r="D15" s="45" t="s">
        <v>164</v>
      </c>
      <c r="E15" s="46" t="s">
        <v>165</v>
      </c>
      <c r="F15" s="46" t="s">
        <v>27</v>
      </c>
      <c r="G15" s="46"/>
      <c r="H15" s="46"/>
      <c r="I15" s="46" t="str">
        <f t="shared" si="0"/>
        <v/>
      </c>
    </row>
    <row r="16" spans="1:11" s="55" customFormat="1" ht="27" x14ac:dyDescent="0.25">
      <c r="A16" s="47">
        <f t="shared" si="1"/>
        <v>72</v>
      </c>
      <c r="B16" s="48" t="s">
        <v>18</v>
      </c>
      <c r="C16" s="47" t="s">
        <v>159</v>
      </c>
      <c r="D16" s="48" t="s">
        <v>166</v>
      </c>
      <c r="E16" s="49" t="s">
        <v>167</v>
      </c>
      <c r="F16" s="49" t="s">
        <v>22</v>
      </c>
      <c r="G16" s="49">
        <v>2</v>
      </c>
      <c r="H16" s="46"/>
      <c r="I16" s="49">
        <f t="shared" si="0"/>
        <v>0</v>
      </c>
      <c r="K16" s="94"/>
    </row>
    <row r="17" spans="1:9" s="55" customFormat="1" ht="27" x14ac:dyDescent="0.25">
      <c r="A17" s="44">
        <f t="shared" si="1"/>
        <v>73</v>
      </c>
      <c r="B17" s="45" t="s">
        <v>18</v>
      </c>
      <c r="C17" s="44" t="s">
        <v>159</v>
      </c>
      <c r="D17" s="45" t="s">
        <v>168</v>
      </c>
      <c r="E17" s="46" t="s">
        <v>169</v>
      </c>
      <c r="F17" s="46" t="s">
        <v>27</v>
      </c>
      <c r="G17" s="46"/>
      <c r="H17" s="46"/>
      <c r="I17" s="46" t="str">
        <f t="shared" si="0"/>
        <v/>
      </c>
    </row>
    <row r="18" spans="1:9" s="55" customFormat="1" ht="27" x14ac:dyDescent="0.25">
      <c r="A18" s="47">
        <f t="shared" si="1"/>
        <v>74</v>
      </c>
      <c r="B18" s="48" t="s">
        <v>18</v>
      </c>
      <c r="C18" s="47" t="s">
        <v>159</v>
      </c>
      <c r="D18" s="48" t="s">
        <v>170</v>
      </c>
      <c r="E18" s="49" t="s">
        <v>171</v>
      </c>
      <c r="F18" s="49" t="s">
        <v>27</v>
      </c>
      <c r="G18" s="49"/>
      <c r="H18" s="46"/>
      <c r="I18" s="49" t="str">
        <f t="shared" si="0"/>
        <v/>
      </c>
    </row>
    <row r="19" spans="1:9" s="55" customFormat="1" ht="27" x14ac:dyDescent="0.25">
      <c r="A19" s="44">
        <f t="shared" si="1"/>
        <v>75</v>
      </c>
      <c r="B19" s="45" t="s">
        <v>18</v>
      </c>
      <c r="C19" s="44" t="s">
        <v>159</v>
      </c>
      <c r="D19" s="45" t="s">
        <v>172</v>
      </c>
      <c r="E19" s="46" t="s">
        <v>173</v>
      </c>
      <c r="F19" s="46" t="s">
        <v>27</v>
      </c>
      <c r="G19" s="46"/>
      <c r="H19" s="46"/>
      <c r="I19" s="46" t="str">
        <f t="shared" si="0"/>
        <v/>
      </c>
    </row>
    <row r="20" spans="1:9" s="55" customFormat="1" ht="40.5" x14ac:dyDescent="0.25">
      <c r="A20" s="47">
        <f t="shared" si="1"/>
        <v>76</v>
      </c>
      <c r="B20" s="48" t="s">
        <v>18</v>
      </c>
      <c r="C20" s="47" t="s">
        <v>159</v>
      </c>
      <c r="D20" s="48" t="s">
        <v>174</v>
      </c>
      <c r="E20" s="49" t="s">
        <v>175</v>
      </c>
      <c r="F20" s="49" t="s">
        <v>27</v>
      </c>
      <c r="G20" s="49"/>
      <c r="H20" s="46"/>
      <c r="I20" s="49" t="str">
        <f t="shared" si="0"/>
        <v/>
      </c>
    </row>
    <row r="21" spans="1:9" s="55" customFormat="1" ht="27" x14ac:dyDescent="0.25">
      <c r="A21" s="44">
        <f t="shared" si="1"/>
        <v>77</v>
      </c>
      <c r="B21" s="45" t="s">
        <v>18</v>
      </c>
      <c r="C21" s="44" t="s">
        <v>176</v>
      </c>
      <c r="D21" s="45" t="s">
        <v>177</v>
      </c>
      <c r="E21" s="46" t="s">
        <v>178</v>
      </c>
      <c r="F21" s="46" t="s">
        <v>27</v>
      </c>
      <c r="G21" s="46"/>
      <c r="H21" s="46"/>
      <c r="I21" s="46" t="str">
        <f t="shared" si="0"/>
        <v/>
      </c>
    </row>
    <row r="22" spans="1:9" s="55" customFormat="1" ht="54" x14ac:dyDescent="0.25">
      <c r="A22" s="47">
        <f t="shared" si="1"/>
        <v>78</v>
      </c>
      <c r="B22" s="48" t="s">
        <v>18</v>
      </c>
      <c r="C22" s="47" t="s">
        <v>179</v>
      </c>
      <c r="D22" s="48" t="s">
        <v>180</v>
      </c>
      <c r="E22" s="49" t="s">
        <v>181</v>
      </c>
      <c r="F22" s="49" t="s">
        <v>27</v>
      </c>
      <c r="G22" s="49"/>
      <c r="H22" s="46"/>
      <c r="I22" s="49" t="str">
        <f t="shared" si="0"/>
        <v/>
      </c>
    </row>
    <row r="23" spans="1:9" s="55" customFormat="1" ht="67.5" x14ac:dyDescent="0.25">
      <c r="A23" s="44">
        <f t="shared" si="1"/>
        <v>79</v>
      </c>
      <c r="B23" s="45" t="s">
        <v>18</v>
      </c>
      <c r="C23" s="44" t="s">
        <v>179</v>
      </c>
      <c r="D23" s="45" t="s">
        <v>182</v>
      </c>
      <c r="E23" s="46" t="s">
        <v>183</v>
      </c>
      <c r="F23" s="46" t="s">
        <v>27</v>
      </c>
      <c r="G23" s="46"/>
      <c r="H23" s="46"/>
      <c r="I23" s="46" t="str">
        <f t="shared" si="0"/>
        <v/>
      </c>
    </row>
    <row r="24" spans="1:9" s="55" customFormat="1" ht="54" x14ac:dyDescent="0.25">
      <c r="A24" s="47">
        <f t="shared" si="1"/>
        <v>80</v>
      </c>
      <c r="B24" s="48" t="s">
        <v>18</v>
      </c>
      <c r="C24" s="47" t="s">
        <v>179</v>
      </c>
      <c r="D24" s="48" t="s">
        <v>184</v>
      </c>
      <c r="E24" s="49" t="s">
        <v>185</v>
      </c>
      <c r="F24" s="49" t="s">
        <v>27</v>
      </c>
      <c r="G24" s="49"/>
      <c r="H24" s="46"/>
      <c r="I24" s="49" t="str">
        <f t="shared" si="0"/>
        <v/>
      </c>
    </row>
    <row r="25" spans="1:9" s="55" customFormat="1" ht="81" x14ac:dyDescent="0.25">
      <c r="A25" s="44">
        <f t="shared" si="1"/>
        <v>81</v>
      </c>
      <c r="B25" s="45" t="s">
        <v>18</v>
      </c>
      <c r="C25" s="44" t="s">
        <v>179</v>
      </c>
      <c r="D25" s="45" t="s">
        <v>186</v>
      </c>
      <c r="E25" s="46" t="s">
        <v>187</v>
      </c>
      <c r="F25" s="46" t="s">
        <v>27</v>
      </c>
      <c r="G25" s="46"/>
      <c r="H25" s="46"/>
      <c r="I25" s="46" t="str">
        <f t="shared" si="0"/>
        <v/>
      </c>
    </row>
    <row r="26" spans="1:9" s="55" customFormat="1" ht="54" x14ac:dyDescent="0.25">
      <c r="A26" s="47">
        <f t="shared" si="1"/>
        <v>82</v>
      </c>
      <c r="B26" s="48" t="s">
        <v>18</v>
      </c>
      <c r="C26" s="47" t="s">
        <v>179</v>
      </c>
      <c r="D26" s="48" t="s">
        <v>188</v>
      </c>
      <c r="E26" s="49" t="s">
        <v>189</v>
      </c>
      <c r="F26" s="49" t="s">
        <v>22</v>
      </c>
      <c r="G26" s="49">
        <v>8</v>
      </c>
      <c r="H26" s="46"/>
      <c r="I26" s="49">
        <f t="shared" si="0"/>
        <v>0</v>
      </c>
    </row>
    <row r="27" spans="1:9" s="55" customFormat="1" ht="40.5" x14ac:dyDescent="0.25">
      <c r="A27" s="44">
        <f t="shared" si="1"/>
        <v>83</v>
      </c>
      <c r="B27" s="45" t="s">
        <v>18</v>
      </c>
      <c r="C27" s="44" t="s">
        <v>179</v>
      </c>
      <c r="D27" s="45" t="s">
        <v>190</v>
      </c>
      <c r="E27" s="46" t="s">
        <v>191</v>
      </c>
      <c r="F27" s="46" t="s">
        <v>27</v>
      </c>
      <c r="G27" s="46"/>
      <c r="H27" s="46"/>
      <c r="I27" s="46" t="str">
        <f t="shared" si="0"/>
        <v/>
      </c>
    </row>
    <row r="28" spans="1:9" s="55" customFormat="1" ht="27" x14ac:dyDescent="0.25">
      <c r="A28" s="47">
        <f t="shared" si="1"/>
        <v>84</v>
      </c>
      <c r="B28" s="48" t="s">
        <v>18</v>
      </c>
      <c r="C28" s="47" t="s">
        <v>179</v>
      </c>
      <c r="D28" s="48" t="s">
        <v>192</v>
      </c>
      <c r="E28" s="49" t="s">
        <v>193</v>
      </c>
      <c r="F28" s="49" t="s">
        <v>22</v>
      </c>
      <c r="G28" s="49">
        <v>2</v>
      </c>
      <c r="H28" s="46"/>
      <c r="I28" s="49">
        <f t="shared" si="0"/>
        <v>0</v>
      </c>
    </row>
    <row r="29" spans="1:9" s="55" customFormat="1" ht="67.5" x14ac:dyDescent="0.25">
      <c r="A29" s="44">
        <f t="shared" si="1"/>
        <v>85</v>
      </c>
      <c r="B29" s="45" t="s">
        <v>18</v>
      </c>
      <c r="C29" s="44" t="s">
        <v>179</v>
      </c>
      <c r="D29" s="45" t="s">
        <v>194</v>
      </c>
      <c r="E29" s="46" t="s">
        <v>195</v>
      </c>
      <c r="F29" s="46" t="s">
        <v>27</v>
      </c>
      <c r="G29" s="46"/>
      <c r="H29" s="46"/>
      <c r="I29" s="46" t="str">
        <f t="shared" si="0"/>
        <v/>
      </c>
    </row>
    <row r="30" spans="1:9" s="55" customFormat="1" ht="94.5" x14ac:dyDescent="0.25">
      <c r="A30" s="47">
        <f t="shared" si="1"/>
        <v>86</v>
      </c>
      <c r="B30" s="48" t="s">
        <v>18</v>
      </c>
      <c r="C30" s="47" t="s">
        <v>179</v>
      </c>
      <c r="D30" s="48" t="s">
        <v>196</v>
      </c>
      <c r="E30" s="49" t="s">
        <v>197</v>
      </c>
      <c r="F30" s="49" t="s">
        <v>27</v>
      </c>
      <c r="G30" s="49"/>
      <c r="H30" s="46"/>
      <c r="I30" s="49" t="str">
        <f t="shared" si="0"/>
        <v/>
      </c>
    </row>
    <row r="31" spans="1:9" s="55" customFormat="1" ht="40.5" x14ac:dyDescent="0.25">
      <c r="A31" s="44">
        <f t="shared" si="1"/>
        <v>87</v>
      </c>
      <c r="B31" s="45" t="s">
        <v>18</v>
      </c>
      <c r="C31" s="44" t="s">
        <v>179</v>
      </c>
      <c r="D31" s="45" t="s">
        <v>198</v>
      </c>
      <c r="E31" s="46" t="s">
        <v>199</v>
      </c>
      <c r="F31" s="46" t="s">
        <v>27</v>
      </c>
      <c r="G31" s="46"/>
      <c r="H31" s="46"/>
      <c r="I31" s="46" t="str">
        <f t="shared" si="0"/>
        <v/>
      </c>
    </row>
    <row r="32" spans="1:9" s="55" customFormat="1" ht="27" x14ac:dyDescent="0.25">
      <c r="A32" s="47">
        <f t="shared" si="1"/>
        <v>88</v>
      </c>
      <c r="B32" s="48" t="s">
        <v>200</v>
      </c>
      <c r="C32" s="47" t="s">
        <v>201</v>
      </c>
      <c r="D32" s="48" t="s">
        <v>202</v>
      </c>
      <c r="E32" s="49" t="s">
        <v>203</v>
      </c>
      <c r="F32" s="49" t="s">
        <v>22</v>
      </c>
      <c r="G32" s="49">
        <v>8</v>
      </c>
      <c r="H32" s="46"/>
      <c r="I32" s="49">
        <f t="shared" si="0"/>
        <v>0</v>
      </c>
    </row>
    <row r="33" spans="1:9" s="55" customFormat="1" ht="54" x14ac:dyDescent="0.25">
      <c r="A33" s="44">
        <f t="shared" si="1"/>
        <v>89</v>
      </c>
      <c r="B33" s="45" t="s">
        <v>200</v>
      </c>
      <c r="C33" s="44" t="s">
        <v>204</v>
      </c>
      <c r="D33" s="45" t="s">
        <v>205</v>
      </c>
      <c r="E33" s="46" t="s">
        <v>206</v>
      </c>
      <c r="F33" s="46" t="s">
        <v>27</v>
      </c>
      <c r="G33" s="46"/>
      <c r="H33" s="46"/>
      <c r="I33" s="46" t="str">
        <f t="shared" si="0"/>
        <v/>
      </c>
    </row>
    <row r="34" spans="1:9" s="55" customFormat="1" ht="27" x14ac:dyDescent="0.25">
      <c r="A34" s="47">
        <f t="shared" si="1"/>
        <v>90</v>
      </c>
      <c r="B34" s="48" t="s">
        <v>200</v>
      </c>
      <c r="C34" s="47" t="s">
        <v>207</v>
      </c>
      <c r="D34" s="48" t="s">
        <v>208</v>
      </c>
      <c r="E34" s="49" t="s">
        <v>209</v>
      </c>
      <c r="F34" s="49" t="s">
        <v>27</v>
      </c>
      <c r="G34" s="49"/>
      <c r="H34" s="46"/>
      <c r="I34" s="49" t="str">
        <f t="shared" si="0"/>
        <v/>
      </c>
    </row>
    <row r="35" spans="1:9" s="55" customFormat="1" ht="27" x14ac:dyDescent="0.25">
      <c r="A35" s="44">
        <f t="shared" si="1"/>
        <v>91</v>
      </c>
      <c r="B35" s="45" t="s">
        <v>200</v>
      </c>
      <c r="C35" s="44" t="s">
        <v>207</v>
      </c>
      <c r="D35" s="45" t="s">
        <v>210</v>
      </c>
      <c r="E35" s="46" t="s">
        <v>211</v>
      </c>
      <c r="F35" s="46" t="s">
        <v>27</v>
      </c>
      <c r="G35" s="46"/>
      <c r="H35" s="46"/>
      <c r="I35" s="46" t="str">
        <f t="shared" si="0"/>
        <v/>
      </c>
    </row>
    <row r="36" spans="1:9" s="55" customFormat="1" ht="40.5" x14ac:dyDescent="0.25">
      <c r="A36" s="47">
        <f t="shared" si="1"/>
        <v>92</v>
      </c>
      <c r="B36" s="48" t="s">
        <v>200</v>
      </c>
      <c r="C36" s="47" t="s">
        <v>207</v>
      </c>
      <c r="D36" s="48" t="s">
        <v>212</v>
      </c>
      <c r="E36" s="49" t="s">
        <v>213</v>
      </c>
      <c r="F36" s="49" t="s">
        <v>27</v>
      </c>
      <c r="G36" s="49"/>
      <c r="H36" s="46"/>
      <c r="I36" s="49" t="str">
        <f t="shared" si="0"/>
        <v/>
      </c>
    </row>
    <row r="37" spans="1:9" s="55" customFormat="1" ht="81" x14ac:dyDescent="0.25">
      <c r="A37" s="44">
        <f t="shared" si="1"/>
        <v>93</v>
      </c>
      <c r="B37" s="45" t="s">
        <v>200</v>
      </c>
      <c r="C37" s="44" t="s">
        <v>207</v>
      </c>
      <c r="D37" s="45" t="s">
        <v>214</v>
      </c>
      <c r="E37" s="46" t="s">
        <v>215</v>
      </c>
      <c r="F37" s="46" t="s">
        <v>27</v>
      </c>
      <c r="G37" s="46"/>
      <c r="H37" s="46"/>
      <c r="I37" s="46" t="str">
        <f t="shared" si="0"/>
        <v/>
      </c>
    </row>
    <row r="38" spans="1:9" s="55" customFormat="1" ht="54" x14ac:dyDescent="0.25">
      <c r="A38" s="47">
        <f t="shared" si="1"/>
        <v>94</v>
      </c>
      <c r="B38" s="48" t="s">
        <v>200</v>
      </c>
      <c r="C38" s="47" t="s">
        <v>207</v>
      </c>
      <c r="D38" s="48" t="s">
        <v>216</v>
      </c>
      <c r="E38" s="49" t="s">
        <v>217</v>
      </c>
      <c r="F38" s="49" t="s">
        <v>27</v>
      </c>
      <c r="G38" s="49"/>
      <c r="H38" s="46"/>
      <c r="I38" s="49" t="str">
        <f t="shared" si="0"/>
        <v/>
      </c>
    </row>
    <row r="39" spans="1:9" s="55" customFormat="1" ht="40.5" x14ac:dyDescent="0.25">
      <c r="A39" s="44">
        <f t="shared" si="1"/>
        <v>95</v>
      </c>
      <c r="B39" s="45" t="s">
        <v>200</v>
      </c>
      <c r="C39" s="44" t="s">
        <v>207</v>
      </c>
      <c r="D39" s="45" t="s">
        <v>218</v>
      </c>
      <c r="E39" s="46" t="s">
        <v>219</v>
      </c>
      <c r="F39" s="46" t="s">
        <v>27</v>
      </c>
      <c r="G39" s="46"/>
      <c r="H39" s="46"/>
      <c r="I39" s="46" t="str">
        <f t="shared" si="0"/>
        <v/>
      </c>
    </row>
    <row r="40" spans="1:9" s="55" customFormat="1" ht="54" x14ac:dyDescent="0.25">
      <c r="A40" s="47">
        <f t="shared" si="1"/>
        <v>96</v>
      </c>
      <c r="B40" s="48" t="s">
        <v>200</v>
      </c>
      <c r="C40" s="47" t="s">
        <v>207</v>
      </c>
      <c r="D40" s="48" t="s">
        <v>220</v>
      </c>
      <c r="E40" s="49" t="s">
        <v>221</v>
      </c>
      <c r="F40" s="49" t="s">
        <v>27</v>
      </c>
      <c r="G40" s="49"/>
      <c r="H40" s="46"/>
      <c r="I40" s="49" t="str">
        <f t="shared" si="0"/>
        <v/>
      </c>
    </row>
    <row r="41" spans="1:9" s="55" customFormat="1" ht="27" x14ac:dyDescent="0.25">
      <c r="A41" s="44">
        <f t="shared" si="1"/>
        <v>97</v>
      </c>
      <c r="B41" s="45" t="s">
        <v>200</v>
      </c>
      <c r="C41" s="44" t="s">
        <v>207</v>
      </c>
      <c r="D41" s="45" t="s">
        <v>179</v>
      </c>
      <c r="E41" s="46" t="s">
        <v>222</v>
      </c>
      <c r="F41" s="46" t="s">
        <v>27</v>
      </c>
      <c r="G41" s="46"/>
      <c r="H41" s="46"/>
      <c r="I41" s="46" t="str">
        <f t="shared" si="0"/>
        <v/>
      </c>
    </row>
    <row r="42" spans="1:9" s="55" customFormat="1" ht="27" x14ac:dyDescent="0.25">
      <c r="A42" s="47">
        <f t="shared" si="1"/>
        <v>98</v>
      </c>
      <c r="B42" s="48" t="s">
        <v>200</v>
      </c>
      <c r="C42" s="47" t="s">
        <v>207</v>
      </c>
      <c r="D42" s="48" t="s">
        <v>179</v>
      </c>
      <c r="E42" s="49" t="s">
        <v>223</v>
      </c>
      <c r="F42" s="49" t="s">
        <v>27</v>
      </c>
      <c r="G42" s="49"/>
      <c r="H42" s="46"/>
      <c r="I42" s="49" t="str">
        <f t="shared" si="0"/>
        <v/>
      </c>
    </row>
    <row r="43" spans="1:9" s="55" customFormat="1" ht="27" x14ac:dyDescent="0.25">
      <c r="A43" s="44">
        <f t="shared" si="1"/>
        <v>99</v>
      </c>
      <c r="B43" s="45" t="s">
        <v>200</v>
      </c>
      <c r="C43" s="44" t="s">
        <v>207</v>
      </c>
      <c r="D43" s="45" t="s">
        <v>179</v>
      </c>
      <c r="E43" s="46" t="s">
        <v>224</v>
      </c>
      <c r="F43" s="46" t="s">
        <v>27</v>
      </c>
      <c r="G43" s="46"/>
      <c r="H43" s="46"/>
      <c r="I43" s="46" t="str">
        <f t="shared" si="0"/>
        <v/>
      </c>
    </row>
    <row r="44" spans="1:9" s="55" customFormat="1" ht="27" x14ac:dyDescent="0.25">
      <c r="A44" s="47">
        <f t="shared" si="1"/>
        <v>100</v>
      </c>
      <c r="B44" s="48" t="s">
        <v>200</v>
      </c>
      <c r="C44" s="47" t="s">
        <v>207</v>
      </c>
      <c r="D44" s="48" t="s">
        <v>179</v>
      </c>
      <c r="E44" s="49" t="s">
        <v>225</v>
      </c>
      <c r="F44" s="49" t="s">
        <v>27</v>
      </c>
      <c r="G44" s="49"/>
      <c r="H44" s="46"/>
      <c r="I44" s="49" t="str">
        <f t="shared" si="0"/>
        <v/>
      </c>
    </row>
    <row r="45" spans="1:9" s="55" customFormat="1" ht="27" x14ac:dyDescent="0.25">
      <c r="A45" s="44">
        <f t="shared" si="1"/>
        <v>101</v>
      </c>
      <c r="B45" s="45" t="s">
        <v>200</v>
      </c>
      <c r="C45" s="44" t="s">
        <v>207</v>
      </c>
      <c r="D45" s="45" t="s">
        <v>179</v>
      </c>
      <c r="E45" s="46" t="s">
        <v>226</v>
      </c>
      <c r="F45" s="46" t="s">
        <v>27</v>
      </c>
      <c r="G45" s="46"/>
      <c r="H45" s="46"/>
      <c r="I45" s="46" t="str">
        <f t="shared" si="0"/>
        <v/>
      </c>
    </row>
    <row r="46" spans="1:9" s="55" customFormat="1" ht="27" x14ac:dyDescent="0.25">
      <c r="A46" s="47">
        <f t="shared" si="1"/>
        <v>102</v>
      </c>
      <c r="B46" s="48" t="s">
        <v>200</v>
      </c>
      <c r="C46" s="47" t="s">
        <v>207</v>
      </c>
      <c r="D46" s="48" t="s">
        <v>179</v>
      </c>
      <c r="E46" s="49" t="s">
        <v>227</v>
      </c>
      <c r="F46" s="49" t="s">
        <v>27</v>
      </c>
      <c r="G46" s="49"/>
      <c r="H46" s="46"/>
      <c r="I46" s="49" t="str">
        <f t="shared" si="0"/>
        <v/>
      </c>
    </row>
    <row r="47" spans="1:9" s="55" customFormat="1" ht="27" x14ac:dyDescent="0.25">
      <c r="A47" s="44">
        <f t="shared" si="1"/>
        <v>103</v>
      </c>
      <c r="B47" s="45" t="s">
        <v>200</v>
      </c>
      <c r="C47" s="44" t="s">
        <v>207</v>
      </c>
      <c r="D47" s="45" t="s">
        <v>179</v>
      </c>
      <c r="E47" s="46" t="s">
        <v>228</v>
      </c>
      <c r="F47" s="46" t="s">
        <v>27</v>
      </c>
      <c r="G47" s="46"/>
      <c r="H47" s="46"/>
      <c r="I47" s="46" t="str">
        <f t="shared" si="0"/>
        <v/>
      </c>
    </row>
    <row r="48" spans="1:9" s="55" customFormat="1" ht="40.5" x14ac:dyDescent="0.25">
      <c r="A48" s="47">
        <f t="shared" si="1"/>
        <v>104</v>
      </c>
      <c r="B48" s="48" t="s">
        <v>200</v>
      </c>
      <c r="C48" s="47" t="s">
        <v>207</v>
      </c>
      <c r="D48" s="48" t="s">
        <v>179</v>
      </c>
      <c r="E48" s="49" t="s">
        <v>229</v>
      </c>
      <c r="F48" s="49" t="s">
        <v>22</v>
      </c>
      <c r="G48" s="49">
        <v>6</v>
      </c>
      <c r="H48" s="46"/>
      <c r="I48" s="49">
        <f t="shared" si="0"/>
        <v>0</v>
      </c>
    </row>
    <row r="49" spans="1:9" s="55" customFormat="1" ht="27" x14ac:dyDescent="0.25">
      <c r="A49" s="44">
        <f t="shared" si="1"/>
        <v>105</v>
      </c>
      <c r="B49" s="45" t="s">
        <v>200</v>
      </c>
      <c r="C49" s="44" t="s">
        <v>207</v>
      </c>
      <c r="D49" s="45" t="s">
        <v>230</v>
      </c>
      <c r="E49" s="46" t="s">
        <v>231</v>
      </c>
      <c r="F49" s="46" t="s">
        <v>22</v>
      </c>
      <c r="G49" s="46">
        <v>6</v>
      </c>
      <c r="H49" s="46"/>
      <c r="I49" s="46">
        <f t="shared" si="0"/>
        <v>0</v>
      </c>
    </row>
    <row r="50" spans="1:9" s="55" customFormat="1" ht="27" x14ac:dyDescent="0.25">
      <c r="A50" s="47">
        <f t="shared" si="1"/>
        <v>106</v>
      </c>
      <c r="B50" s="48" t="s">
        <v>200</v>
      </c>
      <c r="C50" s="47" t="s">
        <v>207</v>
      </c>
      <c r="D50" s="48" t="s">
        <v>232</v>
      </c>
      <c r="E50" s="49" t="s">
        <v>233</v>
      </c>
      <c r="F50" s="49" t="s">
        <v>27</v>
      </c>
      <c r="G50" s="49"/>
      <c r="H50" s="46"/>
      <c r="I50" s="49" t="str">
        <f t="shared" si="0"/>
        <v/>
      </c>
    </row>
    <row r="51" spans="1:9" s="55" customFormat="1" ht="27" x14ac:dyDescent="0.25">
      <c r="A51" s="44">
        <f t="shared" si="1"/>
        <v>107</v>
      </c>
      <c r="B51" s="45" t="s">
        <v>200</v>
      </c>
      <c r="C51" s="44" t="s">
        <v>207</v>
      </c>
      <c r="D51" s="45" t="s">
        <v>234</v>
      </c>
      <c r="E51" s="46" t="s">
        <v>235</v>
      </c>
      <c r="F51" s="46" t="s">
        <v>27</v>
      </c>
      <c r="G51" s="46"/>
      <c r="H51" s="46"/>
      <c r="I51" s="46" t="str">
        <f t="shared" si="0"/>
        <v/>
      </c>
    </row>
    <row r="52" spans="1:9" s="55" customFormat="1" ht="67.5" x14ac:dyDescent="0.25">
      <c r="A52" s="47">
        <f t="shared" si="1"/>
        <v>108</v>
      </c>
      <c r="B52" s="48" t="s">
        <v>200</v>
      </c>
      <c r="C52" s="47" t="s">
        <v>207</v>
      </c>
      <c r="D52" s="48" t="s">
        <v>236</v>
      </c>
      <c r="E52" s="49" t="s">
        <v>237</v>
      </c>
      <c r="F52" s="49" t="s">
        <v>27</v>
      </c>
      <c r="G52" s="49"/>
      <c r="H52" s="46"/>
      <c r="I52" s="49" t="str">
        <f t="shared" si="0"/>
        <v/>
      </c>
    </row>
    <row r="53" spans="1:9" s="55" customFormat="1" ht="27" x14ac:dyDescent="0.25">
      <c r="A53" s="44">
        <f t="shared" si="1"/>
        <v>109</v>
      </c>
      <c r="B53" s="45" t="s">
        <v>200</v>
      </c>
      <c r="C53" s="44" t="s">
        <v>207</v>
      </c>
      <c r="D53" s="45" t="s">
        <v>238</v>
      </c>
      <c r="E53" s="46" t="s">
        <v>239</v>
      </c>
      <c r="F53" s="46" t="s">
        <v>27</v>
      </c>
      <c r="G53" s="46"/>
      <c r="H53" s="46"/>
      <c r="I53" s="46" t="str">
        <f t="shared" si="0"/>
        <v/>
      </c>
    </row>
    <row r="54" spans="1:9" s="55" customFormat="1" ht="27" x14ac:dyDescent="0.25">
      <c r="A54" s="47">
        <f t="shared" si="1"/>
        <v>110</v>
      </c>
      <c r="B54" s="48" t="s">
        <v>200</v>
      </c>
      <c r="C54" s="47" t="s">
        <v>240</v>
      </c>
      <c r="D54" s="48" t="s">
        <v>241</v>
      </c>
      <c r="E54" s="49" t="s">
        <v>242</v>
      </c>
      <c r="F54" s="49" t="s">
        <v>27</v>
      </c>
      <c r="G54" s="49"/>
      <c r="H54" s="46"/>
      <c r="I54" s="49" t="str">
        <f t="shared" si="0"/>
        <v/>
      </c>
    </row>
    <row r="55" spans="1:9" s="55" customFormat="1" ht="27" x14ac:dyDescent="0.25">
      <c r="A55" s="44">
        <f t="shared" si="1"/>
        <v>111</v>
      </c>
      <c r="B55" s="45" t="s">
        <v>200</v>
      </c>
      <c r="C55" s="44" t="s">
        <v>240</v>
      </c>
      <c r="D55" s="45" t="s">
        <v>243</v>
      </c>
      <c r="E55" s="46" t="s">
        <v>244</v>
      </c>
      <c r="F55" s="46" t="s">
        <v>22</v>
      </c>
      <c r="G55" s="46">
        <v>8</v>
      </c>
      <c r="H55" s="46"/>
      <c r="I55" s="46">
        <f t="shared" si="0"/>
        <v>0</v>
      </c>
    </row>
    <row r="56" spans="1:9" s="55" customFormat="1" ht="27" x14ac:dyDescent="0.25">
      <c r="A56" s="47">
        <f t="shared" si="1"/>
        <v>112</v>
      </c>
      <c r="B56" s="48" t="s">
        <v>200</v>
      </c>
      <c r="C56" s="47" t="s">
        <v>240</v>
      </c>
      <c r="D56" s="48" t="s">
        <v>245</v>
      </c>
      <c r="E56" s="49" t="s">
        <v>246</v>
      </c>
      <c r="F56" s="49" t="s">
        <v>27</v>
      </c>
      <c r="G56" s="49"/>
      <c r="H56" s="46"/>
      <c r="I56" s="49" t="str">
        <f t="shared" si="0"/>
        <v/>
      </c>
    </row>
    <row r="57" spans="1:9" s="55" customFormat="1" ht="40.5" x14ac:dyDescent="0.25">
      <c r="A57" s="44">
        <f t="shared" si="1"/>
        <v>113</v>
      </c>
      <c r="B57" s="45" t="s">
        <v>200</v>
      </c>
      <c r="C57" s="44" t="s">
        <v>240</v>
      </c>
      <c r="D57" s="45" t="s">
        <v>245</v>
      </c>
      <c r="E57" s="46" t="s">
        <v>247</v>
      </c>
      <c r="F57" s="46" t="s">
        <v>27</v>
      </c>
      <c r="G57" s="46"/>
      <c r="H57" s="46"/>
      <c r="I57" s="46" t="str">
        <f t="shared" si="0"/>
        <v/>
      </c>
    </row>
    <row r="58" spans="1:9" s="55" customFormat="1" ht="27" x14ac:dyDescent="0.25">
      <c r="A58" s="47">
        <f t="shared" si="1"/>
        <v>114</v>
      </c>
      <c r="B58" s="48" t="s">
        <v>200</v>
      </c>
      <c r="C58" s="47" t="s">
        <v>240</v>
      </c>
      <c r="D58" s="48" t="s">
        <v>245</v>
      </c>
      <c r="E58" s="49" t="s">
        <v>248</v>
      </c>
      <c r="F58" s="49" t="s">
        <v>27</v>
      </c>
      <c r="G58" s="49"/>
      <c r="H58" s="46"/>
      <c r="I58" s="49" t="str">
        <f t="shared" si="0"/>
        <v/>
      </c>
    </row>
    <row r="59" spans="1:9" s="55" customFormat="1" ht="27" x14ac:dyDescent="0.25">
      <c r="A59" s="44">
        <f t="shared" si="1"/>
        <v>115</v>
      </c>
      <c r="B59" s="45" t="s">
        <v>200</v>
      </c>
      <c r="C59" s="44" t="s">
        <v>240</v>
      </c>
      <c r="D59" s="45" t="s">
        <v>249</v>
      </c>
      <c r="E59" s="46" t="s">
        <v>250</v>
      </c>
      <c r="F59" s="46" t="s">
        <v>22</v>
      </c>
      <c r="G59" s="46">
        <v>6</v>
      </c>
      <c r="H59" s="46"/>
      <c r="I59" s="46">
        <f t="shared" si="0"/>
        <v>0</v>
      </c>
    </row>
    <row r="60" spans="1:9" s="55" customFormat="1" ht="27" x14ac:dyDescent="0.25">
      <c r="A60" s="47">
        <f t="shared" si="1"/>
        <v>116</v>
      </c>
      <c r="B60" s="48" t="s">
        <v>200</v>
      </c>
      <c r="C60" s="47" t="s">
        <v>240</v>
      </c>
      <c r="D60" s="48" t="s">
        <v>251</v>
      </c>
      <c r="E60" s="49" t="s">
        <v>252</v>
      </c>
      <c r="F60" s="49" t="s">
        <v>22</v>
      </c>
      <c r="G60" s="49">
        <v>6</v>
      </c>
      <c r="H60" s="46"/>
      <c r="I60" s="49">
        <f t="shared" si="0"/>
        <v>0</v>
      </c>
    </row>
    <row r="61" spans="1:9" s="55" customFormat="1" ht="27" x14ac:dyDescent="0.25">
      <c r="A61" s="44">
        <f t="shared" si="1"/>
        <v>117</v>
      </c>
      <c r="B61" s="45" t="s">
        <v>200</v>
      </c>
      <c r="C61" s="44" t="s">
        <v>240</v>
      </c>
      <c r="D61" s="45" t="s">
        <v>245</v>
      </c>
      <c r="E61" s="46" t="s">
        <v>253</v>
      </c>
      <c r="F61" s="46" t="s">
        <v>27</v>
      </c>
      <c r="G61" s="46"/>
      <c r="H61" s="46"/>
      <c r="I61" s="46" t="str">
        <f t="shared" si="0"/>
        <v/>
      </c>
    </row>
    <row r="62" spans="1:9" s="55" customFormat="1" ht="54" x14ac:dyDescent="0.25">
      <c r="A62" s="47">
        <f t="shared" si="1"/>
        <v>118</v>
      </c>
      <c r="B62" s="48" t="s">
        <v>200</v>
      </c>
      <c r="C62" s="47" t="s">
        <v>240</v>
      </c>
      <c r="D62" s="48" t="s">
        <v>254</v>
      </c>
      <c r="E62" s="49" t="s">
        <v>255</v>
      </c>
      <c r="F62" s="49" t="s">
        <v>27</v>
      </c>
      <c r="G62" s="49"/>
      <c r="H62" s="46"/>
      <c r="I62" s="49" t="str">
        <f t="shared" si="0"/>
        <v/>
      </c>
    </row>
    <row r="63" spans="1:9" s="55" customFormat="1" ht="54" x14ac:dyDescent="0.25">
      <c r="A63" s="44">
        <f t="shared" si="1"/>
        <v>119</v>
      </c>
      <c r="B63" s="45" t="s">
        <v>200</v>
      </c>
      <c r="C63" s="44" t="s">
        <v>240</v>
      </c>
      <c r="D63" s="45" t="s">
        <v>254</v>
      </c>
      <c r="E63" s="46" t="s">
        <v>256</v>
      </c>
      <c r="F63" s="46" t="s">
        <v>22</v>
      </c>
      <c r="G63" s="46">
        <v>4</v>
      </c>
      <c r="H63" s="46"/>
      <c r="I63" s="46">
        <f t="shared" si="0"/>
        <v>0</v>
      </c>
    </row>
    <row r="64" spans="1:9" s="55" customFormat="1" ht="27" x14ac:dyDescent="0.25">
      <c r="A64" s="47">
        <f t="shared" si="1"/>
        <v>120</v>
      </c>
      <c r="B64" s="48" t="s">
        <v>200</v>
      </c>
      <c r="C64" s="47" t="s">
        <v>257</v>
      </c>
      <c r="D64" s="48" t="s">
        <v>258</v>
      </c>
      <c r="E64" s="49" t="s">
        <v>259</v>
      </c>
      <c r="F64" s="49" t="s">
        <v>27</v>
      </c>
      <c r="G64" s="49"/>
      <c r="H64" s="46"/>
      <c r="I64" s="49" t="str">
        <f t="shared" si="0"/>
        <v/>
      </c>
    </row>
    <row r="65" spans="1:9" s="55" customFormat="1" ht="27" x14ac:dyDescent="0.25">
      <c r="A65" s="44">
        <f t="shared" si="1"/>
        <v>121</v>
      </c>
      <c r="B65" s="45" t="s">
        <v>200</v>
      </c>
      <c r="C65" s="44" t="s">
        <v>257</v>
      </c>
      <c r="D65" s="45" t="s">
        <v>260</v>
      </c>
      <c r="E65" s="46" t="s">
        <v>261</v>
      </c>
      <c r="F65" s="46" t="s">
        <v>27</v>
      </c>
      <c r="G65" s="46"/>
      <c r="H65" s="46"/>
      <c r="I65" s="46" t="str">
        <f t="shared" si="0"/>
        <v/>
      </c>
    </row>
    <row r="66" spans="1:9" s="55" customFormat="1" ht="54" x14ac:dyDescent="0.25">
      <c r="A66" s="47">
        <f t="shared" si="1"/>
        <v>122</v>
      </c>
      <c r="B66" s="48" t="s">
        <v>200</v>
      </c>
      <c r="C66" s="47" t="s">
        <v>257</v>
      </c>
      <c r="D66" s="48" t="s">
        <v>168</v>
      </c>
      <c r="E66" s="49" t="s">
        <v>262</v>
      </c>
      <c r="F66" s="49" t="s">
        <v>27</v>
      </c>
      <c r="G66" s="49"/>
      <c r="H66" s="46"/>
      <c r="I66" s="49" t="str">
        <f t="shared" si="0"/>
        <v/>
      </c>
    </row>
    <row r="67" spans="1:9" s="55" customFormat="1" ht="27" x14ac:dyDescent="0.25">
      <c r="A67" s="44">
        <f t="shared" si="1"/>
        <v>123</v>
      </c>
      <c r="B67" s="45" t="s">
        <v>200</v>
      </c>
      <c r="C67" s="44" t="s">
        <v>257</v>
      </c>
      <c r="D67" s="45" t="s">
        <v>260</v>
      </c>
      <c r="E67" s="46" t="s">
        <v>263</v>
      </c>
      <c r="F67" s="46" t="s">
        <v>27</v>
      </c>
      <c r="G67" s="46"/>
      <c r="H67" s="46"/>
      <c r="I67" s="46" t="str">
        <f t="shared" si="0"/>
        <v/>
      </c>
    </row>
    <row r="68" spans="1:9" s="55" customFormat="1" ht="40.5" x14ac:dyDescent="0.25">
      <c r="A68" s="47">
        <f t="shared" si="1"/>
        <v>124</v>
      </c>
      <c r="B68" s="48" t="s">
        <v>200</v>
      </c>
      <c r="C68" s="47" t="s">
        <v>257</v>
      </c>
      <c r="D68" s="48" t="s">
        <v>260</v>
      </c>
      <c r="E68" s="49" t="s">
        <v>264</v>
      </c>
      <c r="F68" s="49" t="s">
        <v>27</v>
      </c>
      <c r="G68" s="49"/>
      <c r="H68" s="46"/>
      <c r="I68" s="49" t="str">
        <f t="shared" si="0"/>
        <v/>
      </c>
    </row>
    <row r="69" spans="1:9" s="55" customFormat="1" ht="67.5" x14ac:dyDescent="0.25">
      <c r="A69" s="44">
        <f t="shared" si="1"/>
        <v>125</v>
      </c>
      <c r="B69" s="45" t="s">
        <v>200</v>
      </c>
      <c r="C69" s="44" t="s">
        <v>257</v>
      </c>
      <c r="D69" s="45" t="s">
        <v>265</v>
      </c>
      <c r="E69" s="46" t="s">
        <v>266</v>
      </c>
      <c r="F69" s="46" t="s">
        <v>27</v>
      </c>
      <c r="G69" s="46"/>
      <c r="H69" s="46"/>
      <c r="I69" s="46" t="str">
        <f t="shared" si="0"/>
        <v/>
      </c>
    </row>
    <row r="70" spans="1:9" s="55" customFormat="1" ht="27" x14ac:dyDescent="0.25">
      <c r="A70" s="47">
        <f t="shared" si="1"/>
        <v>126</v>
      </c>
      <c r="B70" s="48" t="s">
        <v>200</v>
      </c>
      <c r="C70" s="47" t="s">
        <v>257</v>
      </c>
      <c r="D70" s="48" t="s">
        <v>267</v>
      </c>
      <c r="E70" s="49" t="s">
        <v>268</v>
      </c>
      <c r="F70" s="49" t="s">
        <v>27</v>
      </c>
      <c r="G70" s="49"/>
      <c r="H70" s="46"/>
      <c r="I70" s="49" t="str">
        <f t="shared" ref="I70:I133" si="2">IF(ISBLANK(F70),"",IF(F70="Wens",G70*IF(H70="Niet mogelijk",0,IF(H70="standaard",1,IF(H70="Maatwerk/3rd party oplossing",0.5,))),""))</f>
        <v/>
      </c>
    </row>
    <row r="71" spans="1:9" s="55" customFormat="1" ht="40.5" x14ac:dyDescent="0.25">
      <c r="A71" s="44">
        <f t="shared" ref="A71:A134" si="3">IF(ISBLANK(B71),"",A70+1)</f>
        <v>127</v>
      </c>
      <c r="B71" s="45" t="s">
        <v>200</v>
      </c>
      <c r="C71" s="44" t="s">
        <v>257</v>
      </c>
      <c r="D71" s="45" t="s">
        <v>267</v>
      </c>
      <c r="E71" s="46" t="s">
        <v>269</v>
      </c>
      <c r="F71" s="46" t="s">
        <v>27</v>
      </c>
      <c r="G71" s="46"/>
      <c r="H71" s="46"/>
      <c r="I71" s="46" t="str">
        <f t="shared" si="2"/>
        <v/>
      </c>
    </row>
    <row r="72" spans="1:9" s="55" customFormat="1" ht="27" x14ac:dyDescent="0.25">
      <c r="A72" s="47">
        <f t="shared" si="3"/>
        <v>128</v>
      </c>
      <c r="B72" s="48" t="s">
        <v>200</v>
      </c>
      <c r="C72" s="47" t="s">
        <v>257</v>
      </c>
      <c r="D72" s="48" t="s">
        <v>267</v>
      </c>
      <c r="E72" s="49" t="s">
        <v>270</v>
      </c>
      <c r="F72" s="49" t="s">
        <v>27</v>
      </c>
      <c r="G72" s="49"/>
      <c r="H72" s="46"/>
      <c r="I72" s="49" t="str">
        <f t="shared" si="2"/>
        <v/>
      </c>
    </row>
    <row r="73" spans="1:9" s="55" customFormat="1" ht="27" x14ac:dyDescent="0.25">
      <c r="A73" s="44">
        <f t="shared" si="3"/>
        <v>129</v>
      </c>
      <c r="B73" s="45" t="s">
        <v>200</v>
      </c>
      <c r="C73" s="44" t="s">
        <v>257</v>
      </c>
      <c r="D73" s="45" t="s">
        <v>267</v>
      </c>
      <c r="E73" s="46" t="s">
        <v>271</v>
      </c>
      <c r="F73" s="46" t="s">
        <v>27</v>
      </c>
      <c r="G73" s="46"/>
      <c r="H73" s="46"/>
      <c r="I73" s="46" t="str">
        <f t="shared" si="2"/>
        <v/>
      </c>
    </row>
    <row r="74" spans="1:9" s="55" customFormat="1" ht="27" x14ac:dyDescent="0.25">
      <c r="A74" s="47">
        <f t="shared" si="3"/>
        <v>130</v>
      </c>
      <c r="B74" s="48" t="s">
        <v>200</v>
      </c>
      <c r="C74" s="47" t="s">
        <v>257</v>
      </c>
      <c r="D74" s="48" t="s">
        <v>267</v>
      </c>
      <c r="E74" s="49" t="s">
        <v>272</v>
      </c>
      <c r="F74" s="49" t="s">
        <v>27</v>
      </c>
      <c r="G74" s="49"/>
      <c r="H74" s="46"/>
      <c r="I74" s="49" t="str">
        <f t="shared" si="2"/>
        <v/>
      </c>
    </row>
    <row r="75" spans="1:9" s="55" customFormat="1" ht="310.5" x14ac:dyDescent="0.25">
      <c r="A75" s="44">
        <f t="shared" si="3"/>
        <v>131</v>
      </c>
      <c r="B75" s="45" t="s">
        <v>200</v>
      </c>
      <c r="C75" s="44" t="s">
        <v>257</v>
      </c>
      <c r="D75" s="45" t="s">
        <v>273</v>
      </c>
      <c r="E75" s="46" t="s">
        <v>274</v>
      </c>
      <c r="F75" s="46" t="s">
        <v>27</v>
      </c>
      <c r="G75" s="46"/>
      <c r="H75" s="46"/>
      <c r="I75" s="46" t="str">
        <f t="shared" si="2"/>
        <v/>
      </c>
    </row>
    <row r="76" spans="1:9" s="55" customFormat="1" ht="27" x14ac:dyDescent="0.25">
      <c r="A76" s="47">
        <f t="shared" si="3"/>
        <v>132</v>
      </c>
      <c r="B76" s="48" t="s">
        <v>200</v>
      </c>
      <c r="C76" s="47" t="s">
        <v>257</v>
      </c>
      <c r="D76" s="48" t="s">
        <v>275</v>
      </c>
      <c r="E76" s="49" t="s">
        <v>276</v>
      </c>
      <c r="F76" s="49" t="s">
        <v>27</v>
      </c>
      <c r="G76" s="49"/>
      <c r="H76" s="46"/>
      <c r="I76" s="49" t="str">
        <f t="shared" si="2"/>
        <v/>
      </c>
    </row>
    <row r="77" spans="1:9" s="55" customFormat="1" ht="27" x14ac:dyDescent="0.25">
      <c r="A77" s="44">
        <f t="shared" si="3"/>
        <v>133</v>
      </c>
      <c r="B77" s="45" t="s">
        <v>200</v>
      </c>
      <c r="C77" s="44" t="s">
        <v>257</v>
      </c>
      <c r="D77" s="45" t="s">
        <v>277</v>
      </c>
      <c r="E77" s="46" t="s">
        <v>278</v>
      </c>
      <c r="F77" s="46" t="s">
        <v>27</v>
      </c>
      <c r="G77" s="46"/>
      <c r="H77" s="46"/>
      <c r="I77" s="46" t="str">
        <f t="shared" si="2"/>
        <v/>
      </c>
    </row>
    <row r="78" spans="1:9" s="55" customFormat="1" ht="54" x14ac:dyDescent="0.25">
      <c r="A78" s="47">
        <f t="shared" si="3"/>
        <v>134</v>
      </c>
      <c r="B78" s="48" t="s">
        <v>200</v>
      </c>
      <c r="C78" s="47" t="s">
        <v>257</v>
      </c>
      <c r="D78" s="48" t="s">
        <v>279</v>
      </c>
      <c r="E78" s="49" t="s">
        <v>280</v>
      </c>
      <c r="F78" s="49" t="s">
        <v>27</v>
      </c>
      <c r="G78" s="49"/>
      <c r="H78" s="46"/>
      <c r="I78" s="49" t="str">
        <f t="shared" si="2"/>
        <v/>
      </c>
    </row>
    <row r="79" spans="1:9" s="55" customFormat="1" ht="40.5" x14ac:dyDescent="0.25">
      <c r="A79" s="44">
        <f t="shared" si="3"/>
        <v>135</v>
      </c>
      <c r="B79" s="45" t="s">
        <v>200</v>
      </c>
      <c r="C79" s="44" t="s">
        <v>281</v>
      </c>
      <c r="D79" s="45" t="s">
        <v>267</v>
      </c>
      <c r="E79" s="46" t="s">
        <v>282</v>
      </c>
      <c r="F79" s="46" t="s">
        <v>27</v>
      </c>
      <c r="G79" s="46"/>
      <c r="H79" s="46"/>
      <c r="I79" s="46" t="str">
        <f t="shared" si="2"/>
        <v/>
      </c>
    </row>
    <row r="80" spans="1:9" s="55" customFormat="1" ht="27" x14ac:dyDescent="0.25">
      <c r="A80" s="47">
        <f t="shared" si="3"/>
        <v>136</v>
      </c>
      <c r="B80" s="48" t="s">
        <v>200</v>
      </c>
      <c r="C80" s="47" t="s">
        <v>281</v>
      </c>
      <c r="D80" s="48" t="s">
        <v>267</v>
      </c>
      <c r="E80" s="49" t="s">
        <v>283</v>
      </c>
      <c r="F80" s="49" t="s">
        <v>27</v>
      </c>
      <c r="G80" s="49"/>
      <c r="H80" s="46"/>
      <c r="I80" s="49" t="str">
        <f t="shared" si="2"/>
        <v/>
      </c>
    </row>
    <row r="81" spans="1:9" s="55" customFormat="1" ht="54" x14ac:dyDescent="0.25">
      <c r="A81" s="44">
        <f t="shared" si="3"/>
        <v>137</v>
      </c>
      <c r="B81" s="45" t="s">
        <v>200</v>
      </c>
      <c r="C81" s="44" t="s">
        <v>281</v>
      </c>
      <c r="D81" s="45" t="s">
        <v>267</v>
      </c>
      <c r="E81" s="46" t="s">
        <v>284</v>
      </c>
      <c r="F81" s="46" t="s">
        <v>27</v>
      </c>
      <c r="G81" s="46"/>
      <c r="H81" s="46"/>
      <c r="I81" s="46" t="str">
        <f t="shared" si="2"/>
        <v/>
      </c>
    </row>
    <row r="82" spans="1:9" s="55" customFormat="1" ht="27" x14ac:dyDescent="0.25">
      <c r="A82" s="47">
        <f t="shared" si="3"/>
        <v>138</v>
      </c>
      <c r="B82" s="48" t="s">
        <v>200</v>
      </c>
      <c r="C82" s="47" t="s">
        <v>281</v>
      </c>
      <c r="D82" s="48" t="s">
        <v>267</v>
      </c>
      <c r="E82" s="49" t="s">
        <v>285</v>
      </c>
      <c r="F82" s="49" t="s">
        <v>27</v>
      </c>
      <c r="G82" s="49"/>
      <c r="H82" s="46"/>
      <c r="I82" s="49" t="str">
        <f t="shared" si="2"/>
        <v/>
      </c>
    </row>
    <row r="83" spans="1:9" s="55" customFormat="1" ht="27" x14ac:dyDescent="0.25">
      <c r="A83" s="44">
        <f t="shared" si="3"/>
        <v>139</v>
      </c>
      <c r="B83" s="45" t="s">
        <v>200</v>
      </c>
      <c r="C83" s="44" t="s">
        <v>281</v>
      </c>
      <c r="D83" s="45" t="s">
        <v>267</v>
      </c>
      <c r="E83" s="46" t="s">
        <v>286</v>
      </c>
      <c r="F83" s="46" t="s">
        <v>22</v>
      </c>
      <c r="G83" s="46">
        <v>8</v>
      </c>
      <c r="H83" s="46"/>
      <c r="I83" s="46">
        <f t="shared" si="2"/>
        <v>0</v>
      </c>
    </row>
    <row r="84" spans="1:9" s="55" customFormat="1" ht="27" x14ac:dyDescent="0.25">
      <c r="A84" s="47">
        <f t="shared" si="3"/>
        <v>140</v>
      </c>
      <c r="B84" s="48" t="s">
        <v>200</v>
      </c>
      <c r="C84" s="47" t="s">
        <v>281</v>
      </c>
      <c r="D84" s="48" t="s">
        <v>287</v>
      </c>
      <c r="E84" s="49" t="s">
        <v>288</v>
      </c>
      <c r="F84" s="49" t="s">
        <v>27</v>
      </c>
      <c r="G84" s="49"/>
      <c r="H84" s="46"/>
      <c r="I84" s="49" t="str">
        <f t="shared" si="2"/>
        <v/>
      </c>
    </row>
    <row r="85" spans="1:9" s="55" customFormat="1" ht="27" x14ac:dyDescent="0.25">
      <c r="A85" s="44">
        <f t="shared" si="3"/>
        <v>141</v>
      </c>
      <c r="B85" s="45" t="s">
        <v>200</v>
      </c>
      <c r="C85" s="44" t="s">
        <v>281</v>
      </c>
      <c r="D85" s="45" t="s">
        <v>287</v>
      </c>
      <c r="E85" s="46" t="s">
        <v>289</v>
      </c>
      <c r="F85" s="46" t="s">
        <v>27</v>
      </c>
      <c r="G85" s="46"/>
      <c r="H85" s="46"/>
      <c r="I85" s="46" t="str">
        <f t="shared" si="2"/>
        <v/>
      </c>
    </row>
    <row r="86" spans="1:9" s="55" customFormat="1" ht="27" x14ac:dyDescent="0.25">
      <c r="A86" s="47">
        <f t="shared" si="3"/>
        <v>142</v>
      </c>
      <c r="B86" s="48" t="s">
        <v>200</v>
      </c>
      <c r="C86" s="47" t="s">
        <v>281</v>
      </c>
      <c r="D86" s="48" t="s">
        <v>287</v>
      </c>
      <c r="E86" s="49" t="s">
        <v>290</v>
      </c>
      <c r="F86" s="49" t="s">
        <v>27</v>
      </c>
      <c r="G86" s="49"/>
      <c r="H86" s="46"/>
      <c r="I86" s="49" t="str">
        <f t="shared" si="2"/>
        <v/>
      </c>
    </row>
    <row r="87" spans="1:9" s="55" customFormat="1" ht="27" x14ac:dyDescent="0.25">
      <c r="A87" s="44">
        <f t="shared" si="3"/>
        <v>143</v>
      </c>
      <c r="B87" s="45" t="s">
        <v>200</v>
      </c>
      <c r="C87" s="44" t="s">
        <v>281</v>
      </c>
      <c r="D87" s="45" t="s">
        <v>287</v>
      </c>
      <c r="E87" s="46" t="s">
        <v>291</v>
      </c>
      <c r="F87" s="46" t="s">
        <v>27</v>
      </c>
      <c r="G87" s="46"/>
      <c r="H87" s="46"/>
      <c r="I87" s="46" t="str">
        <f t="shared" si="2"/>
        <v/>
      </c>
    </row>
    <row r="88" spans="1:9" s="55" customFormat="1" ht="27" x14ac:dyDescent="0.25">
      <c r="A88" s="47">
        <f t="shared" si="3"/>
        <v>144</v>
      </c>
      <c r="B88" s="48" t="s">
        <v>200</v>
      </c>
      <c r="C88" s="47" t="s">
        <v>281</v>
      </c>
      <c r="D88" s="48" t="s">
        <v>287</v>
      </c>
      <c r="E88" s="49" t="s">
        <v>292</v>
      </c>
      <c r="F88" s="49" t="s">
        <v>27</v>
      </c>
      <c r="G88" s="49"/>
      <c r="H88" s="46"/>
      <c r="I88" s="49" t="str">
        <f t="shared" si="2"/>
        <v/>
      </c>
    </row>
    <row r="89" spans="1:9" s="55" customFormat="1" ht="54" x14ac:dyDescent="0.25">
      <c r="A89" s="44">
        <f t="shared" si="3"/>
        <v>145</v>
      </c>
      <c r="B89" s="45" t="s">
        <v>200</v>
      </c>
      <c r="C89" s="44" t="s">
        <v>293</v>
      </c>
      <c r="D89" s="45" t="s">
        <v>294</v>
      </c>
      <c r="E89" s="46" t="s">
        <v>295</v>
      </c>
      <c r="F89" s="46" t="s">
        <v>27</v>
      </c>
      <c r="G89" s="46"/>
      <c r="H89" s="46"/>
      <c r="I89" s="46" t="str">
        <f t="shared" si="2"/>
        <v/>
      </c>
    </row>
    <row r="90" spans="1:9" s="55" customFormat="1" ht="27" x14ac:dyDescent="0.25">
      <c r="A90" s="47">
        <f t="shared" si="3"/>
        <v>146</v>
      </c>
      <c r="B90" s="48" t="s">
        <v>200</v>
      </c>
      <c r="C90" s="47" t="s">
        <v>293</v>
      </c>
      <c r="D90" s="48" t="s">
        <v>296</v>
      </c>
      <c r="E90" s="49" t="s">
        <v>297</v>
      </c>
      <c r="F90" s="49" t="s">
        <v>27</v>
      </c>
      <c r="G90" s="49"/>
      <c r="H90" s="46"/>
      <c r="I90" s="49" t="str">
        <f t="shared" si="2"/>
        <v/>
      </c>
    </row>
    <row r="91" spans="1:9" s="55" customFormat="1" ht="67.5" x14ac:dyDescent="0.25">
      <c r="A91" s="44">
        <f t="shared" si="3"/>
        <v>147</v>
      </c>
      <c r="B91" s="45" t="s">
        <v>200</v>
      </c>
      <c r="C91" s="44" t="s">
        <v>293</v>
      </c>
      <c r="D91" s="45" t="s">
        <v>296</v>
      </c>
      <c r="E91" s="46" t="s">
        <v>298</v>
      </c>
      <c r="F91" s="46" t="s">
        <v>27</v>
      </c>
      <c r="G91" s="46"/>
      <c r="H91" s="46"/>
      <c r="I91" s="46" t="str">
        <f t="shared" si="2"/>
        <v/>
      </c>
    </row>
    <row r="92" spans="1:9" s="55" customFormat="1" ht="27" x14ac:dyDescent="0.25">
      <c r="A92" s="47">
        <f t="shared" si="3"/>
        <v>148</v>
      </c>
      <c r="B92" s="48" t="s">
        <v>200</v>
      </c>
      <c r="C92" s="47" t="s">
        <v>293</v>
      </c>
      <c r="D92" s="48" t="s">
        <v>299</v>
      </c>
      <c r="E92" s="49" t="s">
        <v>300</v>
      </c>
      <c r="F92" s="49" t="s">
        <v>27</v>
      </c>
      <c r="G92" s="49"/>
      <c r="H92" s="46"/>
      <c r="I92" s="49" t="str">
        <f t="shared" si="2"/>
        <v/>
      </c>
    </row>
    <row r="93" spans="1:9" s="55" customFormat="1" ht="27" x14ac:dyDescent="0.25">
      <c r="A93" s="44">
        <f t="shared" si="3"/>
        <v>149</v>
      </c>
      <c r="B93" s="45" t="s">
        <v>200</v>
      </c>
      <c r="C93" s="44" t="s">
        <v>293</v>
      </c>
      <c r="D93" s="45" t="s">
        <v>299</v>
      </c>
      <c r="E93" s="46" t="s">
        <v>301</v>
      </c>
      <c r="F93" s="46" t="s">
        <v>27</v>
      </c>
      <c r="G93" s="46"/>
      <c r="H93" s="46"/>
      <c r="I93" s="46" t="str">
        <f t="shared" si="2"/>
        <v/>
      </c>
    </row>
    <row r="94" spans="1:9" s="55" customFormat="1" ht="27" x14ac:dyDescent="0.25">
      <c r="A94" s="47">
        <f t="shared" si="3"/>
        <v>150</v>
      </c>
      <c r="B94" s="48" t="s">
        <v>200</v>
      </c>
      <c r="C94" s="47" t="s">
        <v>293</v>
      </c>
      <c r="D94" s="48" t="s">
        <v>299</v>
      </c>
      <c r="E94" s="49" t="s">
        <v>302</v>
      </c>
      <c r="F94" s="49" t="s">
        <v>27</v>
      </c>
      <c r="G94" s="49"/>
      <c r="H94" s="46"/>
      <c r="I94" s="49" t="str">
        <f t="shared" si="2"/>
        <v/>
      </c>
    </row>
    <row r="95" spans="1:9" s="55" customFormat="1" ht="27" x14ac:dyDescent="0.25">
      <c r="A95" s="44">
        <f t="shared" si="3"/>
        <v>151</v>
      </c>
      <c r="B95" s="45" t="s">
        <v>200</v>
      </c>
      <c r="C95" s="44" t="s">
        <v>293</v>
      </c>
      <c r="D95" s="45" t="s">
        <v>299</v>
      </c>
      <c r="E95" s="46" t="s">
        <v>303</v>
      </c>
      <c r="F95" s="46" t="s">
        <v>27</v>
      </c>
      <c r="G95" s="46"/>
      <c r="H95" s="46"/>
      <c r="I95" s="46" t="str">
        <f t="shared" si="2"/>
        <v/>
      </c>
    </row>
    <row r="96" spans="1:9" s="55" customFormat="1" ht="27" x14ac:dyDescent="0.25">
      <c r="A96" s="47">
        <f t="shared" si="3"/>
        <v>152</v>
      </c>
      <c r="B96" s="48" t="s">
        <v>200</v>
      </c>
      <c r="C96" s="47" t="s">
        <v>293</v>
      </c>
      <c r="D96" s="48" t="s">
        <v>236</v>
      </c>
      <c r="E96" s="49" t="s">
        <v>304</v>
      </c>
      <c r="F96" s="49" t="s">
        <v>27</v>
      </c>
      <c r="G96" s="49"/>
      <c r="H96" s="46"/>
      <c r="I96" s="49" t="str">
        <f t="shared" si="2"/>
        <v/>
      </c>
    </row>
    <row r="97" spans="1:9" s="55" customFormat="1" ht="27" x14ac:dyDescent="0.25">
      <c r="A97" s="44">
        <f t="shared" si="3"/>
        <v>153</v>
      </c>
      <c r="B97" s="45" t="s">
        <v>200</v>
      </c>
      <c r="C97" s="44" t="s">
        <v>293</v>
      </c>
      <c r="D97" s="45" t="s">
        <v>305</v>
      </c>
      <c r="E97" s="46" t="s">
        <v>306</v>
      </c>
      <c r="F97" s="46" t="s">
        <v>22</v>
      </c>
      <c r="G97" s="46">
        <v>8</v>
      </c>
      <c r="H97" s="46"/>
      <c r="I97" s="46">
        <f t="shared" si="2"/>
        <v>0</v>
      </c>
    </row>
    <row r="98" spans="1:9" s="55" customFormat="1" ht="40.5" x14ac:dyDescent="0.25">
      <c r="A98" s="47">
        <f t="shared" si="3"/>
        <v>154</v>
      </c>
      <c r="B98" s="48" t="s">
        <v>200</v>
      </c>
      <c r="C98" s="47" t="s">
        <v>293</v>
      </c>
      <c r="D98" s="48" t="s">
        <v>307</v>
      </c>
      <c r="E98" s="49" t="s">
        <v>308</v>
      </c>
      <c r="F98" s="49" t="s">
        <v>27</v>
      </c>
      <c r="G98" s="49"/>
      <c r="H98" s="46"/>
      <c r="I98" s="49" t="str">
        <f t="shared" si="2"/>
        <v/>
      </c>
    </row>
    <row r="99" spans="1:9" s="55" customFormat="1" ht="40.5" x14ac:dyDescent="0.25">
      <c r="A99" s="44">
        <f t="shared" si="3"/>
        <v>155</v>
      </c>
      <c r="B99" s="45" t="s">
        <v>200</v>
      </c>
      <c r="C99" s="44" t="s">
        <v>293</v>
      </c>
      <c r="D99" s="45" t="s">
        <v>309</v>
      </c>
      <c r="E99" s="46" t="s">
        <v>310</v>
      </c>
      <c r="F99" s="46" t="s">
        <v>27</v>
      </c>
      <c r="G99" s="46"/>
      <c r="H99" s="46"/>
      <c r="I99" s="46" t="str">
        <f t="shared" si="2"/>
        <v/>
      </c>
    </row>
    <row r="100" spans="1:9" s="55" customFormat="1" ht="54" x14ac:dyDescent="0.25">
      <c r="A100" s="47">
        <f t="shared" si="3"/>
        <v>156</v>
      </c>
      <c r="B100" s="48" t="s">
        <v>200</v>
      </c>
      <c r="C100" s="47" t="s">
        <v>293</v>
      </c>
      <c r="D100" s="48" t="s">
        <v>311</v>
      </c>
      <c r="E100" s="49" t="s">
        <v>312</v>
      </c>
      <c r="F100" s="49" t="s">
        <v>27</v>
      </c>
      <c r="G100" s="49"/>
      <c r="H100" s="46"/>
      <c r="I100" s="49" t="str">
        <f t="shared" si="2"/>
        <v/>
      </c>
    </row>
    <row r="101" spans="1:9" s="55" customFormat="1" ht="27" x14ac:dyDescent="0.25">
      <c r="A101" s="44">
        <f t="shared" si="3"/>
        <v>157</v>
      </c>
      <c r="B101" s="45" t="s">
        <v>200</v>
      </c>
      <c r="C101" s="44" t="s">
        <v>293</v>
      </c>
      <c r="D101" s="45" t="s">
        <v>313</v>
      </c>
      <c r="E101" s="46" t="s">
        <v>314</v>
      </c>
      <c r="F101" s="46" t="s">
        <v>27</v>
      </c>
      <c r="G101" s="46"/>
      <c r="H101" s="46"/>
      <c r="I101" s="46" t="str">
        <f t="shared" si="2"/>
        <v/>
      </c>
    </row>
    <row r="102" spans="1:9" s="55" customFormat="1" ht="54" x14ac:dyDescent="0.25">
      <c r="A102" s="47">
        <f t="shared" si="3"/>
        <v>158</v>
      </c>
      <c r="B102" s="48" t="s">
        <v>200</v>
      </c>
      <c r="C102" s="47" t="s">
        <v>293</v>
      </c>
      <c r="D102" s="48" t="s">
        <v>315</v>
      </c>
      <c r="E102" s="49" t="s">
        <v>316</v>
      </c>
      <c r="F102" s="49" t="s">
        <v>27</v>
      </c>
      <c r="G102" s="49"/>
      <c r="H102" s="46"/>
      <c r="I102" s="49" t="str">
        <f t="shared" si="2"/>
        <v/>
      </c>
    </row>
    <row r="103" spans="1:9" s="55" customFormat="1" ht="40.5" x14ac:dyDescent="0.25">
      <c r="A103" s="44">
        <f t="shared" si="3"/>
        <v>159</v>
      </c>
      <c r="B103" s="45" t="s">
        <v>200</v>
      </c>
      <c r="C103" s="44" t="s">
        <v>317</v>
      </c>
      <c r="D103" s="45" t="s">
        <v>318</v>
      </c>
      <c r="E103" s="46" t="s">
        <v>319</v>
      </c>
      <c r="F103" s="46" t="s">
        <v>27</v>
      </c>
      <c r="G103" s="46"/>
      <c r="H103" s="46"/>
      <c r="I103" s="46" t="str">
        <f t="shared" si="2"/>
        <v/>
      </c>
    </row>
    <row r="104" spans="1:9" s="55" customFormat="1" ht="27" x14ac:dyDescent="0.25">
      <c r="A104" s="47">
        <f t="shared" si="3"/>
        <v>160</v>
      </c>
      <c r="B104" s="48" t="s">
        <v>200</v>
      </c>
      <c r="C104" s="47" t="s">
        <v>317</v>
      </c>
      <c r="D104" s="48" t="s">
        <v>320</v>
      </c>
      <c r="E104" s="49" t="s">
        <v>321</v>
      </c>
      <c r="F104" s="49" t="s">
        <v>22</v>
      </c>
      <c r="G104" s="49">
        <v>6</v>
      </c>
      <c r="H104" s="46"/>
      <c r="I104" s="49">
        <f t="shared" si="2"/>
        <v>0</v>
      </c>
    </row>
    <row r="105" spans="1:9" s="55" customFormat="1" ht="54" x14ac:dyDescent="0.25">
      <c r="A105" s="44">
        <f t="shared" si="3"/>
        <v>161</v>
      </c>
      <c r="B105" s="45" t="s">
        <v>200</v>
      </c>
      <c r="C105" s="44" t="s">
        <v>322</v>
      </c>
      <c r="D105" s="45" t="s">
        <v>323</v>
      </c>
      <c r="E105" s="46" t="s">
        <v>324</v>
      </c>
      <c r="F105" s="46" t="s">
        <v>27</v>
      </c>
      <c r="G105" s="46"/>
      <c r="H105" s="46"/>
      <c r="I105" s="46" t="str">
        <f t="shared" si="2"/>
        <v/>
      </c>
    </row>
    <row r="106" spans="1:9" s="55" customFormat="1" ht="27" x14ac:dyDescent="0.25">
      <c r="A106" s="47">
        <f t="shared" si="3"/>
        <v>162</v>
      </c>
      <c r="B106" s="48" t="s">
        <v>200</v>
      </c>
      <c r="C106" s="47" t="s">
        <v>322</v>
      </c>
      <c r="D106" s="48" t="s">
        <v>325</v>
      </c>
      <c r="E106" s="49" t="s">
        <v>326</v>
      </c>
      <c r="F106" s="49" t="s">
        <v>27</v>
      </c>
      <c r="G106" s="49"/>
      <c r="H106" s="46"/>
      <c r="I106" s="49" t="str">
        <f t="shared" si="2"/>
        <v/>
      </c>
    </row>
    <row r="107" spans="1:9" s="55" customFormat="1" ht="40.5" x14ac:dyDescent="0.25">
      <c r="A107" s="44">
        <f t="shared" si="3"/>
        <v>163</v>
      </c>
      <c r="B107" s="45" t="s">
        <v>200</v>
      </c>
      <c r="C107" s="44" t="s">
        <v>327</v>
      </c>
      <c r="D107" s="45" t="s">
        <v>328</v>
      </c>
      <c r="E107" s="46" t="s">
        <v>329</v>
      </c>
      <c r="F107" s="46" t="s">
        <v>27</v>
      </c>
      <c r="G107" s="46"/>
      <c r="H107" s="46"/>
      <c r="I107" s="46" t="str">
        <f t="shared" si="2"/>
        <v/>
      </c>
    </row>
    <row r="108" spans="1:9" s="55" customFormat="1" ht="54" x14ac:dyDescent="0.25">
      <c r="A108" s="47">
        <f t="shared" si="3"/>
        <v>164</v>
      </c>
      <c r="B108" s="48" t="s">
        <v>200</v>
      </c>
      <c r="C108" s="47" t="s">
        <v>327</v>
      </c>
      <c r="D108" s="48" t="s">
        <v>330</v>
      </c>
      <c r="E108" s="49" t="s">
        <v>331</v>
      </c>
      <c r="F108" s="49" t="s">
        <v>27</v>
      </c>
      <c r="G108" s="49"/>
      <c r="H108" s="46"/>
      <c r="I108" s="49" t="str">
        <f t="shared" si="2"/>
        <v/>
      </c>
    </row>
    <row r="109" spans="1:9" s="55" customFormat="1" ht="27" x14ac:dyDescent="0.25">
      <c r="A109" s="44">
        <f t="shared" si="3"/>
        <v>165</v>
      </c>
      <c r="B109" s="45" t="s">
        <v>200</v>
      </c>
      <c r="C109" s="44" t="s">
        <v>327</v>
      </c>
      <c r="D109" s="45" t="s">
        <v>332</v>
      </c>
      <c r="E109" s="46" t="s">
        <v>333</v>
      </c>
      <c r="F109" s="46" t="s">
        <v>22</v>
      </c>
      <c r="G109" s="46">
        <v>6</v>
      </c>
      <c r="H109" s="46"/>
      <c r="I109" s="46">
        <f t="shared" si="2"/>
        <v>0</v>
      </c>
    </row>
    <row r="110" spans="1:9" s="55" customFormat="1" ht="40.5" x14ac:dyDescent="0.25">
      <c r="A110" s="47">
        <f t="shared" si="3"/>
        <v>166</v>
      </c>
      <c r="B110" s="48" t="s">
        <v>200</v>
      </c>
      <c r="C110" s="47" t="s">
        <v>327</v>
      </c>
      <c r="D110" s="48" t="s">
        <v>334</v>
      </c>
      <c r="E110" s="49" t="s">
        <v>335</v>
      </c>
      <c r="F110" s="49" t="s">
        <v>27</v>
      </c>
      <c r="G110" s="49"/>
      <c r="H110" s="46"/>
      <c r="I110" s="49" t="str">
        <f t="shared" si="2"/>
        <v/>
      </c>
    </row>
    <row r="111" spans="1:9" s="55" customFormat="1" ht="27" x14ac:dyDescent="0.25">
      <c r="A111" s="44">
        <f t="shared" si="3"/>
        <v>167</v>
      </c>
      <c r="B111" s="45" t="s">
        <v>200</v>
      </c>
      <c r="C111" s="44" t="s">
        <v>327</v>
      </c>
      <c r="D111" s="45" t="s">
        <v>336</v>
      </c>
      <c r="E111" s="46" t="s">
        <v>337</v>
      </c>
      <c r="F111" s="46" t="s">
        <v>27</v>
      </c>
      <c r="G111" s="46"/>
      <c r="H111" s="46"/>
      <c r="I111" s="46" t="str">
        <f t="shared" si="2"/>
        <v/>
      </c>
    </row>
    <row r="112" spans="1:9" s="55" customFormat="1" ht="27" x14ac:dyDescent="0.25">
      <c r="A112" s="47">
        <f t="shared" si="3"/>
        <v>168</v>
      </c>
      <c r="B112" s="48" t="s">
        <v>200</v>
      </c>
      <c r="C112" s="47" t="s">
        <v>327</v>
      </c>
      <c r="D112" s="48" t="s">
        <v>338</v>
      </c>
      <c r="E112" s="49" t="s">
        <v>339</v>
      </c>
      <c r="F112" s="49" t="s">
        <v>27</v>
      </c>
      <c r="G112" s="49"/>
      <c r="H112" s="46"/>
      <c r="I112" s="49" t="str">
        <f t="shared" si="2"/>
        <v/>
      </c>
    </row>
    <row r="113" spans="1:9" s="55" customFormat="1" ht="27" x14ac:dyDescent="0.25">
      <c r="A113" s="44">
        <f t="shared" si="3"/>
        <v>169</v>
      </c>
      <c r="B113" s="45" t="s">
        <v>200</v>
      </c>
      <c r="C113" s="44" t="s">
        <v>327</v>
      </c>
      <c r="D113" s="45" t="s">
        <v>340</v>
      </c>
      <c r="E113" s="46" t="s">
        <v>341</v>
      </c>
      <c r="F113" s="46" t="s">
        <v>27</v>
      </c>
      <c r="G113" s="46"/>
      <c r="H113" s="46"/>
      <c r="I113" s="46" t="str">
        <f t="shared" si="2"/>
        <v/>
      </c>
    </row>
    <row r="114" spans="1:9" s="55" customFormat="1" ht="40.5" x14ac:dyDescent="0.25">
      <c r="A114" s="47">
        <f t="shared" si="3"/>
        <v>170</v>
      </c>
      <c r="B114" s="48" t="s">
        <v>200</v>
      </c>
      <c r="C114" s="47" t="s">
        <v>327</v>
      </c>
      <c r="D114" s="48" t="s">
        <v>342</v>
      </c>
      <c r="E114" s="49" t="s">
        <v>343</v>
      </c>
      <c r="F114" s="49" t="s">
        <v>27</v>
      </c>
      <c r="G114" s="49"/>
      <c r="H114" s="46"/>
      <c r="I114" s="49" t="str">
        <f t="shared" si="2"/>
        <v/>
      </c>
    </row>
    <row r="115" spans="1:9" s="55" customFormat="1" ht="40.5" x14ac:dyDescent="0.25">
      <c r="A115" s="44">
        <f t="shared" si="3"/>
        <v>171</v>
      </c>
      <c r="B115" s="45" t="s">
        <v>200</v>
      </c>
      <c r="C115" s="44" t="s">
        <v>327</v>
      </c>
      <c r="D115" s="45" t="s">
        <v>344</v>
      </c>
      <c r="E115" s="46" t="s">
        <v>345</v>
      </c>
      <c r="F115" s="46" t="s">
        <v>27</v>
      </c>
      <c r="G115" s="46"/>
      <c r="H115" s="46"/>
      <c r="I115" s="46" t="str">
        <f t="shared" si="2"/>
        <v/>
      </c>
    </row>
    <row r="116" spans="1:9" s="55" customFormat="1" ht="40.5" x14ac:dyDescent="0.25">
      <c r="A116" s="47">
        <f t="shared" si="3"/>
        <v>172</v>
      </c>
      <c r="B116" s="48" t="s">
        <v>200</v>
      </c>
      <c r="C116" s="47" t="s">
        <v>327</v>
      </c>
      <c r="D116" s="48" t="s">
        <v>346</v>
      </c>
      <c r="E116" s="49" t="s">
        <v>347</v>
      </c>
      <c r="F116" s="49" t="s">
        <v>27</v>
      </c>
      <c r="G116" s="49"/>
      <c r="H116" s="46"/>
      <c r="I116" s="49" t="str">
        <f t="shared" si="2"/>
        <v/>
      </c>
    </row>
    <row r="117" spans="1:9" s="55" customFormat="1" ht="40.5" x14ac:dyDescent="0.25">
      <c r="A117" s="44">
        <f t="shared" si="3"/>
        <v>173</v>
      </c>
      <c r="B117" s="45" t="s">
        <v>348</v>
      </c>
      <c r="C117" s="44" t="s">
        <v>349</v>
      </c>
      <c r="D117" s="45" t="s">
        <v>350</v>
      </c>
      <c r="E117" s="46" t="s">
        <v>351</v>
      </c>
      <c r="F117" s="46" t="s">
        <v>27</v>
      </c>
      <c r="G117" s="46"/>
      <c r="H117" s="46"/>
      <c r="I117" s="46" t="str">
        <f t="shared" si="2"/>
        <v/>
      </c>
    </row>
    <row r="118" spans="1:9" s="55" customFormat="1" ht="40.5" x14ac:dyDescent="0.25">
      <c r="A118" s="47">
        <f t="shared" si="3"/>
        <v>174</v>
      </c>
      <c r="B118" s="48" t="s">
        <v>348</v>
      </c>
      <c r="C118" s="47" t="s">
        <v>349</v>
      </c>
      <c r="D118" s="48" t="s">
        <v>236</v>
      </c>
      <c r="E118" s="49" t="s">
        <v>352</v>
      </c>
      <c r="F118" s="49" t="s">
        <v>27</v>
      </c>
      <c r="G118" s="49"/>
      <c r="H118" s="46"/>
      <c r="I118" s="49" t="str">
        <f t="shared" si="2"/>
        <v/>
      </c>
    </row>
    <row r="119" spans="1:9" s="55" customFormat="1" ht="27" x14ac:dyDescent="0.25">
      <c r="A119" s="44">
        <f t="shared" si="3"/>
        <v>175</v>
      </c>
      <c r="B119" s="45" t="s">
        <v>348</v>
      </c>
      <c r="C119" s="44" t="s">
        <v>349</v>
      </c>
      <c r="D119" s="45" t="s">
        <v>353</v>
      </c>
      <c r="E119" s="46" t="s">
        <v>354</v>
      </c>
      <c r="F119" s="46" t="s">
        <v>27</v>
      </c>
      <c r="G119" s="46"/>
      <c r="H119" s="46"/>
      <c r="I119" s="46" t="str">
        <f t="shared" si="2"/>
        <v/>
      </c>
    </row>
    <row r="120" spans="1:9" s="55" customFormat="1" ht="40.5" x14ac:dyDescent="0.25">
      <c r="A120" s="47">
        <f t="shared" si="3"/>
        <v>176</v>
      </c>
      <c r="B120" s="48" t="s">
        <v>348</v>
      </c>
      <c r="C120" s="47" t="s">
        <v>349</v>
      </c>
      <c r="D120" s="48" t="s">
        <v>355</v>
      </c>
      <c r="E120" s="49" t="s">
        <v>356</v>
      </c>
      <c r="F120" s="49" t="s">
        <v>27</v>
      </c>
      <c r="G120" s="49"/>
      <c r="H120" s="46"/>
      <c r="I120" s="49" t="str">
        <f t="shared" si="2"/>
        <v/>
      </c>
    </row>
    <row r="121" spans="1:9" s="55" customFormat="1" ht="40.5" x14ac:dyDescent="0.25">
      <c r="A121" s="44">
        <f t="shared" si="3"/>
        <v>177</v>
      </c>
      <c r="B121" s="45" t="s">
        <v>348</v>
      </c>
      <c r="C121" s="44" t="s">
        <v>349</v>
      </c>
      <c r="D121" s="45" t="s">
        <v>357</v>
      </c>
      <c r="E121" s="46" t="s">
        <v>358</v>
      </c>
      <c r="F121" s="46" t="s">
        <v>27</v>
      </c>
      <c r="G121" s="46"/>
      <c r="H121" s="46"/>
      <c r="I121" s="46" t="str">
        <f t="shared" si="2"/>
        <v/>
      </c>
    </row>
    <row r="122" spans="1:9" s="55" customFormat="1" ht="27" x14ac:dyDescent="0.25">
      <c r="A122" s="47">
        <f t="shared" si="3"/>
        <v>178</v>
      </c>
      <c r="B122" s="48" t="s">
        <v>348</v>
      </c>
      <c r="C122" s="47" t="s">
        <v>349</v>
      </c>
      <c r="D122" s="48" t="s">
        <v>359</v>
      </c>
      <c r="E122" s="49" t="s">
        <v>360</v>
      </c>
      <c r="F122" s="49" t="s">
        <v>22</v>
      </c>
      <c r="G122" s="49">
        <v>6</v>
      </c>
      <c r="H122" s="46"/>
      <c r="I122" s="49">
        <f t="shared" si="2"/>
        <v>0</v>
      </c>
    </row>
    <row r="123" spans="1:9" s="55" customFormat="1" ht="40.5" x14ac:dyDescent="0.25">
      <c r="A123" s="44">
        <f t="shared" si="3"/>
        <v>179</v>
      </c>
      <c r="B123" s="45" t="s">
        <v>348</v>
      </c>
      <c r="C123" s="44" t="s">
        <v>361</v>
      </c>
      <c r="D123" s="45" t="s">
        <v>362</v>
      </c>
      <c r="E123" s="46" t="s">
        <v>363</v>
      </c>
      <c r="F123" s="46" t="s">
        <v>27</v>
      </c>
      <c r="G123" s="46"/>
      <c r="H123" s="46"/>
      <c r="I123" s="46" t="str">
        <f t="shared" si="2"/>
        <v/>
      </c>
    </row>
    <row r="124" spans="1:9" s="55" customFormat="1" ht="40.5" x14ac:dyDescent="0.25">
      <c r="A124" s="47">
        <f t="shared" si="3"/>
        <v>180</v>
      </c>
      <c r="B124" s="48" t="s">
        <v>348</v>
      </c>
      <c r="C124" s="47" t="s">
        <v>361</v>
      </c>
      <c r="D124" s="48" t="s">
        <v>364</v>
      </c>
      <c r="E124" s="49" t="s">
        <v>365</v>
      </c>
      <c r="F124" s="49" t="s">
        <v>27</v>
      </c>
      <c r="G124" s="49"/>
      <c r="H124" s="46"/>
      <c r="I124" s="49" t="str">
        <f t="shared" si="2"/>
        <v/>
      </c>
    </row>
    <row r="125" spans="1:9" s="55" customFormat="1" ht="54" x14ac:dyDescent="0.25">
      <c r="A125" s="44">
        <f t="shared" si="3"/>
        <v>181</v>
      </c>
      <c r="B125" s="45" t="s">
        <v>348</v>
      </c>
      <c r="C125" s="44" t="s">
        <v>361</v>
      </c>
      <c r="D125" s="45" t="s">
        <v>366</v>
      </c>
      <c r="E125" s="46" t="s">
        <v>367</v>
      </c>
      <c r="F125" s="46" t="s">
        <v>27</v>
      </c>
      <c r="G125" s="46"/>
      <c r="H125" s="46"/>
      <c r="I125" s="46" t="str">
        <f t="shared" si="2"/>
        <v/>
      </c>
    </row>
    <row r="126" spans="1:9" s="55" customFormat="1" ht="27" x14ac:dyDescent="0.25">
      <c r="A126" s="47">
        <f t="shared" si="3"/>
        <v>182</v>
      </c>
      <c r="B126" s="48" t="s">
        <v>348</v>
      </c>
      <c r="C126" s="47" t="s">
        <v>361</v>
      </c>
      <c r="D126" s="48" t="s">
        <v>368</v>
      </c>
      <c r="E126" s="49" t="s">
        <v>369</v>
      </c>
      <c r="F126" s="49" t="s">
        <v>27</v>
      </c>
      <c r="G126" s="49"/>
      <c r="H126" s="46"/>
      <c r="I126" s="49" t="str">
        <f t="shared" si="2"/>
        <v/>
      </c>
    </row>
    <row r="127" spans="1:9" s="55" customFormat="1" ht="54" x14ac:dyDescent="0.25">
      <c r="A127" s="44">
        <f t="shared" si="3"/>
        <v>183</v>
      </c>
      <c r="B127" s="45" t="s">
        <v>348</v>
      </c>
      <c r="C127" s="44" t="s">
        <v>361</v>
      </c>
      <c r="D127" s="45" t="s">
        <v>370</v>
      </c>
      <c r="E127" s="46" t="s">
        <v>371</v>
      </c>
      <c r="F127" s="46" t="s">
        <v>22</v>
      </c>
      <c r="G127" s="46">
        <v>6</v>
      </c>
      <c r="H127" s="46"/>
      <c r="I127" s="46">
        <f t="shared" si="2"/>
        <v>0</v>
      </c>
    </row>
    <row r="128" spans="1:9" s="55" customFormat="1" ht="67.5" x14ac:dyDescent="0.25">
      <c r="A128" s="47">
        <f t="shared" si="3"/>
        <v>184</v>
      </c>
      <c r="B128" s="48" t="s">
        <v>348</v>
      </c>
      <c r="C128" s="47" t="s">
        <v>361</v>
      </c>
      <c r="D128" s="48" t="s">
        <v>372</v>
      </c>
      <c r="E128" s="49" t="s">
        <v>373</v>
      </c>
      <c r="F128" s="49" t="s">
        <v>27</v>
      </c>
      <c r="G128" s="49"/>
      <c r="H128" s="46"/>
      <c r="I128" s="49" t="str">
        <f t="shared" si="2"/>
        <v/>
      </c>
    </row>
    <row r="129" spans="1:9" s="55" customFormat="1" ht="54" x14ac:dyDescent="0.25">
      <c r="A129" s="44">
        <f t="shared" si="3"/>
        <v>185</v>
      </c>
      <c r="B129" s="45" t="s">
        <v>348</v>
      </c>
      <c r="C129" s="44" t="s">
        <v>361</v>
      </c>
      <c r="D129" s="45" t="s">
        <v>374</v>
      </c>
      <c r="E129" s="46" t="s">
        <v>375</v>
      </c>
      <c r="F129" s="46" t="s">
        <v>27</v>
      </c>
      <c r="G129" s="46"/>
      <c r="H129" s="46"/>
      <c r="I129" s="46" t="str">
        <f t="shared" si="2"/>
        <v/>
      </c>
    </row>
    <row r="130" spans="1:9" s="55" customFormat="1" ht="27" x14ac:dyDescent="0.25">
      <c r="A130" s="47">
        <f t="shared" si="3"/>
        <v>186</v>
      </c>
      <c r="B130" s="48" t="s">
        <v>348</v>
      </c>
      <c r="C130" s="47" t="s">
        <v>361</v>
      </c>
      <c r="D130" s="48" t="s">
        <v>376</v>
      </c>
      <c r="E130" s="49" t="s">
        <v>377</v>
      </c>
      <c r="F130" s="49" t="s">
        <v>27</v>
      </c>
      <c r="G130" s="49"/>
      <c r="H130" s="46"/>
      <c r="I130" s="49" t="str">
        <f t="shared" si="2"/>
        <v/>
      </c>
    </row>
    <row r="131" spans="1:9" s="55" customFormat="1" ht="27" x14ac:dyDescent="0.25">
      <c r="A131" s="44">
        <f t="shared" si="3"/>
        <v>187</v>
      </c>
      <c r="B131" s="45" t="s">
        <v>348</v>
      </c>
      <c r="C131" s="44" t="s">
        <v>361</v>
      </c>
      <c r="D131" s="45" t="s">
        <v>378</v>
      </c>
      <c r="E131" s="46" t="s">
        <v>379</v>
      </c>
      <c r="F131" s="46" t="s">
        <v>27</v>
      </c>
      <c r="G131" s="46"/>
      <c r="H131" s="46"/>
      <c r="I131" s="46" t="str">
        <f t="shared" si="2"/>
        <v/>
      </c>
    </row>
    <row r="132" spans="1:9" s="55" customFormat="1" ht="40.5" x14ac:dyDescent="0.25">
      <c r="A132" s="47">
        <f t="shared" si="3"/>
        <v>188</v>
      </c>
      <c r="B132" s="48" t="s">
        <v>348</v>
      </c>
      <c r="C132" s="47" t="s">
        <v>361</v>
      </c>
      <c r="D132" s="48" t="s">
        <v>380</v>
      </c>
      <c r="E132" s="49" t="s">
        <v>381</v>
      </c>
      <c r="F132" s="49" t="s">
        <v>27</v>
      </c>
      <c r="G132" s="49"/>
      <c r="H132" s="46"/>
      <c r="I132" s="49" t="str">
        <f t="shared" si="2"/>
        <v/>
      </c>
    </row>
    <row r="133" spans="1:9" s="55" customFormat="1" ht="40.5" x14ac:dyDescent="0.25">
      <c r="A133" s="44">
        <f t="shared" si="3"/>
        <v>189</v>
      </c>
      <c r="B133" s="45" t="s">
        <v>348</v>
      </c>
      <c r="C133" s="44" t="s">
        <v>361</v>
      </c>
      <c r="D133" s="45" t="s">
        <v>382</v>
      </c>
      <c r="E133" s="46" t="s">
        <v>383</v>
      </c>
      <c r="F133" s="46" t="s">
        <v>27</v>
      </c>
      <c r="G133" s="46"/>
      <c r="H133" s="46"/>
      <c r="I133" s="46" t="str">
        <f t="shared" si="2"/>
        <v/>
      </c>
    </row>
    <row r="134" spans="1:9" s="55" customFormat="1" ht="54" x14ac:dyDescent="0.25">
      <c r="A134" s="47">
        <f t="shared" si="3"/>
        <v>190</v>
      </c>
      <c r="B134" s="48" t="s">
        <v>348</v>
      </c>
      <c r="C134" s="47" t="s">
        <v>361</v>
      </c>
      <c r="D134" s="48" t="s">
        <v>384</v>
      </c>
      <c r="E134" s="49" t="s">
        <v>385</v>
      </c>
      <c r="F134" s="49" t="s">
        <v>27</v>
      </c>
      <c r="G134" s="49"/>
      <c r="H134" s="46"/>
      <c r="I134" s="49" t="str">
        <f t="shared" ref="I134:I193" si="4">IF(ISBLANK(F134),"",IF(F134="Wens",G134*IF(H134="Niet mogelijk",0,IF(H134="standaard",1,IF(H134="Maatwerk/3rd party oplossing",0.5,))),""))</f>
        <v/>
      </c>
    </row>
    <row r="135" spans="1:9" s="55" customFormat="1" ht="27" x14ac:dyDescent="0.25">
      <c r="A135" s="44">
        <f t="shared" ref="A135:A198" si="5">IF(ISBLANK(B135),"",A134+1)</f>
        <v>191</v>
      </c>
      <c r="B135" s="45" t="s">
        <v>348</v>
      </c>
      <c r="C135" s="44" t="s">
        <v>361</v>
      </c>
      <c r="D135" s="45" t="s">
        <v>386</v>
      </c>
      <c r="E135" s="46" t="s">
        <v>387</v>
      </c>
      <c r="F135" s="46" t="s">
        <v>27</v>
      </c>
      <c r="G135" s="46"/>
      <c r="H135" s="46"/>
      <c r="I135" s="46" t="str">
        <f t="shared" si="4"/>
        <v/>
      </c>
    </row>
    <row r="136" spans="1:9" s="55" customFormat="1" ht="27" x14ac:dyDescent="0.25">
      <c r="A136" s="47">
        <f t="shared" si="5"/>
        <v>192</v>
      </c>
      <c r="B136" s="48" t="s">
        <v>348</v>
      </c>
      <c r="C136" s="47" t="s">
        <v>361</v>
      </c>
      <c r="D136" s="48" t="s">
        <v>388</v>
      </c>
      <c r="E136" s="49" t="s">
        <v>389</v>
      </c>
      <c r="F136" s="49" t="s">
        <v>22</v>
      </c>
      <c r="G136" s="49">
        <v>8</v>
      </c>
      <c r="H136" s="46"/>
      <c r="I136" s="49">
        <f t="shared" si="4"/>
        <v>0</v>
      </c>
    </row>
    <row r="137" spans="1:9" s="55" customFormat="1" ht="54" x14ac:dyDescent="0.25">
      <c r="A137" s="44">
        <f t="shared" si="5"/>
        <v>193</v>
      </c>
      <c r="B137" s="45" t="s">
        <v>348</v>
      </c>
      <c r="C137" s="44" t="s">
        <v>390</v>
      </c>
      <c r="D137" s="45" t="s">
        <v>391</v>
      </c>
      <c r="E137" s="46" t="s">
        <v>392</v>
      </c>
      <c r="F137" s="46" t="s">
        <v>27</v>
      </c>
      <c r="G137" s="46"/>
      <c r="H137" s="46"/>
      <c r="I137" s="46" t="str">
        <f t="shared" si="4"/>
        <v/>
      </c>
    </row>
    <row r="138" spans="1:9" s="55" customFormat="1" ht="40.5" x14ac:dyDescent="0.25">
      <c r="A138" s="47">
        <f t="shared" si="5"/>
        <v>194</v>
      </c>
      <c r="B138" s="48" t="s">
        <v>348</v>
      </c>
      <c r="C138" s="47" t="s">
        <v>390</v>
      </c>
      <c r="D138" s="48" t="s">
        <v>393</v>
      </c>
      <c r="E138" s="49" t="s">
        <v>394</v>
      </c>
      <c r="F138" s="49" t="s">
        <v>27</v>
      </c>
      <c r="G138" s="49"/>
      <c r="H138" s="46"/>
      <c r="I138" s="49" t="str">
        <f t="shared" si="4"/>
        <v/>
      </c>
    </row>
    <row r="139" spans="1:9" s="55" customFormat="1" ht="27" x14ac:dyDescent="0.25">
      <c r="A139" s="44">
        <f t="shared" si="5"/>
        <v>195</v>
      </c>
      <c r="B139" s="45" t="s">
        <v>348</v>
      </c>
      <c r="C139" s="44" t="s">
        <v>390</v>
      </c>
      <c r="D139" s="45" t="s">
        <v>395</v>
      </c>
      <c r="E139" s="46" t="s">
        <v>396</v>
      </c>
      <c r="F139" s="46" t="s">
        <v>27</v>
      </c>
      <c r="G139" s="46"/>
      <c r="H139" s="46"/>
      <c r="I139" s="46" t="str">
        <f t="shared" si="4"/>
        <v/>
      </c>
    </row>
    <row r="140" spans="1:9" s="55" customFormat="1" ht="27" x14ac:dyDescent="0.25">
      <c r="A140" s="47">
        <f t="shared" si="5"/>
        <v>196</v>
      </c>
      <c r="B140" s="48" t="s">
        <v>348</v>
      </c>
      <c r="C140" s="47" t="s">
        <v>390</v>
      </c>
      <c r="D140" s="48" t="s">
        <v>397</v>
      </c>
      <c r="E140" s="49" t="s">
        <v>398</v>
      </c>
      <c r="F140" s="49" t="s">
        <v>27</v>
      </c>
      <c r="G140" s="49"/>
      <c r="H140" s="46"/>
      <c r="I140" s="49" t="str">
        <f t="shared" si="4"/>
        <v/>
      </c>
    </row>
    <row r="141" spans="1:9" s="55" customFormat="1" ht="40.5" x14ac:dyDescent="0.25">
      <c r="A141" s="44">
        <f t="shared" si="5"/>
        <v>197</v>
      </c>
      <c r="B141" s="45" t="s">
        <v>348</v>
      </c>
      <c r="C141" s="44" t="s">
        <v>390</v>
      </c>
      <c r="D141" s="45" t="s">
        <v>399</v>
      </c>
      <c r="E141" s="46" t="s">
        <v>400</v>
      </c>
      <c r="F141" s="46" t="s">
        <v>27</v>
      </c>
      <c r="G141" s="46"/>
      <c r="H141" s="46"/>
      <c r="I141" s="46" t="str">
        <f t="shared" si="4"/>
        <v/>
      </c>
    </row>
    <row r="142" spans="1:9" s="55" customFormat="1" ht="40.5" x14ac:dyDescent="0.25">
      <c r="A142" s="47">
        <f t="shared" si="5"/>
        <v>198</v>
      </c>
      <c r="B142" s="48" t="s">
        <v>348</v>
      </c>
      <c r="C142" s="47" t="s">
        <v>390</v>
      </c>
      <c r="D142" s="48" t="s">
        <v>401</v>
      </c>
      <c r="E142" s="49" t="s">
        <v>402</v>
      </c>
      <c r="F142" s="49" t="s">
        <v>22</v>
      </c>
      <c r="G142" s="49">
        <v>8</v>
      </c>
      <c r="H142" s="46"/>
      <c r="I142" s="49">
        <f t="shared" si="4"/>
        <v>0</v>
      </c>
    </row>
    <row r="143" spans="1:9" s="55" customFormat="1" ht="40.5" x14ac:dyDescent="0.25">
      <c r="A143" s="44">
        <f t="shared" si="5"/>
        <v>199</v>
      </c>
      <c r="B143" s="45" t="s">
        <v>348</v>
      </c>
      <c r="C143" s="44" t="s">
        <v>390</v>
      </c>
      <c r="D143" s="45" t="s">
        <v>403</v>
      </c>
      <c r="E143" s="46" t="s">
        <v>404</v>
      </c>
      <c r="F143" s="46" t="s">
        <v>27</v>
      </c>
      <c r="G143" s="46"/>
      <c r="H143" s="46"/>
      <c r="I143" s="46" t="str">
        <f t="shared" si="4"/>
        <v/>
      </c>
    </row>
    <row r="144" spans="1:9" s="55" customFormat="1" ht="40.5" x14ac:dyDescent="0.25">
      <c r="A144" s="47">
        <f t="shared" si="5"/>
        <v>200</v>
      </c>
      <c r="B144" s="48" t="s">
        <v>348</v>
      </c>
      <c r="C144" s="47" t="s">
        <v>390</v>
      </c>
      <c r="D144" s="48" t="s">
        <v>405</v>
      </c>
      <c r="E144" s="49" t="s">
        <v>406</v>
      </c>
      <c r="F144" s="49" t="s">
        <v>27</v>
      </c>
      <c r="G144" s="49"/>
      <c r="H144" s="46"/>
      <c r="I144" s="49" t="str">
        <f t="shared" si="4"/>
        <v/>
      </c>
    </row>
    <row r="145" spans="1:9" s="55" customFormat="1" ht="27" x14ac:dyDescent="0.25">
      <c r="A145" s="44">
        <f t="shared" si="5"/>
        <v>201</v>
      </c>
      <c r="B145" s="45" t="s">
        <v>348</v>
      </c>
      <c r="C145" s="44" t="s">
        <v>390</v>
      </c>
      <c r="D145" s="45" t="s">
        <v>407</v>
      </c>
      <c r="E145" s="46" t="s">
        <v>408</v>
      </c>
      <c r="F145" s="46" t="s">
        <v>27</v>
      </c>
      <c r="G145" s="46"/>
      <c r="H145" s="46"/>
      <c r="I145" s="46" t="str">
        <f t="shared" si="4"/>
        <v/>
      </c>
    </row>
    <row r="146" spans="1:9" s="55" customFormat="1" ht="40.5" x14ac:dyDescent="0.25">
      <c r="A146" s="47">
        <f t="shared" si="5"/>
        <v>202</v>
      </c>
      <c r="B146" s="48" t="s">
        <v>348</v>
      </c>
      <c r="C146" s="47" t="s">
        <v>390</v>
      </c>
      <c r="D146" s="48" t="s">
        <v>409</v>
      </c>
      <c r="E146" s="49" t="s">
        <v>410</v>
      </c>
      <c r="F146" s="49" t="s">
        <v>27</v>
      </c>
      <c r="G146" s="49"/>
      <c r="H146" s="46"/>
      <c r="I146" s="49" t="str">
        <f t="shared" si="4"/>
        <v/>
      </c>
    </row>
    <row r="147" spans="1:9" s="55" customFormat="1" ht="54" x14ac:dyDescent="0.25">
      <c r="A147" s="44">
        <f t="shared" si="5"/>
        <v>203</v>
      </c>
      <c r="B147" s="45" t="s">
        <v>348</v>
      </c>
      <c r="C147" s="44" t="s">
        <v>411</v>
      </c>
      <c r="D147" s="45" t="s">
        <v>412</v>
      </c>
      <c r="E147" s="46" t="s">
        <v>413</v>
      </c>
      <c r="F147" s="46" t="s">
        <v>27</v>
      </c>
      <c r="G147" s="46"/>
      <c r="H147" s="46"/>
      <c r="I147" s="46" t="str">
        <f t="shared" si="4"/>
        <v/>
      </c>
    </row>
    <row r="148" spans="1:9" s="55" customFormat="1" ht="40.5" x14ac:dyDescent="0.25">
      <c r="A148" s="47">
        <f t="shared" si="5"/>
        <v>204</v>
      </c>
      <c r="B148" s="48" t="s">
        <v>348</v>
      </c>
      <c r="C148" s="47" t="s">
        <v>411</v>
      </c>
      <c r="D148" s="48" t="s">
        <v>414</v>
      </c>
      <c r="E148" s="49" t="s">
        <v>415</v>
      </c>
      <c r="F148" s="49" t="s">
        <v>27</v>
      </c>
      <c r="G148" s="49"/>
      <c r="H148" s="46"/>
      <c r="I148" s="49" t="str">
        <f t="shared" si="4"/>
        <v/>
      </c>
    </row>
    <row r="149" spans="1:9" s="55" customFormat="1" ht="67.5" x14ac:dyDescent="0.25">
      <c r="A149" s="44">
        <f t="shared" si="5"/>
        <v>205</v>
      </c>
      <c r="B149" s="45" t="s">
        <v>348</v>
      </c>
      <c r="C149" s="44" t="s">
        <v>411</v>
      </c>
      <c r="D149" s="45" t="s">
        <v>416</v>
      </c>
      <c r="E149" s="46" t="s">
        <v>417</v>
      </c>
      <c r="F149" s="46" t="s">
        <v>27</v>
      </c>
      <c r="G149" s="46"/>
      <c r="H149" s="46"/>
      <c r="I149" s="46" t="str">
        <f t="shared" si="4"/>
        <v/>
      </c>
    </row>
    <row r="150" spans="1:9" s="55" customFormat="1" ht="54" x14ac:dyDescent="0.25">
      <c r="A150" s="47">
        <f t="shared" si="5"/>
        <v>206</v>
      </c>
      <c r="B150" s="48" t="s">
        <v>348</v>
      </c>
      <c r="C150" s="47" t="s">
        <v>411</v>
      </c>
      <c r="D150" s="48" t="s">
        <v>418</v>
      </c>
      <c r="E150" s="49" t="s">
        <v>419</v>
      </c>
      <c r="F150" s="49" t="s">
        <v>27</v>
      </c>
      <c r="G150" s="49"/>
      <c r="H150" s="46"/>
      <c r="I150" s="49" t="str">
        <f t="shared" si="4"/>
        <v/>
      </c>
    </row>
    <row r="151" spans="1:9" s="55" customFormat="1" ht="81" x14ac:dyDescent="0.25">
      <c r="A151" s="44">
        <f t="shared" si="5"/>
        <v>207</v>
      </c>
      <c r="B151" s="45" t="s">
        <v>348</v>
      </c>
      <c r="C151" s="44" t="s">
        <v>411</v>
      </c>
      <c r="D151" s="45" t="s">
        <v>420</v>
      </c>
      <c r="E151" s="46" t="s">
        <v>421</v>
      </c>
      <c r="F151" s="46" t="s">
        <v>27</v>
      </c>
      <c r="G151" s="46"/>
      <c r="H151" s="46"/>
      <c r="I151" s="46" t="str">
        <f t="shared" si="4"/>
        <v/>
      </c>
    </row>
    <row r="152" spans="1:9" s="55" customFormat="1" ht="40.5" x14ac:dyDescent="0.25">
      <c r="A152" s="47">
        <f t="shared" si="5"/>
        <v>208</v>
      </c>
      <c r="B152" s="48" t="s">
        <v>348</v>
      </c>
      <c r="C152" s="47" t="s">
        <v>411</v>
      </c>
      <c r="D152" s="48" t="s">
        <v>422</v>
      </c>
      <c r="E152" s="49" t="s">
        <v>423</v>
      </c>
      <c r="F152" s="49" t="s">
        <v>27</v>
      </c>
      <c r="G152" s="49"/>
      <c r="H152" s="46"/>
      <c r="I152" s="49" t="str">
        <f t="shared" si="4"/>
        <v/>
      </c>
    </row>
    <row r="153" spans="1:9" s="55" customFormat="1" ht="40.5" x14ac:dyDescent="0.25">
      <c r="A153" s="44">
        <f t="shared" si="5"/>
        <v>209</v>
      </c>
      <c r="B153" s="45" t="s">
        <v>348</v>
      </c>
      <c r="C153" s="44" t="s">
        <v>411</v>
      </c>
      <c r="D153" s="45" t="s">
        <v>424</v>
      </c>
      <c r="E153" s="46" t="s">
        <v>425</v>
      </c>
      <c r="F153" s="46" t="s">
        <v>27</v>
      </c>
      <c r="G153" s="46"/>
      <c r="H153" s="46"/>
      <c r="I153" s="46" t="str">
        <f t="shared" si="4"/>
        <v/>
      </c>
    </row>
    <row r="154" spans="1:9" s="55" customFormat="1" ht="94.5" x14ac:dyDescent="0.25">
      <c r="A154" s="47">
        <f t="shared" si="5"/>
        <v>210</v>
      </c>
      <c r="B154" s="48" t="s">
        <v>348</v>
      </c>
      <c r="C154" s="47" t="s">
        <v>411</v>
      </c>
      <c r="D154" s="48" t="s">
        <v>29</v>
      </c>
      <c r="E154" s="49" t="s">
        <v>426</v>
      </c>
      <c r="F154" s="49" t="s">
        <v>22</v>
      </c>
      <c r="G154" s="49">
        <v>8</v>
      </c>
      <c r="H154" s="46"/>
      <c r="I154" s="49">
        <f t="shared" si="4"/>
        <v>0</v>
      </c>
    </row>
    <row r="155" spans="1:9" s="55" customFormat="1" ht="54" x14ac:dyDescent="0.25">
      <c r="A155" s="44">
        <f t="shared" si="5"/>
        <v>211</v>
      </c>
      <c r="B155" s="45" t="s">
        <v>348</v>
      </c>
      <c r="C155" s="44" t="s">
        <v>427</v>
      </c>
      <c r="D155" s="45" t="s">
        <v>428</v>
      </c>
      <c r="E155" s="46" t="s">
        <v>429</v>
      </c>
      <c r="F155" s="46" t="s">
        <v>27</v>
      </c>
      <c r="G155" s="46"/>
      <c r="H155" s="46"/>
      <c r="I155" s="46" t="str">
        <f t="shared" si="4"/>
        <v/>
      </c>
    </row>
    <row r="156" spans="1:9" s="55" customFormat="1" ht="40.5" x14ac:dyDescent="0.25">
      <c r="A156" s="47">
        <f t="shared" si="5"/>
        <v>212</v>
      </c>
      <c r="B156" s="48" t="s">
        <v>348</v>
      </c>
      <c r="C156" s="47" t="s">
        <v>427</v>
      </c>
      <c r="D156" s="48" t="s">
        <v>430</v>
      </c>
      <c r="E156" s="49" t="s">
        <v>431</v>
      </c>
      <c r="F156" s="49" t="s">
        <v>27</v>
      </c>
      <c r="G156" s="49"/>
      <c r="H156" s="46"/>
      <c r="I156" s="49" t="str">
        <f t="shared" si="4"/>
        <v/>
      </c>
    </row>
    <row r="157" spans="1:9" s="55" customFormat="1" ht="54" x14ac:dyDescent="0.25">
      <c r="A157" s="44">
        <f t="shared" si="5"/>
        <v>213</v>
      </c>
      <c r="B157" s="45" t="s">
        <v>348</v>
      </c>
      <c r="C157" s="44" t="s">
        <v>427</v>
      </c>
      <c r="D157" s="45" t="s">
        <v>432</v>
      </c>
      <c r="E157" s="46" t="s">
        <v>433</v>
      </c>
      <c r="F157" s="46" t="s">
        <v>27</v>
      </c>
      <c r="G157" s="46"/>
      <c r="H157" s="46"/>
      <c r="I157" s="46" t="str">
        <f t="shared" si="4"/>
        <v/>
      </c>
    </row>
    <row r="158" spans="1:9" s="55" customFormat="1" ht="27" x14ac:dyDescent="0.25">
      <c r="A158" s="47">
        <f t="shared" si="5"/>
        <v>214</v>
      </c>
      <c r="B158" s="48" t="s">
        <v>348</v>
      </c>
      <c r="C158" s="47" t="s">
        <v>427</v>
      </c>
      <c r="D158" s="48" t="s">
        <v>434</v>
      </c>
      <c r="E158" s="49" t="s">
        <v>435</v>
      </c>
      <c r="F158" s="49" t="s">
        <v>27</v>
      </c>
      <c r="G158" s="49"/>
      <c r="H158" s="46"/>
      <c r="I158" s="49" t="str">
        <f t="shared" si="4"/>
        <v/>
      </c>
    </row>
    <row r="159" spans="1:9" s="55" customFormat="1" ht="27" x14ac:dyDescent="0.25">
      <c r="A159" s="44">
        <f t="shared" si="5"/>
        <v>215</v>
      </c>
      <c r="B159" s="45" t="s">
        <v>348</v>
      </c>
      <c r="C159" s="44" t="s">
        <v>427</v>
      </c>
      <c r="D159" s="45" t="s">
        <v>436</v>
      </c>
      <c r="E159" s="46" t="s">
        <v>437</v>
      </c>
      <c r="F159" s="46" t="s">
        <v>27</v>
      </c>
      <c r="G159" s="46"/>
      <c r="H159" s="46"/>
      <c r="I159" s="46" t="str">
        <f t="shared" si="4"/>
        <v/>
      </c>
    </row>
    <row r="160" spans="1:9" s="55" customFormat="1" ht="40.5" x14ac:dyDescent="0.25">
      <c r="A160" s="47">
        <f t="shared" si="5"/>
        <v>216</v>
      </c>
      <c r="B160" s="48" t="s">
        <v>348</v>
      </c>
      <c r="C160" s="47" t="s">
        <v>427</v>
      </c>
      <c r="D160" s="48" t="s">
        <v>438</v>
      </c>
      <c r="E160" s="49" t="s">
        <v>439</v>
      </c>
      <c r="F160" s="49" t="s">
        <v>27</v>
      </c>
      <c r="G160" s="49"/>
      <c r="H160" s="46"/>
      <c r="I160" s="49" t="str">
        <f t="shared" si="4"/>
        <v/>
      </c>
    </row>
    <row r="161" spans="1:9" s="55" customFormat="1" ht="54" x14ac:dyDescent="0.25">
      <c r="A161" s="44">
        <f t="shared" si="5"/>
        <v>217</v>
      </c>
      <c r="B161" s="45" t="s">
        <v>348</v>
      </c>
      <c r="C161" s="44" t="s">
        <v>427</v>
      </c>
      <c r="D161" s="45" t="s">
        <v>440</v>
      </c>
      <c r="E161" s="46" t="s">
        <v>441</v>
      </c>
      <c r="F161" s="46" t="s">
        <v>27</v>
      </c>
      <c r="G161" s="46"/>
      <c r="H161" s="46"/>
      <c r="I161" s="46" t="str">
        <f t="shared" si="4"/>
        <v/>
      </c>
    </row>
    <row r="162" spans="1:9" s="55" customFormat="1" ht="67.5" x14ac:dyDescent="0.25">
      <c r="A162" s="47">
        <f t="shared" si="5"/>
        <v>218</v>
      </c>
      <c r="B162" s="48" t="s">
        <v>348</v>
      </c>
      <c r="C162" s="47" t="s">
        <v>427</v>
      </c>
      <c r="D162" s="48" t="s">
        <v>442</v>
      </c>
      <c r="E162" s="49" t="s">
        <v>443</v>
      </c>
      <c r="F162" s="49" t="s">
        <v>22</v>
      </c>
      <c r="G162" s="49">
        <v>8</v>
      </c>
      <c r="H162" s="46"/>
      <c r="I162" s="49">
        <f t="shared" si="4"/>
        <v>0</v>
      </c>
    </row>
    <row r="163" spans="1:9" s="55" customFormat="1" ht="67.5" x14ac:dyDescent="0.25">
      <c r="A163" s="44">
        <f t="shared" si="5"/>
        <v>219</v>
      </c>
      <c r="B163" s="45" t="s">
        <v>348</v>
      </c>
      <c r="C163" s="44" t="s">
        <v>427</v>
      </c>
      <c r="D163" s="45" t="s">
        <v>444</v>
      </c>
      <c r="E163" s="46" t="s">
        <v>445</v>
      </c>
      <c r="F163" s="46" t="s">
        <v>27</v>
      </c>
      <c r="G163" s="46"/>
      <c r="H163" s="46"/>
      <c r="I163" s="46" t="str">
        <f t="shared" si="4"/>
        <v/>
      </c>
    </row>
    <row r="164" spans="1:9" s="55" customFormat="1" ht="54" x14ac:dyDescent="0.25">
      <c r="A164" s="47">
        <f t="shared" si="5"/>
        <v>220</v>
      </c>
      <c r="B164" s="48" t="s">
        <v>348</v>
      </c>
      <c r="C164" s="47" t="s">
        <v>427</v>
      </c>
      <c r="D164" s="48" t="s">
        <v>446</v>
      </c>
      <c r="E164" s="49" t="s">
        <v>447</v>
      </c>
      <c r="F164" s="49" t="s">
        <v>27</v>
      </c>
      <c r="G164" s="49"/>
      <c r="H164" s="46"/>
      <c r="I164" s="49" t="str">
        <f t="shared" si="4"/>
        <v/>
      </c>
    </row>
    <row r="165" spans="1:9" s="55" customFormat="1" ht="54" x14ac:dyDescent="0.25">
      <c r="A165" s="44">
        <f t="shared" si="5"/>
        <v>221</v>
      </c>
      <c r="B165" s="45" t="s">
        <v>348</v>
      </c>
      <c r="C165" s="44" t="s">
        <v>448</v>
      </c>
      <c r="D165" s="45" t="s">
        <v>449</v>
      </c>
      <c r="E165" s="46" t="s">
        <v>450</v>
      </c>
      <c r="F165" s="46" t="s">
        <v>27</v>
      </c>
      <c r="G165" s="46"/>
      <c r="H165" s="46"/>
      <c r="I165" s="46" t="str">
        <f t="shared" si="4"/>
        <v/>
      </c>
    </row>
    <row r="166" spans="1:9" s="55" customFormat="1" ht="40.5" x14ac:dyDescent="0.25">
      <c r="A166" s="47">
        <f t="shared" si="5"/>
        <v>222</v>
      </c>
      <c r="B166" s="48" t="s">
        <v>348</v>
      </c>
      <c r="C166" s="47" t="s">
        <v>448</v>
      </c>
      <c r="D166" s="48" t="s">
        <v>451</v>
      </c>
      <c r="E166" s="49" t="s">
        <v>452</v>
      </c>
      <c r="F166" s="49" t="s">
        <v>27</v>
      </c>
      <c r="G166" s="49"/>
      <c r="H166" s="46"/>
      <c r="I166" s="49" t="str">
        <f t="shared" si="4"/>
        <v/>
      </c>
    </row>
    <row r="167" spans="1:9" s="55" customFormat="1" ht="54" x14ac:dyDescent="0.25">
      <c r="A167" s="44">
        <f t="shared" si="5"/>
        <v>223</v>
      </c>
      <c r="B167" s="45" t="s">
        <v>348</v>
      </c>
      <c r="C167" s="44" t="s">
        <v>448</v>
      </c>
      <c r="D167" s="45" t="s">
        <v>453</v>
      </c>
      <c r="E167" s="46" t="s">
        <v>454</v>
      </c>
      <c r="F167" s="46" t="s">
        <v>27</v>
      </c>
      <c r="G167" s="46"/>
      <c r="H167" s="46"/>
      <c r="I167" s="46" t="str">
        <f t="shared" si="4"/>
        <v/>
      </c>
    </row>
    <row r="168" spans="1:9" s="55" customFormat="1" ht="54" x14ac:dyDescent="0.25">
      <c r="A168" s="47">
        <f t="shared" si="5"/>
        <v>224</v>
      </c>
      <c r="B168" s="48" t="s">
        <v>348</v>
      </c>
      <c r="C168" s="47" t="s">
        <v>448</v>
      </c>
      <c r="D168" s="48" t="s">
        <v>455</v>
      </c>
      <c r="E168" s="49" t="s">
        <v>456</v>
      </c>
      <c r="F168" s="49" t="s">
        <v>27</v>
      </c>
      <c r="G168" s="49"/>
      <c r="H168" s="46"/>
      <c r="I168" s="49" t="str">
        <f t="shared" si="4"/>
        <v/>
      </c>
    </row>
    <row r="169" spans="1:9" s="55" customFormat="1" ht="40.5" x14ac:dyDescent="0.25">
      <c r="A169" s="44">
        <f t="shared" si="5"/>
        <v>225</v>
      </c>
      <c r="B169" s="45" t="s">
        <v>348</v>
      </c>
      <c r="C169" s="44" t="s">
        <v>448</v>
      </c>
      <c r="D169" s="45" t="s">
        <v>457</v>
      </c>
      <c r="E169" s="46" t="s">
        <v>458</v>
      </c>
      <c r="F169" s="46" t="s">
        <v>27</v>
      </c>
      <c r="G169" s="46"/>
      <c r="H169" s="46"/>
      <c r="I169" s="46" t="str">
        <f t="shared" si="4"/>
        <v/>
      </c>
    </row>
    <row r="170" spans="1:9" s="55" customFormat="1" ht="40.5" x14ac:dyDescent="0.25">
      <c r="A170" s="47">
        <f t="shared" si="5"/>
        <v>226</v>
      </c>
      <c r="B170" s="48" t="s">
        <v>348</v>
      </c>
      <c r="C170" s="47" t="s">
        <v>448</v>
      </c>
      <c r="D170" s="48" t="s">
        <v>459</v>
      </c>
      <c r="E170" s="49" t="s">
        <v>460</v>
      </c>
      <c r="F170" s="49" t="s">
        <v>27</v>
      </c>
      <c r="G170" s="49"/>
      <c r="H170" s="46"/>
      <c r="I170" s="49" t="str">
        <f t="shared" si="4"/>
        <v/>
      </c>
    </row>
    <row r="171" spans="1:9" s="55" customFormat="1" ht="54" x14ac:dyDescent="0.25">
      <c r="A171" s="44">
        <f t="shared" si="5"/>
        <v>227</v>
      </c>
      <c r="B171" s="45" t="s">
        <v>348</v>
      </c>
      <c r="C171" s="44" t="s">
        <v>461</v>
      </c>
      <c r="D171" s="45" t="s">
        <v>462</v>
      </c>
      <c r="E171" s="46" t="s">
        <v>463</v>
      </c>
      <c r="F171" s="46" t="s">
        <v>27</v>
      </c>
      <c r="G171" s="46"/>
      <c r="H171" s="46"/>
      <c r="I171" s="46" t="str">
        <f t="shared" si="4"/>
        <v/>
      </c>
    </row>
    <row r="172" spans="1:9" s="55" customFormat="1" ht="27" x14ac:dyDescent="0.25">
      <c r="A172" s="47">
        <f t="shared" si="5"/>
        <v>228</v>
      </c>
      <c r="B172" s="48" t="s">
        <v>348</v>
      </c>
      <c r="C172" s="47" t="s">
        <v>461</v>
      </c>
      <c r="D172" s="48" t="s">
        <v>464</v>
      </c>
      <c r="E172" s="49" t="s">
        <v>465</v>
      </c>
      <c r="F172" s="49" t="s">
        <v>27</v>
      </c>
      <c r="G172" s="49"/>
      <c r="H172" s="46"/>
      <c r="I172" s="49" t="str">
        <f t="shared" si="4"/>
        <v/>
      </c>
    </row>
    <row r="173" spans="1:9" s="55" customFormat="1" ht="27" x14ac:dyDescent="0.25">
      <c r="A173" s="44">
        <f t="shared" si="5"/>
        <v>229</v>
      </c>
      <c r="B173" s="45" t="s">
        <v>348</v>
      </c>
      <c r="C173" s="44" t="s">
        <v>461</v>
      </c>
      <c r="D173" s="45" t="s">
        <v>422</v>
      </c>
      <c r="E173" s="46" t="s">
        <v>466</v>
      </c>
      <c r="F173" s="46" t="s">
        <v>27</v>
      </c>
      <c r="G173" s="46"/>
      <c r="H173" s="46"/>
      <c r="I173" s="46" t="str">
        <f t="shared" si="4"/>
        <v/>
      </c>
    </row>
    <row r="174" spans="1:9" s="55" customFormat="1" ht="40.5" x14ac:dyDescent="0.25">
      <c r="A174" s="47">
        <f t="shared" si="5"/>
        <v>230</v>
      </c>
      <c r="B174" s="48" t="s">
        <v>348</v>
      </c>
      <c r="C174" s="47" t="s">
        <v>461</v>
      </c>
      <c r="D174" s="48" t="s">
        <v>467</v>
      </c>
      <c r="E174" s="49" t="s">
        <v>468</v>
      </c>
      <c r="F174" s="49" t="s">
        <v>27</v>
      </c>
      <c r="G174" s="49"/>
      <c r="H174" s="46"/>
      <c r="I174" s="49" t="str">
        <f t="shared" si="4"/>
        <v/>
      </c>
    </row>
    <row r="175" spans="1:9" s="55" customFormat="1" ht="40.5" x14ac:dyDescent="0.25">
      <c r="A175" s="44">
        <f t="shared" si="5"/>
        <v>231</v>
      </c>
      <c r="B175" s="45" t="s">
        <v>348</v>
      </c>
      <c r="C175" s="44" t="s">
        <v>461</v>
      </c>
      <c r="D175" s="45" t="s">
        <v>469</v>
      </c>
      <c r="E175" s="46" t="s">
        <v>470</v>
      </c>
      <c r="F175" s="46" t="s">
        <v>27</v>
      </c>
      <c r="G175" s="46"/>
      <c r="H175" s="46"/>
      <c r="I175" s="46" t="str">
        <f t="shared" si="4"/>
        <v/>
      </c>
    </row>
    <row r="176" spans="1:9" s="55" customFormat="1" ht="27" x14ac:dyDescent="0.25">
      <c r="A176" s="47">
        <f t="shared" si="5"/>
        <v>232</v>
      </c>
      <c r="B176" s="48" t="s">
        <v>348</v>
      </c>
      <c r="C176" s="47" t="s">
        <v>461</v>
      </c>
      <c r="D176" s="48" t="s">
        <v>471</v>
      </c>
      <c r="E176" s="49" t="s">
        <v>472</v>
      </c>
      <c r="F176" s="49" t="s">
        <v>27</v>
      </c>
      <c r="G176" s="49"/>
      <c r="H176" s="46"/>
      <c r="I176" s="49" t="str">
        <f t="shared" si="4"/>
        <v/>
      </c>
    </row>
    <row r="177" spans="1:9" s="55" customFormat="1" ht="40.5" x14ac:dyDescent="0.25">
      <c r="A177" s="44">
        <f t="shared" si="5"/>
        <v>233</v>
      </c>
      <c r="B177" s="45" t="s">
        <v>348</v>
      </c>
      <c r="C177" s="44" t="s">
        <v>473</v>
      </c>
      <c r="D177" s="45" t="s">
        <v>474</v>
      </c>
      <c r="E177" s="46" t="s">
        <v>475</v>
      </c>
      <c r="F177" s="46" t="s">
        <v>27</v>
      </c>
      <c r="G177" s="46"/>
      <c r="H177" s="46"/>
      <c r="I177" s="46" t="str">
        <f t="shared" si="4"/>
        <v/>
      </c>
    </row>
    <row r="178" spans="1:9" s="55" customFormat="1" ht="27" x14ac:dyDescent="0.25">
      <c r="A178" s="47">
        <f t="shared" si="5"/>
        <v>234</v>
      </c>
      <c r="B178" s="48" t="s">
        <v>348</v>
      </c>
      <c r="C178" s="47" t="s">
        <v>473</v>
      </c>
      <c r="D178" s="48" t="s">
        <v>476</v>
      </c>
      <c r="E178" s="49" t="s">
        <v>477</v>
      </c>
      <c r="F178" s="49" t="s">
        <v>27</v>
      </c>
      <c r="G178" s="49"/>
      <c r="H178" s="46"/>
      <c r="I178" s="49" t="str">
        <f t="shared" si="4"/>
        <v/>
      </c>
    </row>
    <row r="179" spans="1:9" s="55" customFormat="1" ht="27" x14ac:dyDescent="0.25">
      <c r="A179" s="44">
        <f t="shared" si="5"/>
        <v>235</v>
      </c>
      <c r="B179" s="45" t="s">
        <v>348</v>
      </c>
      <c r="C179" s="44" t="s">
        <v>473</v>
      </c>
      <c r="D179" s="45" t="s">
        <v>478</v>
      </c>
      <c r="E179" s="46" t="s">
        <v>479</v>
      </c>
      <c r="F179" s="46" t="s">
        <v>22</v>
      </c>
      <c r="G179" s="46">
        <v>8</v>
      </c>
      <c r="H179" s="46"/>
      <c r="I179" s="46">
        <f t="shared" si="4"/>
        <v>0</v>
      </c>
    </row>
    <row r="180" spans="1:9" s="55" customFormat="1" ht="54" x14ac:dyDescent="0.25">
      <c r="A180" s="47">
        <f t="shared" si="5"/>
        <v>236</v>
      </c>
      <c r="B180" s="48" t="s">
        <v>348</v>
      </c>
      <c r="C180" s="47" t="s">
        <v>473</v>
      </c>
      <c r="D180" s="48" t="s">
        <v>480</v>
      </c>
      <c r="E180" s="49" t="s">
        <v>481</v>
      </c>
      <c r="F180" s="49" t="s">
        <v>27</v>
      </c>
      <c r="G180" s="49"/>
      <c r="H180" s="46"/>
      <c r="I180" s="49" t="str">
        <f t="shared" si="4"/>
        <v/>
      </c>
    </row>
    <row r="181" spans="1:9" s="55" customFormat="1" ht="40.5" x14ac:dyDescent="0.25">
      <c r="A181" s="44">
        <f t="shared" si="5"/>
        <v>237</v>
      </c>
      <c r="B181" s="45" t="s">
        <v>348</v>
      </c>
      <c r="C181" s="44" t="s">
        <v>473</v>
      </c>
      <c r="D181" s="45" t="s">
        <v>482</v>
      </c>
      <c r="E181" s="46" t="s">
        <v>483</v>
      </c>
      <c r="F181" s="46" t="s">
        <v>27</v>
      </c>
      <c r="G181" s="46"/>
      <c r="H181" s="46"/>
      <c r="I181" s="46" t="str">
        <f t="shared" si="4"/>
        <v/>
      </c>
    </row>
    <row r="182" spans="1:9" s="55" customFormat="1" ht="54" x14ac:dyDescent="0.25">
      <c r="A182" s="47">
        <f t="shared" si="5"/>
        <v>238</v>
      </c>
      <c r="B182" s="48" t="s">
        <v>348</v>
      </c>
      <c r="C182" s="47" t="s">
        <v>484</v>
      </c>
      <c r="D182" s="48" t="s">
        <v>485</v>
      </c>
      <c r="E182" s="49" t="s">
        <v>486</v>
      </c>
      <c r="F182" s="49" t="s">
        <v>27</v>
      </c>
      <c r="G182" s="49"/>
      <c r="H182" s="46"/>
      <c r="I182" s="49" t="str">
        <f t="shared" si="4"/>
        <v/>
      </c>
    </row>
    <row r="183" spans="1:9" s="55" customFormat="1" ht="27" x14ac:dyDescent="0.25">
      <c r="A183" s="44">
        <f t="shared" si="5"/>
        <v>239</v>
      </c>
      <c r="B183" s="45" t="s">
        <v>348</v>
      </c>
      <c r="C183" s="44" t="s">
        <v>484</v>
      </c>
      <c r="D183" s="45" t="s">
        <v>204</v>
      </c>
      <c r="E183" s="46" t="s">
        <v>487</v>
      </c>
      <c r="F183" s="46" t="s">
        <v>22</v>
      </c>
      <c r="G183" s="46">
        <v>6</v>
      </c>
      <c r="H183" s="46"/>
      <c r="I183" s="46">
        <f t="shared" si="4"/>
        <v>0</v>
      </c>
    </row>
    <row r="184" spans="1:9" s="55" customFormat="1" ht="67.5" x14ac:dyDescent="0.25">
      <c r="A184" s="47">
        <f t="shared" si="5"/>
        <v>240</v>
      </c>
      <c r="B184" s="48" t="s">
        <v>348</v>
      </c>
      <c r="C184" s="47" t="s">
        <v>484</v>
      </c>
      <c r="D184" s="48" t="s">
        <v>488</v>
      </c>
      <c r="E184" s="49" t="s">
        <v>489</v>
      </c>
      <c r="F184" s="49" t="s">
        <v>27</v>
      </c>
      <c r="G184" s="49"/>
      <c r="H184" s="46"/>
      <c r="I184" s="49" t="str">
        <f t="shared" si="4"/>
        <v/>
      </c>
    </row>
    <row r="185" spans="1:9" s="55" customFormat="1" ht="27" x14ac:dyDescent="0.25">
      <c r="A185" s="44">
        <f t="shared" si="5"/>
        <v>241</v>
      </c>
      <c r="B185" s="45" t="s">
        <v>348</v>
      </c>
      <c r="C185" s="44" t="s">
        <v>484</v>
      </c>
      <c r="D185" s="45" t="s">
        <v>490</v>
      </c>
      <c r="E185" s="46" t="s">
        <v>491</v>
      </c>
      <c r="F185" s="46" t="s">
        <v>27</v>
      </c>
      <c r="G185" s="46"/>
      <c r="H185" s="46"/>
      <c r="I185" s="46" t="str">
        <f t="shared" si="4"/>
        <v/>
      </c>
    </row>
    <row r="186" spans="1:9" s="55" customFormat="1" ht="54" x14ac:dyDescent="0.25">
      <c r="A186" s="47">
        <f t="shared" si="5"/>
        <v>242</v>
      </c>
      <c r="B186" s="48" t="s">
        <v>348</v>
      </c>
      <c r="C186" s="47" t="s">
        <v>484</v>
      </c>
      <c r="D186" s="48" t="s">
        <v>492</v>
      </c>
      <c r="E186" s="49" t="s">
        <v>493</v>
      </c>
      <c r="F186" s="49" t="s">
        <v>22</v>
      </c>
      <c r="G186" s="49">
        <v>6</v>
      </c>
      <c r="H186" s="46"/>
      <c r="I186" s="49">
        <f t="shared" si="4"/>
        <v>0</v>
      </c>
    </row>
    <row r="187" spans="1:9" s="55" customFormat="1" ht="94.5" x14ac:dyDescent="0.25">
      <c r="A187" s="44">
        <f t="shared" si="5"/>
        <v>243</v>
      </c>
      <c r="B187" s="45" t="s">
        <v>348</v>
      </c>
      <c r="C187" s="44" t="s">
        <v>484</v>
      </c>
      <c r="D187" s="45" t="s">
        <v>494</v>
      </c>
      <c r="E187" s="46" t="s">
        <v>495</v>
      </c>
      <c r="F187" s="46" t="s">
        <v>27</v>
      </c>
      <c r="G187" s="46"/>
      <c r="H187" s="46"/>
      <c r="I187" s="46" t="str">
        <f t="shared" si="4"/>
        <v/>
      </c>
    </row>
    <row r="188" spans="1:9" s="55" customFormat="1" ht="27" x14ac:dyDescent="0.25">
      <c r="A188" s="47">
        <f t="shared" si="5"/>
        <v>244</v>
      </c>
      <c r="B188" s="48" t="s">
        <v>348</v>
      </c>
      <c r="C188" s="47" t="s">
        <v>496</v>
      </c>
      <c r="D188" s="48" t="s">
        <v>497</v>
      </c>
      <c r="E188" s="49" t="s">
        <v>498</v>
      </c>
      <c r="F188" s="49" t="s">
        <v>27</v>
      </c>
      <c r="G188" s="49"/>
      <c r="H188" s="46"/>
      <c r="I188" s="49" t="str">
        <f t="shared" si="4"/>
        <v/>
      </c>
    </row>
    <row r="189" spans="1:9" s="55" customFormat="1" ht="94.5" x14ac:dyDescent="0.25">
      <c r="A189" s="44">
        <f t="shared" si="5"/>
        <v>245</v>
      </c>
      <c r="B189" s="45" t="s">
        <v>348</v>
      </c>
      <c r="C189" s="44" t="s">
        <v>499</v>
      </c>
      <c r="D189" s="45" t="s">
        <v>500</v>
      </c>
      <c r="E189" s="46" t="s">
        <v>501</v>
      </c>
      <c r="F189" s="46" t="s">
        <v>27</v>
      </c>
      <c r="G189" s="46"/>
      <c r="H189" s="46"/>
      <c r="I189" s="46" t="str">
        <f t="shared" si="4"/>
        <v/>
      </c>
    </row>
    <row r="190" spans="1:9" s="55" customFormat="1" ht="54" x14ac:dyDescent="0.25">
      <c r="A190" s="47">
        <f t="shared" si="5"/>
        <v>246</v>
      </c>
      <c r="B190" s="48" t="s">
        <v>502</v>
      </c>
      <c r="C190" s="47" t="s">
        <v>503</v>
      </c>
      <c r="D190" s="48" t="s">
        <v>504</v>
      </c>
      <c r="E190" s="49" t="s">
        <v>505</v>
      </c>
      <c r="F190" s="49" t="s">
        <v>27</v>
      </c>
      <c r="G190" s="49"/>
      <c r="H190" s="46"/>
      <c r="I190" s="49" t="str">
        <f t="shared" si="4"/>
        <v/>
      </c>
    </row>
    <row r="191" spans="1:9" s="55" customFormat="1" ht="40.5" x14ac:dyDescent="0.25">
      <c r="A191" s="44">
        <f t="shared" si="5"/>
        <v>247</v>
      </c>
      <c r="B191" s="45" t="s">
        <v>502</v>
      </c>
      <c r="C191" s="44" t="s">
        <v>506</v>
      </c>
      <c r="D191" s="45" t="s">
        <v>507</v>
      </c>
      <c r="E191" s="46" t="s">
        <v>508</v>
      </c>
      <c r="F191" s="46" t="s">
        <v>27</v>
      </c>
      <c r="G191" s="46"/>
      <c r="H191" s="46"/>
      <c r="I191" s="46" t="str">
        <f t="shared" si="4"/>
        <v/>
      </c>
    </row>
    <row r="192" spans="1:9" s="55" customFormat="1" ht="27" x14ac:dyDescent="0.25">
      <c r="A192" s="47">
        <f t="shared" si="5"/>
        <v>248</v>
      </c>
      <c r="B192" s="48" t="s">
        <v>502</v>
      </c>
      <c r="C192" s="47" t="s">
        <v>157</v>
      </c>
      <c r="D192" s="48" t="s">
        <v>509</v>
      </c>
      <c r="E192" s="49" t="s">
        <v>510</v>
      </c>
      <c r="F192" s="49" t="s">
        <v>27</v>
      </c>
      <c r="G192" s="49"/>
      <c r="H192" s="46"/>
      <c r="I192" s="49" t="str">
        <f t="shared" si="4"/>
        <v/>
      </c>
    </row>
    <row r="193" spans="1:9" s="55" customFormat="1" ht="40.5" x14ac:dyDescent="0.25">
      <c r="A193" s="44">
        <f t="shared" si="5"/>
        <v>249</v>
      </c>
      <c r="B193" s="45" t="s">
        <v>502</v>
      </c>
      <c r="C193" s="44" t="s">
        <v>511</v>
      </c>
      <c r="D193" s="45" t="s">
        <v>512</v>
      </c>
      <c r="E193" s="46" t="s">
        <v>513</v>
      </c>
      <c r="F193" s="46" t="s">
        <v>22</v>
      </c>
      <c r="G193" s="46">
        <v>6</v>
      </c>
      <c r="H193" s="46"/>
      <c r="I193" s="46">
        <f t="shared" si="4"/>
        <v>0</v>
      </c>
    </row>
    <row r="194" spans="1:9" s="55" customFormat="1" x14ac:dyDescent="0.25">
      <c r="A194" s="51" t="str">
        <f t="shared" si="5"/>
        <v/>
      </c>
      <c r="B194" s="63"/>
      <c r="C194" s="72"/>
      <c r="D194" s="72"/>
      <c r="E194" s="53"/>
      <c r="F194" s="95"/>
      <c r="G194" s="72"/>
      <c r="H194" s="72"/>
      <c r="I194" s="72" t="str">
        <f t="shared" ref="I194:I198" si="6">IF(ISBLANK(F194),"",IF(F194="Wens",G194*IF(H194="Niet mogelijk",0,IF(H194="standaard",1,IF(H194="Maatwerk",0.5,IF(H194="3rd party plugin",0.25,0)))),""))</f>
        <v/>
      </c>
    </row>
    <row r="195" spans="1:9" x14ac:dyDescent="0.3">
      <c r="A195" s="51" t="str">
        <f t="shared" si="5"/>
        <v/>
      </c>
      <c r="I195" s="9" t="str">
        <f t="shared" si="6"/>
        <v/>
      </c>
    </row>
    <row r="196" spans="1:9" x14ac:dyDescent="0.3">
      <c r="A196" s="51" t="str">
        <f t="shared" si="5"/>
        <v/>
      </c>
      <c r="I196" s="9" t="str">
        <f t="shared" si="6"/>
        <v/>
      </c>
    </row>
    <row r="197" spans="1:9" x14ac:dyDescent="0.3">
      <c r="A197" s="51" t="str">
        <f t="shared" si="5"/>
        <v/>
      </c>
      <c r="I197" s="9" t="str">
        <f t="shared" si="6"/>
        <v/>
      </c>
    </row>
    <row r="198" spans="1:9" x14ac:dyDescent="0.3">
      <c r="A198" s="51" t="str">
        <f t="shared" si="5"/>
        <v/>
      </c>
      <c r="I198" s="9" t="str">
        <f t="shared" si="6"/>
        <v/>
      </c>
    </row>
    <row r="199" spans="1:9" x14ac:dyDescent="0.3">
      <c r="A199" s="51" t="str">
        <f t="shared" ref="A199:A216" si="7">IF(ISBLANK(B199),"",A198+1)</f>
        <v/>
      </c>
      <c r="I199" s="9" t="str">
        <f t="shared" ref="I199:I208" si="8">IF(ISBLANK(F199),"",IF(F199="Wens",G199*IF(H199="Niet mogelijk",0,IF(H199="standaard",1,IF(H199="Maatwerk",0.5,IF(H199="3rd party plugin",0.25,0)))),""))</f>
        <v/>
      </c>
    </row>
    <row r="200" spans="1:9" x14ac:dyDescent="0.3">
      <c r="A200" s="51" t="str">
        <f t="shared" si="7"/>
        <v/>
      </c>
      <c r="I200" s="9" t="str">
        <f t="shared" si="8"/>
        <v/>
      </c>
    </row>
    <row r="201" spans="1:9" x14ac:dyDescent="0.3">
      <c r="A201" s="51" t="str">
        <f t="shared" si="7"/>
        <v/>
      </c>
      <c r="I201" s="9" t="str">
        <f t="shared" si="8"/>
        <v/>
      </c>
    </row>
    <row r="202" spans="1:9" x14ac:dyDescent="0.3">
      <c r="A202" s="51" t="str">
        <f t="shared" si="7"/>
        <v/>
      </c>
      <c r="I202" s="9" t="str">
        <f t="shared" si="8"/>
        <v/>
      </c>
    </row>
    <row r="203" spans="1:9" x14ac:dyDescent="0.3">
      <c r="A203" s="51" t="str">
        <f t="shared" si="7"/>
        <v/>
      </c>
      <c r="I203" s="9" t="str">
        <f t="shared" si="8"/>
        <v/>
      </c>
    </row>
    <row r="204" spans="1:9" x14ac:dyDescent="0.3">
      <c r="A204" s="51" t="str">
        <f t="shared" si="7"/>
        <v/>
      </c>
      <c r="I204" s="9" t="str">
        <f t="shared" si="8"/>
        <v/>
      </c>
    </row>
    <row r="205" spans="1:9" x14ac:dyDescent="0.3">
      <c r="A205" s="51" t="str">
        <f t="shared" si="7"/>
        <v/>
      </c>
      <c r="I205" s="9" t="str">
        <f t="shared" si="8"/>
        <v/>
      </c>
    </row>
    <row r="206" spans="1:9" x14ac:dyDescent="0.3">
      <c r="A206" s="51" t="str">
        <f t="shared" si="7"/>
        <v/>
      </c>
      <c r="I206" s="9" t="str">
        <f t="shared" si="8"/>
        <v/>
      </c>
    </row>
    <row r="207" spans="1:9" x14ac:dyDescent="0.3">
      <c r="A207" s="51" t="str">
        <f t="shared" si="7"/>
        <v/>
      </c>
      <c r="I207" s="9" t="str">
        <f t="shared" si="8"/>
        <v/>
      </c>
    </row>
    <row r="208" spans="1:9" x14ac:dyDescent="0.3">
      <c r="A208" s="51" t="str">
        <f t="shared" si="7"/>
        <v/>
      </c>
      <c r="I208" s="9" t="str">
        <f t="shared" si="8"/>
        <v/>
      </c>
    </row>
    <row r="209" spans="1:1" x14ac:dyDescent="0.3">
      <c r="A209" s="51" t="str">
        <f t="shared" si="7"/>
        <v/>
      </c>
    </row>
    <row r="210" spans="1:1" x14ac:dyDescent="0.3">
      <c r="A210" s="51" t="str">
        <f t="shared" si="7"/>
        <v/>
      </c>
    </row>
    <row r="211" spans="1:1" x14ac:dyDescent="0.3">
      <c r="A211" s="51" t="str">
        <f t="shared" si="7"/>
        <v/>
      </c>
    </row>
    <row r="212" spans="1:1" x14ac:dyDescent="0.3">
      <c r="A212" s="51" t="str">
        <f t="shared" si="7"/>
        <v/>
      </c>
    </row>
    <row r="213" spans="1:1" x14ac:dyDescent="0.3">
      <c r="A213" s="51" t="str">
        <f t="shared" si="7"/>
        <v/>
      </c>
    </row>
    <row r="214" spans="1:1" x14ac:dyDescent="0.3">
      <c r="A214" s="51" t="str">
        <f t="shared" si="7"/>
        <v/>
      </c>
    </row>
    <row r="215" spans="1:1" x14ac:dyDescent="0.3">
      <c r="A215" s="51" t="str">
        <f t="shared" si="7"/>
        <v/>
      </c>
    </row>
    <row r="216" spans="1:1" x14ac:dyDescent="0.3">
      <c r="A216" s="51" t="str">
        <f t="shared" si="7"/>
        <v/>
      </c>
    </row>
  </sheetData>
  <sheetProtection algorithmName="SHA-512" hashValue="R3HKe+jZiEbCqXsuewut6ijWYcdFChEkhrm8RD/WdnQ31/j9eBmdL2EZfcChPc6g1MNo+/o1KYG55dLGkWKpMA==" saltValue="zJZPp8N8rMsjFAetMIl5Wg==" spinCount="100000" sheet="1"/>
  <protectedRanges>
    <protectedRange sqref="H5:H193" name="FinanceControl" securityDescriptor="O:WDG:WDD:(A;;CC;;;S-1-2-1)(A;;CC;;;LA)(A;;CC;;;BA)(A;;CC;;;AC)(A;;CC;;;S-1-5-32-583)(A;;CC;;;AS)(A;;CC;;;BO)(A;;CC;;;S-1-5-3)(A;;CC;;;CY)(A;;CC;;;S-1-5-32-562)(A;;CC;;;S-1-5-21-2163818466-1015412447-1108209815-503)(A;;CC;;;S-1-5-65-1)(A;;CC;;;OW)(A;;CC;;;RD)(A;;CC;;;RM)(A;;CC;;;AU)(A;;CC;;;PU)(A;;CC;;;HA)(A;;CC;;;WD)(A;;CC;;;IS)(A;;CC;;;S-1-5-1)(A;;CC;;;S-1-5-14)(A;;CC;;;S-1-5-17)(A;;CC;;;ER)(A;;CC;;;S-1-5-114)(A;;CC;;;CO)(A;;CC;;;CG)(A;;CC;;;NO)(A;;CC;;;NS)(A;;CC;;;AA)(A;;CC;;;MU)(A;;CC;;;RE)(A;;CC;;;SU)(A;;CC;;;SS)(A;;CC;;;S-1-5-113)(A;;CC;;;LG)(A;;CC;;;BU)(A;;CC;;;BG)(A;;CC;;;AN)(A;;CC;;;IU)(A;;CC;;;LS)(A;;CC;;;NU)(A;;CC;;;LU)(A;;CC;;;SY)(A;;CC;;;S-1-5-32-581)(A;;CC;;;S-1-5-13)(A;;CC;;;S-1-5-21-2163818466-1015412447-1108209815-504)"/>
  </protectedRanges>
  <conditionalFormatting sqref="H5:H211">
    <cfRule type="expression" dxfId="29" priority="1">
      <formula>AND($F5="Eis",$H5="Nee")</formula>
    </cfRule>
    <cfRule type="expression" dxfId="28" priority="2">
      <formula>AND($F5&lt;&gt;"",$H5&lt;&gt;"")</formula>
    </cfRule>
    <cfRule type="expression" dxfId="27" priority="3">
      <formula>AND($F5&lt;&gt;"",$H5="")</formula>
    </cfRule>
  </conditionalFormatting>
  <dataValidations count="4">
    <dataValidation type="list" allowBlank="1" showInputMessage="1" showErrorMessage="1" sqref="G5:G39 G41:G193" xr:uid="{11FE9A2E-1BFF-498E-A226-998D98A5A2B8}">
      <formula1>MaximaalAantalPuntenWens</formula1>
    </dataValidation>
    <dataValidation type="list" allowBlank="1" showInputMessage="1" showErrorMessage="1" sqref="B5:B193" xr:uid="{5ABD3EC4-2409-4648-AB8C-1FE7C7F2A646}">
      <formula1>FinanceOnderwerpen</formula1>
    </dataValidation>
    <dataValidation type="list" allowBlank="1" showInputMessage="1" showErrorMessage="1" sqref="F5:F193" xr:uid="{4FF6D5D7-3BB8-4BF8-BBD0-BB7D51F408AC}">
      <formula1>EisOfWens</formula1>
    </dataValidation>
    <dataValidation type="list" allowBlank="1" showInputMessage="1" showErrorMessage="1" sqref="H5:H255" xr:uid="{B9C37AC2-FDDA-4A9A-BBA1-E328EFD28CBF}">
      <formula1>INDIRECT(F5)</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8D85-B4E9-44AA-8430-6EC4B9AC94DB}">
  <dimension ref="A1:I215"/>
  <sheetViews>
    <sheetView topLeftCell="A160" zoomScaleNormal="100" workbookViewId="0">
      <selection activeCell="I5" sqref="I5"/>
    </sheetView>
  </sheetViews>
  <sheetFormatPr defaultColWidth="8.7109375" defaultRowHeight="16.5" x14ac:dyDescent="0.3"/>
  <cols>
    <col min="1" max="1" width="12.7109375" style="51" customWidth="1"/>
    <col min="2" max="2" width="20.7109375" style="89" customWidth="1"/>
    <col min="3" max="3" width="22.28515625" style="89" customWidth="1"/>
    <col min="4" max="4" width="29.140625" style="59" customWidth="1"/>
    <col min="5" max="5" width="64.42578125" style="63" customWidth="1"/>
    <col min="6" max="6" width="10.7109375" style="59" customWidth="1"/>
    <col min="7" max="7" width="8.7109375" style="59" bestFit="1" customWidth="1"/>
    <col min="8" max="8" width="14.28515625" style="59" bestFit="1" customWidth="1"/>
    <col min="9" max="9" width="7.28515625" style="59" bestFit="1" customWidth="1"/>
    <col min="10" max="16384" width="8.7109375" style="50"/>
  </cols>
  <sheetData>
    <row r="1" spans="1:9" ht="64.900000000000006" customHeight="1" x14ac:dyDescent="0.3">
      <c r="A1" s="29"/>
      <c r="B1" s="81"/>
      <c r="C1" s="3" t="s">
        <v>514</v>
      </c>
      <c r="D1" s="65"/>
      <c r="E1" s="66"/>
      <c r="F1" s="90"/>
      <c r="G1" s="64"/>
      <c r="H1" s="64"/>
      <c r="I1" s="64"/>
    </row>
    <row r="2" spans="1:9" s="35" customFormat="1" x14ac:dyDescent="0.25">
      <c r="A2" s="33" t="str" cm="1">
        <f t="array" aca="1" ref="A2" ca="1">"P3 - Programma van eisen en wensen - "&amp; _xlfn.TEXTAFTER(CELL("filename",A2),"]")</f>
        <v>P3 - Programma van eisen en wensen - HR</v>
      </c>
      <c r="B2" s="33"/>
      <c r="C2" s="34"/>
      <c r="D2" s="34"/>
      <c r="E2" s="34"/>
      <c r="F2" s="34"/>
      <c r="G2" s="34"/>
      <c r="H2" s="34"/>
      <c r="I2" s="34"/>
    </row>
    <row r="3" spans="1:9" s="9" customFormat="1" ht="51" x14ac:dyDescent="0.25">
      <c r="A3" s="36"/>
      <c r="B3" s="37"/>
      <c r="C3" s="37"/>
      <c r="D3" s="37"/>
      <c r="E3" s="68"/>
      <c r="F3" s="40" t="s">
        <v>515</v>
      </c>
      <c r="G3" s="40">
        <f>SUM(G5:G249)</f>
        <v>204</v>
      </c>
      <c r="H3" s="69" t="s">
        <v>9</v>
      </c>
      <c r="I3" s="69">
        <f>SUM(I5:I251)</f>
        <v>0</v>
      </c>
    </row>
    <row r="4" spans="1:9" s="71" customFormat="1" ht="76.5" x14ac:dyDescent="0.25">
      <c r="A4" s="42" t="str">
        <f>"Nummer ("&amp; MAX('Finance&amp;Control'!A5:A251)+1&amp;")"</f>
        <v>Nummer (250)</v>
      </c>
      <c r="B4" s="43" t="s">
        <v>11</v>
      </c>
      <c r="C4" s="43" t="s">
        <v>12</v>
      </c>
      <c r="D4" s="43" t="s">
        <v>1</v>
      </c>
      <c r="E4" s="43" t="s">
        <v>13</v>
      </c>
      <c r="F4" s="43" t="s">
        <v>14</v>
      </c>
      <c r="G4" s="43" t="s">
        <v>15</v>
      </c>
      <c r="H4" s="70" t="s">
        <v>16</v>
      </c>
      <c r="I4" s="70" t="s">
        <v>17</v>
      </c>
    </row>
    <row r="5" spans="1:9" s="55" customFormat="1" ht="40.5" x14ac:dyDescent="0.25">
      <c r="A5" s="45">
        <v>250</v>
      </c>
      <c r="B5" s="45" t="s">
        <v>18</v>
      </c>
      <c r="C5" s="44" t="s">
        <v>516</v>
      </c>
      <c r="D5" s="45" t="s">
        <v>517</v>
      </c>
      <c r="E5" s="46" t="s">
        <v>518</v>
      </c>
      <c r="F5" s="46" t="s">
        <v>27</v>
      </c>
      <c r="G5" s="46"/>
      <c r="H5" s="46"/>
      <c r="I5" s="46" t="str">
        <f>IF(ISBLANK(F5),"",IF(F5="Wens",G5*IF(H5="Niet mogelijk",0,IF(H5="standaard",1,IF(H5="Maatwerk/3rd party oplossing",0.5,))),""))</f>
        <v/>
      </c>
    </row>
    <row r="6" spans="1:9" s="55" customFormat="1" ht="27" x14ac:dyDescent="0.25">
      <c r="A6" s="48">
        <v>251</v>
      </c>
      <c r="B6" s="48" t="s">
        <v>18</v>
      </c>
      <c r="C6" s="47" t="s">
        <v>516</v>
      </c>
      <c r="D6" s="48" t="s">
        <v>519</v>
      </c>
      <c r="E6" s="48" t="s">
        <v>520</v>
      </c>
      <c r="F6" s="49" t="s">
        <v>22</v>
      </c>
      <c r="G6" s="49">
        <v>4</v>
      </c>
      <c r="H6" s="49"/>
      <c r="I6" s="49">
        <f t="shared" ref="I6:I69" si="0">IF(ISBLANK(F6),"",IF(F6="Wens",G6*IF(H6="Niet mogelijk",0,IF(H6="standaard",1,IF(H6="Maatwerk/3rd party oplossing",0.5,))),""))</f>
        <v>0</v>
      </c>
    </row>
    <row r="7" spans="1:9" s="55" customFormat="1" ht="54" x14ac:dyDescent="0.25">
      <c r="A7" s="45">
        <f t="shared" ref="A7:A70" si="1">IF(ISBLANK(B7),"",A6+1)</f>
        <v>252</v>
      </c>
      <c r="B7" s="45" t="s">
        <v>18</v>
      </c>
      <c r="C7" s="44" t="s">
        <v>516</v>
      </c>
      <c r="D7" s="45" t="s">
        <v>521</v>
      </c>
      <c r="E7" s="46" t="s">
        <v>522</v>
      </c>
      <c r="F7" s="46" t="s">
        <v>27</v>
      </c>
      <c r="G7" s="46"/>
      <c r="H7" s="46"/>
      <c r="I7" s="46" t="str">
        <f t="shared" si="0"/>
        <v/>
      </c>
    </row>
    <row r="8" spans="1:9" s="55" customFormat="1" ht="54" x14ac:dyDescent="0.25">
      <c r="A8" s="48">
        <f t="shared" si="1"/>
        <v>253</v>
      </c>
      <c r="B8" s="48" t="s">
        <v>18</v>
      </c>
      <c r="C8" s="47" t="s">
        <v>516</v>
      </c>
      <c r="D8" s="48" t="s">
        <v>523</v>
      </c>
      <c r="E8" s="48" t="s">
        <v>524</v>
      </c>
      <c r="F8" s="49" t="s">
        <v>27</v>
      </c>
      <c r="G8" s="49"/>
      <c r="H8" s="49"/>
      <c r="I8" s="49" t="str">
        <f t="shared" si="0"/>
        <v/>
      </c>
    </row>
    <row r="9" spans="1:9" s="55" customFormat="1" ht="81" x14ac:dyDescent="0.25">
      <c r="A9" s="45">
        <f t="shared" si="1"/>
        <v>254</v>
      </c>
      <c r="B9" s="45" t="s">
        <v>18</v>
      </c>
      <c r="C9" s="44" t="s">
        <v>516</v>
      </c>
      <c r="D9" s="45" t="s">
        <v>525</v>
      </c>
      <c r="E9" s="46" t="s">
        <v>526</v>
      </c>
      <c r="F9" s="46" t="s">
        <v>27</v>
      </c>
      <c r="G9" s="46"/>
      <c r="H9" s="46"/>
      <c r="I9" s="46" t="str">
        <f t="shared" si="0"/>
        <v/>
      </c>
    </row>
    <row r="10" spans="1:9" s="55" customFormat="1" ht="40.5" x14ac:dyDescent="0.25">
      <c r="A10" s="48">
        <f t="shared" si="1"/>
        <v>255</v>
      </c>
      <c r="B10" s="48" t="s">
        <v>18</v>
      </c>
      <c r="C10" s="47" t="s">
        <v>516</v>
      </c>
      <c r="D10" s="48" t="s">
        <v>527</v>
      </c>
      <c r="E10" s="48" t="s">
        <v>528</v>
      </c>
      <c r="F10" s="49" t="s">
        <v>27</v>
      </c>
      <c r="G10" s="49"/>
      <c r="H10" s="49"/>
      <c r="I10" s="49" t="str">
        <f t="shared" si="0"/>
        <v/>
      </c>
    </row>
    <row r="11" spans="1:9" s="55" customFormat="1" ht="40.5" x14ac:dyDescent="0.25">
      <c r="A11" s="45">
        <f t="shared" si="1"/>
        <v>256</v>
      </c>
      <c r="B11" s="45" t="s">
        <v>18</v>
      </c>
      <c r="C11" s="44" t="s">
        <v>516</v>
      </c>
      <c r="D11" s="45" t="s">
        <v>529</v>
      </c>
      <c r="E11" s="46" t="s">
        <v>530</v>
      </c>
      <c r="F11" s="46" t="s">
        <v>27</v>
      </c>
      <c r="G11" s="46"/>
      <c r="H11" s="46"/>
      <c r="I11" s="46" t="str">
        <f t="shared" si="0"/>
        <v/>
      </c>
    </row>
    <row r="12" spans="1:9" s="55" customFormat="1" ht="40.5" x14ac:dyDescent="0.25">
      <c r="A12" s="48">
        <f t="shared" si="1"/>
        <v>257</v>
      </c>
      <c r="B12" s="48" t="s">
        <v>18</v>
      </c>
      <c r="C12" s="47" t="s">
        <v>516</v>
      </c>
      <c r="D12" s="48" t="s">
        <v>531</v>
      </c>
      <c r="E12" s="48" t="s">
        <v>532</v>
      </c>
      <c r="F12" s="49" t="s">
        <v>22</v>
      </c>
      <c r="G12" s="49">
        <v>4</v>
      </c>
      <c r="H12" s="49"/>
      <c r="I12" s="49">
        <f t="shared" si="0"/>
        <v>0</v>
      </c>
    </row>
    <row r="13" spans="1:9" s="63" customFormat="1" ht="27" x14ac:dyDescent="0.25">
      <c r="A13" s="45">
        <f t="shared" si="1"/>
        <v>258</v>
      </c>
      <c r="B13" s="45" t="s">
        <v>18</v>
      </c>
      <c r="C13" s="44" t="s">
        <v>516</v>
      </c>
      <c r="D13" s="45" t="s">
        <v>533</v>
      </c>
      <c r="E13" s="46" t="s">
        <v>534</v>
      </c>
      <c r="F13" s="46" t="s">
        <v>27</v>
      </c>
      <c r="G13" s="46"/>
      <c r="H13" s="46"/>
      <c r="I13" s="46" t="str">
        <f t="shared" si="0"/>
        <v/>
      </c>
    </row>
    <row r="14" spans="1:9" s="55" customFormat="1" ht="40.5" x14ac:dyDescent="0.25">
      <c r="A14" s="48">
        <f t="shared" si="1"/>
        <v>259</v>
      </c>
      <c r="B14" s="48" t="s">
        <v>18</v>
      </c>
      <c r="C14" s="47" t="s">
        <v>516</v>
      </c>
      <c r="D14" s="48" t="s">
        <v>535</v>
      </c>
      <c r="E14" s="48" t="s">
        <v>536</v>
      </c>
      <c r="F14" s="49" t="s">
        <v>27</v>
      </c>
      <c r="G14" s="49"/>
      <c r="H14" s="49"/>
      <c r="I14" s="49" t="str">
        <f t="shared" si="0"/>
        <v/>
      </c>
    </row>
    <row r="15" spans="1:9" s="55" customFormat="1" ht="54" x14ac:dyDescent="0.25">
      <c r="A15" s="45">
        <f t="shared" si="1"/>
        <v>260</v>
      </c>
      <c r="B15" s="45" t="s">
        <v>18</v>
      </c>
      <c r="C15" s="44" t="s">
        <v>516</v>
      </c>
      <c r="D15" s="45" t="s">
        <v>537</v>
      </c>
      <c r="E15" s="46" t="s">
        <v>538</v>
      </c>
      <c r="F15" s="46" t="s">
        <v>27</v>
      </c>
      <c r="G15" s="46"/>
      <c r="H15" s="46"/>
      <c r="I15" s="46" t="str">
        <f t="shared" si="0"/>
        <v/>
      </c>
    </row>
    <row r="16" spans="1:9" s="55" customFormat="1" ht="40.5" x14ac:dyDescent="0.25">
      <c r="A16" s="48">
        <f t="shared" si="1"/>
        <v>261</v>
      </c>
      <c r="B16" s="48" t="s">
        <v>18</v>
      </c>
      <c r="C16" s="47" t="s">
        <v>516</v>
      </c>
      <c r="D16" s="48" t="s">
        <v>539</v>
      </c>
      <c r="E16" s="48" t="s">
        <v>540</v>
      </c>
      <c r="F16" s="49" t="s">
        <v>27</v>
      </c>
      <c r="G16" s="49"/>
      <c r="H16" s="49"/>
      <c r="I16" s="49" t="str">
        <f t="shared" si="0"/>
        <v/>
      </c>
    </row>
    <row r="17" spans="1:9" s="55" customFormat="1" ht="54" x14ac:dyDescent="0.25">
      <c r="A17" s="45">
        <f t="shared" si="1"/>
        <v>262</v>
      </c>
      <c r="B17" s="45" t="s">
        <v>18</v>
      </c>
      <c r="C17" s="44" t="s">
        <v>541</v>
      </c>
      <c r="D17" s="45" t="s">
        <v>542</v>
      </c>
      <c r="E17" s="46" t="s">
        <v>543</v>
      </c>
      <c r="F17" s="46" t="s">
        <v>27</v>
      </c>
      <c r="G17" s="46"/>
      <c r="H17" s="46"/>
      <c r="I17" s="46" t="str">
        <f t="shared" si="0"/>
        <v/>
      </c>
    </row>
    <row r="18" spans="1:9" s="55" customFormat="1" ht="27" x14ac:dyDescent="0.25">
      <c r="A18" s="48">
        <f t="shared" si="1"/>
        <v>263</v>
      </c>
      <c r="B18" s="48" t="s">
        <v>18</v>
      </c>
      <c r="C18" s="47" t="s">
        <v>541</v>
      </c>
      <c r="D18" s="48" t="s">
        <v>544</v>
      </c>
      <c r="E18" s="48" t="s">
        <v>545</v>
      </c>
      <c r="F18" s="49" t="s">
        <v>27</v>
      </c>
      <c r="G18" s="49"/>
      <c r="H18" s="49"/>
      <c r="I18" s="49" t="str">
        <f t="shared" si="0"/>
        <v/>
      </c>
    </row>
    <row r="19" spans="1:9" s="55" customFormat="1" ht="27" x14ac:dyDescent="0.25">
      <c r="A19" s="45">
        <f t="shared" si="1"/>
        <v>264</v>
      </c>
      <c r="B19" s="45" t="s">
        <v>18</v>
      </c>
      <c r="C19" s="44" t="s">
        <v>541</v>
      </c>
      <c r="D19" s="45" t="s">
        <v>546</v>
      </c>
      <c r="E19" s="46" t="s">
        <v>547</v>
      </c>
      <c r="F19" s="46" t="s">
        <v>22</v>
      </c>
      <c r="G19" s="46">
        <v>6</v>
      </c>
      <c r="H19" s="46"/>
      <c r="I19" s="46">
        <f t="shared" si="0"/>
        <v>0</v>
      </c>
    </row>
    <row r="20" spans="1:9" s="55" customFormat="1" ht="54" x14ac:dyDescent="0.25">
      <c r="A20" s="48">
        <f t="shared" si="1"/>
        <v>265</v>
      </c>
      <c r="B20" s="48" t="s">
        <v>18</v>
      </c>
      <c r="C20" s="47" t="s">
        <v>541</v>
      </c>
      <c r="D20" s="48" t="s">
        <v>548</v>
      </c>
      <c r="E20" s="48" t="s">
        <v>549</v>
      </c>
      <c r="F20" s="49" t="s">
        <v>22</v>
      </c>
      <c r="G20" s="49">
        <v>6</v>
      </c>
      <c r="H20" s="49"/>
      <c r="I20" s="49">
        <f t="shared" si="0"/>
        <v>0</v>
      </c>
    </row>
    <row r="21" spans="1:9" s="55" customFormat="1" ht="27" x14ac:dyDescent="0.25">
      <c r="A21" s="45">
        <f t="shared" si="1"/>
        <v>266</v>
      </c>
      <c r="B21" s="45" t="s">
        <v>18</v>
      </c>
      <c r="C21" s="44" t="s">
        <v>541</v>
      </c>
      <c r="D21" s="45" t="s">
        <v>550</v>
      </c>
      <c r="E21" s="46" t="s">
        <v>551</v>
      </c>
      <c r="F21" s="46" t="s">
        <v>27</v>
      </c>
      <c r="G21" s="46"/>
      <c r="H21" s="46"/>
      <c r="I21" s="46" t="str">
        <f t="shared" si="0"/>
        <v/>
      </c>
    </row>
    <row r="22" spans="1:9" s="55" customFormat="1" ht="27" x14ac:dyDescent="0.25">
      <c r="A22" s="48">
        <f t="shared" si="1"/>
        <v>267</v>
      </c>
      <c r="B22" s="48" t="s">
        <v>18</v>
      </c>
      <c r="C22" s="47" t="s">
        <v>541</v>
      </c>
      <c r="D22" s="48" t="s">
        <v>552</v>
      </c>
      <c r="E22" s="48" t="s">
        <v>553</v>
      </c>
      <c r="F22" s="49" t="s">
        <v>22</v>
      </c>
      <c r="G22" s="49">
        <v>2</v>
      </c>
      <c r="H22" s="49"/>
      <c r="I22" s="49">
        <f t="shared" si="0"/>
        <v>0</v>
      </c>
    </row>
    <row r="23" spans="1:9" s="55" customFormat="1" ht="121.5" x14ac:dyDescent="0.25">
      <c r="A23" s="45">
        <f t="shared" si="1"/>
        <v>268</v>
      </c>
      <c r="B23" s="45" t="s">
        <v>18</v>
      </c>
      <c r="C23" s="44" t="s">
        <v>554</v>
      </c>
      <c r="D23" s="45" t="s">
        <v>555</v>
      </c>
      <c r="E23" s="46" t="s">
        <v>556</v>
      </c>
      <c r="F23" s="46" t="s">
        <v>22</v>
      </c>
      <c r="G23" s="46">
        <v>6</v>
      </c>
      <c r="H23" s="46"/>
      <c r="I23" s="46">
        <f t="shared" si="0"/>
        <v>0</v>
      </c>
    </row>
    <row r="24" spans="1:9" s="55" customFormat="1" ht="27" x14ac:dyDescent="0.25">
      <c r="A24" s="48">
        <f t="shared" si="1"/>
        <v>269</v>
      </c>
      <c r="B24" s="48" t="s">
        <v>18</v>
      </c>
      <c r="C24" s="47" t="s">
        <v>554</v>
      </c>
      <c r="D24" s="48" t="s">
        <v>557</v>
      </c>
      <c r="E24" s="48" t="s">
        <v>558</v>
      </c>
      <c r="F24" s="49" t="s">
        <v>22</v>
      </c>
      <c r="G24" s="49">
        <v>6</v>
      </c>
      <c r="H24" s="49"/>
      <c r="I24" s="49">
        <f t="shared" si="0"/>
        <v>0</v>
      </c>
    </row>
    <row r="25" spans="1:9" s="55" customFormat="1" ht="94.5" x14ac:dyDescent="0.25">
      <c r="A25" s="45">
        <f t="shared" si="1"/>
        <v>270</v>
      </c>
      <c r="B25" s="45" t="s">
        <v>18</v>
      </c>
      <c r="C25" s="44" t="s">
        <v>559</v>
      </c>
      <c r="D25" s="45" t="s">
        <v>560</v>
      </c>
      <c r="E25" s="46" t="s">
        <v>561</v>
      </c>
      <c r="F25" s="46" t="s">
        <v>27</v>
      </c>
      <c r="G25" s="46"/>
      <c r="H25" s="46"/>
      <c r="I25" s="46" t="str">
        <f t="shared" si="0"/>
        <v/>
      </c>
    </row>
    <row r="26" spans="1:9" s="55" customFormat="1" ht="27" x14ac:dyDescent="0.25">
      <c r="A26" s="48">
        <f t="shared" si="1"/>
        <v>271</v>
      </c>
      <c r="B26" s="48" t="s">
        <v>18</v>
      </c>
      <c r="C26" s="47" t="s">
        <v>559</v>
      </c>
      <c r="D26" s="48" t="s">
        <v>562</v>
      </c>
      <c r="E26" s="48" t="s">
        <v>563</v>
      </c>
      <c r="F26" s="49" t="s">
        <v>27</v>
      </c>
      <c r="G26" s="49"/>
      <c r="H26" s="49"/>
      <c r="I26" s="49" t="str">
        <f t="shared" si="0"/>
        <v/>
      </c>
    </row>
    <row r="27" spans="1:9" s="55" customFormat="1" ht="54" x14ac:dyDescent="0.25">
      <c r="A27" s="45">
        <f t="shared" si="1"/>
        <v>272</v>
      </c>
      <c r="B27" s="45" t="s">
        <v>564</v>
      </c>
      <c r="C27" s="44" t="s">
        <v>565</v>
      </c>
      <c r="D27" s="45" t="s">
        <v>566</v>
      </c>
      <c r="E27" s="46" t="s">
        <v>567</v>
      </c>
      <c r="F27" s="46" t="s">
        <v>27</v>
      </c>
      <c r="G27" s="46"/>
      <c r="H27" s="46"/>
      <c r="I27" s="46" t="str">
        <f t="shared" si="0"/>
        <v/>
      </c>
    </row>
    <row r="28" spans="1:9" s="55" customFormat="1" ht="81" x14ac:dyDescent="0.25">
      <c r="A28" s="48">
        <f t="shared" si="1"/>
        <v>273</v>
      </c>
      <c r="B28" s="48" t="s">
        <v>564</v>
      </c>
      <c r="C28" s="47" t="s">
        <v>565</v>
      </c>
      <c r="D28" s="48" t="s">
        <v>566</v>
      </c>
      <c r="E28" s="48" t="s">
        <v>568</v>
      </c>
      <c r="F28" s="49" t="s">
        <v>22</v>
      </c>
      <c r="G28" s="49">
        <v>8</v>
      </c>
      <c r="H28" s="49"/>
      <c r="I28" s="49">
        <f t="shared" si="0"/>
        <v>0</v>
      </c>
    </row>
    <row r="29" spans="1:9" s="55" customFormat="1" ht="67.5" x14ac:dyDescent="0.25">
      <c r="A29" s="45">
        <f t="shared" si="1"/>
        <v>274</v>
      </c>
      <c r="B29" s="45" t="s">
        <v>564</v>
      </c>
      <c r="C29" s="44" t="s">
        <v>565</v>
      </c>
      <c r="D29" s="45" t="s">
        <v>569</v>
      </c>
      <c r="E29" s="46" t="s">
        <v>570</v>
      </c>
      <c r="F29" s="46" t="s">
        <v>22</v>
      </c>
      <c r="G29" s="46">
        <v>2</v>
      </c>
      <c r="H29" s="46"/>
      <c r="I29" s="46">
        <f t="shared" si="0"/>
        <v>0</v>
      </c>
    </row>
    <row r="30" spans="1:9" s="55" customFormat="1" ht="40.5" x14ac:dyDescent="0.25">
      <c r="A30" s="48">
        <f t="shared" si="1"/>
        <v>275</v>
      </c>
      <c r="B30" s="48" t="s">
        <v>564</v>
      </c>
      <c r="C30" s="47" t="s">
        <v>565</v>
      </c>
      <c r="D30" s="48" t="s">
        <v>571</v>
      </c>
      <c r="E30" s="48" t="s">
        <v>572</v>
      </c>
      <c r="F30" s="49" t="s">
        <v>27</v>
      </c>
      <c r="G30" s="49"/>
      <c r="H30" s="49"/>
      <c r="I30" s="49" t="str">
        <f t="shared" si="0"/>
        <v/>
      </c>
    </row>
    <row r="31" spans="1:9" s="55" customFormat="1" ht="40.5" x14ac:dyDescent="0.25">
      <c r="A31" s="45">
        <f t="shared" si="1"/>
        <v>276</v>
      </c>
      <c r="B31" s="45" t="s">
        <v>564</v>
      </c>
      <c r="C31" s="44" t="s">
        <v>565</v>
      </c>
      <c r="D31" s="45" t="s">
        <v>573</v>
      </c>
      <c r="E31" s="46" t="s">
        <v>574</v>
      </c>
      <c r="F31" s="46" t="s">
        <v>27</v>
      </c>
      <c r="G31" s="46"/>
      <c r="H31" s="46"/>
      <c r="I31" s="46" t="str">
        <f t="shared" si="0"/>
        <v/>
      </c>
    </row>
    <row r="32" spans="1:9" s="55" customFormat="1" ht="40.5" x14ac:dyDescent="0.25">
      <c r="A32" s="48">
        <f t="shared" si="1"/>
        <v>277</v>
      </c>
      <c r="B32" s="48" t="s">
        <v>564</v>
      </c>
      <c r="C32" s="47" t="s">
        <v>565</v>
      </c>
      <c r="D32" s="48" t="s">
        <v>575</v>
      </c>
      <c r="E32" s="48" t="s">
        <v>576</v>
      </c>
      <c r="F32" s="49" t="s">
        <v>27</v>
      </c>
      <c r="G32" s="49"/>
      <c r="H32" s="49"/>
      <c r="I32" s="49" t="str">
        <f t="shared" si="0"/>
        <v/>
      </c>
    </row>
    <row r="33" spans="1:9" s="55" customFormat="1" ht="54" x14ac:dyDescent="0.25">
      <c r="A33" s="45">
        <f t="shared" si="1"/>
        <v>278</v>
      </c>
      <c r="B33" s="45" t="s">
        <v>564</v>
      </c>
      <c r="C33" s="44" t="s">
        <v>565</v>
      </c>
      <c r="D33" s="45" t="s">
        <v>577</v>
      </c>
      <c r="E33" s="46" t="s">
        <v>578</v>
      </c>
      <c r="F33" s="46" t="s">
        <v>22</v>
      </c>
      <c r="G33" s="46">
        <v>2</v>
      </c>
      <c r="H33" s="46"/>
      <c r="I33" s="46">
        <f t="shared" si="0"/>
        <v>0</v>
      </c>
    </row>
    <row r="34" spans="1:9" s="55" customFormat="1" ht="27" x14ac:dyDescent="0.25">
      <c r="A34" s="48">
        <f t="shared" si="1"/>
        <v>279</v>
      </c>
      <c r="B34" s="48" t="s">
        <v>564</v>
      </c>
      <c r="C34" s="47" t="s">
        <v>565</v>
      </c>
      <c r="D34" s="48" t="s">
        <v>579</v>
      </c>
      <c r="E34" s="48" t="s">
        <v>580</v>
      </c>
      <c r="F34" s="49" t="s">
        <v>27</v>
      </c>
      <c r="G34" s="49"/>
      <c r="H34" s="49"/>
      <c r="I34" s="49" t="str">
        <f t="shared" si="0"/>
        <v/>
      </c>
    </row>
    <row r="35" spans="1:9" s="55" customFormat="1" ht="81" x14ac:dyDescent="0.25">
      <c r="A35" s="45">
        <f t="shared" si="1"/>
        <v>280</v>
      </c>
      <c r="B35" s="45" t="s">
        <v>564</v>
      </c>
      <c r="C35" s="44" t="s">
        <v>565</v>
      </c>
      <c r="D35" s="45" t="s">
        <v>581</v>
      </c>
      <c r="E35" s="46" t="s">
        <v>582</v>
      </c>
      <c r="F35" s="46" t="s">
        <v>22</v>
      </c>
      <c r="G35" s="46">
        <v>2</v>
      </c>
      <c r="H35" s="46"/>
      <c r="I35" s="46">
        <f t="shared" si="0"/>
        <v>0</v>
      </c>
    </row>
    <row r="36" spans="1:9" s="55" customFormat="1" ht="27" x14ac:dyDescent="0.25">
      <c r="A36" s="48">
        <f t="shared" si="1"/>
        <v>281</v>
      </c>
      <c r="B36" s="48" t="s">
        <v>564</v>
      </c>
      <c r="C36" s="47" t="s">
        <v>565</v>
      </c>
      <c r="D36" s="48" t="s">
        <v>583</v>
      </c>
      <c r="E36" s="48" t="s">
        <v>584</v>
      </c>
      <c r="F36" s="49" t="s">
        <v>22</v>
      </c>
      <c r="G36" s="49">
        <v>2</v>
      </c>
      <c r="H36" s="49"/>
      <c r="I36" s="49">
        <f t="shared" si="0"/>
        <v>0</v>
      </c>
    </row>
    <row r="37" spans="1:9" s="55" customFormat="1" ht="67.5" x14ac:dyDescent="0.25">
      <c r="A37" s="45">
        <f t="shared" si="1"/>
        <v>282</v>
      </c>
      <c r="B37" s="45" t="s">
        <v>564</v>
      </c>
      <c r="C37" s="44" t="s">
        <v>565</v>
      </c>
      <c r="D37" s="45" t="s">
        <v>585</v>
      </c>
      <c r="E37" s="46" t="s">
        <v>586</v>
      </c>
      <c r="F37" s="46" t="s">
        <v>27</v>
      </c>
      <c r="G37" s="46"/>
      <c r="H37" s="46"/>
      <c r="I37" s="46" t="str">
        <f t="shared" si="0"/>
        <v/>
      </c>
    </row>
    <row r="38" spans="1:9" s="55" customFormat="1" ht="81" x14ac:dyDescent="0.25">
      <c r="A38" s="48">
        <f t="shared" si="1"/>
        <v>283</v>
      </c>
      <c r="B38" s="48" t="s">
        <v>564</v>
      </c>
      <c r="C38" s="47" t="s">
        <v>587</v>
      </c>
      <c r="D38" s="48" t="s">
        <v>588</v>
      </c>
      <c r="E38" s="48" t="s">
        <v>589</v>
      </c>
      <c r="F38" s="49" t="s">
        <v>27</v>
      </c>
      <c r="G38" s="49"/>
      <c r="H38" s="49"/>
      <c r="I38" s="49" t="str">
        <f t="shared" si="0"/>
        <v/>
      </c>
    </row>
    <row r="39" spans="1:9" s="55" customFormat="1" ht="94.5" x14ac:dyDescent="0.25">
      <c r="A39" s="45">
        <f t="shared" si="1"/>
        <v>284</v>
      </c>
      <c r="B39" s="45" t="s">
        <v>564</v>
      </c>
      <c r="C39" s="44" t="s">
        <v>590</v>
      </c>
      <c r="D39" s="45" t="s">
        <v>591</v>
      </c>
      <c r="E39" s="46" t="s">
        <v>592</v>
      </c>
      <c r="F39" s="46" t="s">
        <v>22</v>
      </c>
      <c r="G39" s="46">
        <v>4</v>
      </c>
      <c r="H39" s="46"/>
      <c r="I39" s="46">
        <f t="shared" si="0"/>
        <v>0</v>
      </c>
    </row>
    <row r="40" spans="1:9" s="55" customFormat="1" ht="54" x14ac:dyDescent="0.25">
      <c r="A40" s="48">
        <f t="shared" si="1"/>
        <v>285</v>
      </c>
      <c r="B40" s="48" t="s">
        <v>564</v>
      </c>
      <c r="C40" s="47" t="s">
        <v>590</v>
      </c>
      <c r="D40" s="48" t="s">
        <v>591</v>
      </c>
      <c r="E40" s="48" t="s">
        <v>593</v>
      </c>
      <c r="F40" s="49" t="s">
        <v>22</v>
      </c>
      <c r="G40" s="49">
        <v>4</v>
      </c>
      <c r="H40" s="49"/>
      <c r="I40" s="49">
        <f t="shared" si="0"/>
        <v>0</v>
      </c>
    </row>
    <row r="41" spans="1:9" s="55" customFormat="1" ht="40.5" x14ac:dyDescent="0.25">
      <c r="A41" s="45">
        <f t="shared" si="1"/>
        <v>286</v>
      </c>
      <c r="B41" s="45" t="s">
        <v>564</v>
      </c>
      <c r="C41" s="44" t="s">
        <v>590</v>
      </c>
      <c r="D41" s="45" t="s">
        <v>594</v>
      </c>
      <c r="E41" s="46" t="s">
        <v>595</v>
      </c>
      <c r="F41" s="46" t="s">
        <v>22</v>
      </c>
      <c r="G41" s="46">
        <v>4</v>
      </c>
      <c r="H41" s="46"/>
      <c r="I41" s="46">
        <f t="shared" si="0"/>
        <v>0</v>
      </c>
    </row>
    <row r="42" spans="1:9" s="55" customFormat="1" ht="81" x14ac:dyDescent="0.25">
      <c r="A42" s="48">
        <f t="shared" si="1"/>
        <v>287</v>
      </c>
      <c r="B42" s="48" t="s">
        <v>564</v>
      </c>
      <c r="C42" s="47" t="s">
        <v>590</v>
      </c>
      <c r="D42" s="48" t="s">
        <v>594</v>
      </c>
      <c r="E42" s="48" t="s">
        <v>596</v>
      </c>
      <c r="F42" s="49" t="s">
        <v>22</v>
      </c>
      <c r="G42" s="49">
        <v>4</v>
      </c>
      <c r="H42" s="49"/>
      <c r="I42" s="49">
        <f t="shared" si="0"/>
        <v>0</v>
      </c>
    </row>
    <row r="43" spans="1:9" s="55" customFormat="1" ht="40.5" x14ac:dyDescent="0.25">
      <c r="A43" s="45">
        <f t="shared" si="1"/>
        <v>288</v>
      </c>
      <c r="B43" s="45" t="s">
        <v>597</v>
      </c>
      <c r="C43" s="44" t="s">
        <v>598</v>
      </c>
      <c r="D43" s="45" t="s">
        <v>18</v>
      </c>
      <c r="E43" s="46" t="s">
        <v>599</v>
      </c>
      <c r="F43" s="46" t="s">
        <v>22</v>
      </c>
      <c r="G43" s="46">
        <v>8</v>
      </c>
      <c r="H43" s="46"/>
      <c r="I43" s="46">
        <f t="shared" si="0"/>
        <v>0</v>
      </c>
    </row>
    <row r="44" spans="1:9" s="55" customFormat="1" ht="148.5" x14ac:dyDescent="0.25">
      <c r="A44" s="48">
        <f t="shared" si="1"/>
        <v>289</v>
      </c>
      <c r="B44" s="48" t="s">
        <v>597</v>
      </c>
      <c r="C44" s="47" t="s">
        <v>598</v>
      </c>
      <c r="D44" s="48" t="s">
        <v>600</v>
      </c>
      <c r="E44" s="48" t="s">
        <v>601</v>
      </c>
      <c r="F44" s="49" t="s">
        <v>27</v>
      </c>
      <c r="G44" s="49"/>
      <c r="H44" s="49"/>
      <c r="I44" s="49" t="str">
        <f t="shared" si="0"/>
        <v/>
      </c>
    </row>
    <row r="45" spans="1:9" s="55" customFormat="1" ht="40.5" x14ac:dyDescent="0.25">
      <c r="A45" s="45">
        <f t="shared" si="1"/>
        <v>290</v>
      </c>
      <c r="B45" s="45" t="s">
        <v>597</v>
      </c>
      <c r="C45" s="44" t="s">
        <v>598</v>
      </c>
      <c r="D45" s="45" t="s">
        <v>602</v>
      </c>
      <c r="E45" s="46" t="s">
        <v>603</v>
      </c>
      <c r="F45" s="46" t="s">
        <v>22</v>
      </c>
      <c r="G45" s="46">
        <v>8</v>
      </c>
      <c r="H45" s="46"/>
      <c r="I45" s="46">
        <f t="shared" si="0"/>
        <v>0</v>
      </c>
    </row>
    <row r="46" spans="1:9" s="55" customFormat="1" ht="40.5" x14ac:dyDescent="0.25">
      <c r="A46" s="48">
        <f t="shared" si="1"/>
        <v>291</v>
      </c>
      <c r="B46" s="48" t="s">
        <v>597</v>
      </c>
      <c r="C46" s="47" t="s">
        <v>598</v>
      </c>
      <c r="D46" s="48" t="s">
        <v>604</v>
      </c>
      <c r="E46" s="48" t="s">
        <v>605</v>
      </c>
      <c r="F46" s="49" t="s">
        <v>27</v>
      </c>
      <c r="G46" s="49"/>
      <c r="H46" s="49"/>
      <c r="I46" s="49" t="str">
        <f t="shared" si="0"/>
        <v/>
      </c>
    </row>
    <row r="47" spans="1:9" s="55" customFormat="1" ht="40.5" x14ac:dyDescent="0.25">
      <c r="A47" s="45">
        <f t="shared" si="1"/>
        <v>292</v>
      </c>
      <c r="B47" s="45" t="s">
        <v>597</v>
      </c>
      <c r="C47" s="44" t="s">
        <v>598</v>
      </c>
      <c r="D47" s="45" t="s">
        <v>606</v>
      </c>
      <c r="E47" s="46" t="s">
        <v>607</v>
      </c>
      <c r="F47" s="46" t="s">
        <v>27</v>
      </c>
      <c r="G47" s="46"/>
      <c r="H47" s="46"/>
      <c r="I47" s="46" t="str">
        <f t="shared" si="0"/>
        <v/>
      </c>
    </row>
    <row r="48" spans="1:9" s="55" customFormat="1" ht="27" x14ac:dyDescent="0.25">
      <c r="A48" s="48">
        <f t="shared" si="1"/>
        <v>293</v>
      </c>
      <c r="B48" s="48" t="s">
        <v>597</v>
      </c>
      <c r="C48" s="47" t="s">
        <v>598</v>
      </c>
      <c r="D48" s="48" t="s">
        <v>608</v>
      </c>
      <c r="E48" s="48" t="s">
        <v>609</v>
      </c>
      <c r="F48" s="49" t="s">
        <v>27</v>
      </c>
      <c r="G48" s="49"/>
      <c r="H48" s="49"/>
      <c r="I48" s="49" t="str">
        <f t="shared" si="0"/>
        <v/>
      </c>
    </row>
    <row r="49" spans="1:9" s="55" customFormat="1" ht="40.5" x14ac:dyDescent="0.25">
      <c r="A49" s="45">
        <f t="shared" si="1"/>
        <v>294</v>
      </c>
      <c r="B49" s="45" t="s">
        <v>597</v>
      </c>
      <c r="C49" s="44" t="s">
        <v>598</v>
      </c>
      <c r="D49" s="45" t="s">
        <v>610</v>
      </c>
      <c r="E49" s="46" t="s">
        <v>611</v>
      </c>
      <c r="F49" s="46" t="s">
        <v>27</v>
      </c>
      <c r="G49" s="46"/>
      <c r="H49" s="46"/>
      <c r="I49" s="46" t="str">
        <f t="shared" si="0"/>
        <v/>
      </c>
    </row>
    <row r="50" spans="1:9" s="55" customFormat="1" ht="27" x14ac:dyDescent="0.25">
      <c r="A50" s="48">
        <f t="shared" si="1"/>
        <v>295</v>
      </c>
      <c r="B50" s="48" t="s">
        <v>597</v>
      </c>
      <c r="C50" s="47" t="s">
        <v>598</v>
      </c>
      <c r="D50" s="48" t="s">
        <v>612</v>
      </c>
      <c r="E50" s="48" t="s">
        <v>613</v>
      </c>
      <c r="F50" s="49" t="s">
        <v>27</v>
      </c>
      <c r="G50" s="49"/>
      <c r="H50" s="49"/>
      <c r="I50" s="49" t="str">
        <f t="shared" si="0"/>
        <v/>
      </c>
    </row>
    <row r="51" spans="1:9" s="55" customFormat="1" ht="27" x14ac:dyDescent="0.25">
      <c r="A51" s="45">
        <f t="shared" si="1"/>
        <v>296</v>
      </c>
      <c r="B51" s="45" t="s">
        <v>597</v>
      </c>
      <c r="C51" s="44" t="s">
        <v>598</v>
      </c>
      <c r="D51" s="45" t="s">
        <v>614</v>
      </c>
      <c r="E51" s="46" t="s">
        <v>615</v>
      </c>
      <c r="F51" s="46" t="s">
        <v>27</v>
      </c>
      <c r="G51" s="46"/>
      <c r="H51" s="46"/>
      <c r="I51" s="46" t="str">
        <f t="shared" si="0"/>
        <v/>
      </c>
    </row>
    <row r="52" spans="1:9" s="55" customFormat="1" ht="27" x14ac:dyDescent="0.25">
      <c r="A52" s="48">
        <f t="shared" si="1"/>
        <v>297</v>
      </c>
      <c r="B52" s="48" t="s">
        <v>597</v>
      </c>
      <c r="C52" s="47" t="s">
        <v>598</v>
      </c>
      <c r="D52" s="48" t="s">
        <v>44</v>
      </c>
      <c r="E52" s="48" t="s">
        <v>616</v>
      </c>
      <c r="F52" s="49" t="s">
        <v>27</v>
      </c>
      <c r="G52" s="49"/>
      <c r="H52" s="49"/>
      <c r="I52" s="49" t="str">
        <f t="shared" si="0"/>
        <v/>
      </c>
    </row>
    <row r="53" spans="1:9" s="55" customFormat="1" ht="40.5" x14ac:dyDescent="0.25">
      <c r="A53" s="45">
        <f t="shared" si="1"/>
        <v>298</v>
      </c>
      <c r="B53" s="45" t="s">
        <v>597</v>
      </c>
      <c r="C53" s="44" t="s">
        <v>598</v>
      </c>
      <c r="D53" s="45" t="s">
        <v>617</v>
      </c>
      <c r="E53" s="46" t="s">
        <v>618</v>
      </c>
      <c r="F53" s="46" t="s">
        <v>27</v>
      </c>
      <c r="G53" s="46"/>
      <c r="H53" s="46"/>
      <c r="I53" s="46" t="str">
        <f t="shared" si="0"/>
        <v/>
      </c>
    </row>
    <row r="54" spans="1:9" s="55" customFormat="1" ht="27" x14ac:dyDescent="0.25">
      <c r="A54" s="48">
        <f t="shared" si="1"/>
        <v>299</v>
      </c>
      <c r="B54" s="48" t="s">
        <v>597</v>
      </c>
      <c r="C54" s="47" t="s">
        <v>598</v>
      </c>
      <c r="D54" s="48" t="s">
        <v>619</v>
      </c>
      <c r="E54" s="48" t="s">
        <v>620</v>
      </c>
      <c r="F54" s="49" t="s">
        <v>27</v>
      </c>
      <c r="G54" s="49"/>
      <c r="H54" s="49"/>
      <c r="I54" s="49" t="str">
        <f t="shared" si="0"/>
        <v/>
      </c>
    </row>
    <row r="55" spans="1:9" s="55" customFormat="1" ht="27" x14ac:dyDescent="0.25">
      <c r="A55" s="45">
        <f t="shared" si="1"/>
        <v>300</v>
      </c>
      <c r="B55" s="45" t="s">
        <v>597</v>
      </c>
      <c r="C55" s="44" t="s">
        <v>598</v>
      </c>
      <c r="D55" s="45" t="s">
        <v>621</v>
      </c>
      <c r="E55" s="46" t="s">
        <v>622</v>
      </c>
      <c r="F55" s="46" t="s">
        <v>27</v>
      </c>
      <c r="G55" s="46"/>
      <c r="H55" s="46"/>
      <c r="I55" s="46" t="str">
        <f t="shared" si="0"/>
        <v/>
      </c>
    </row>
    <row r="56" spans="1:9" s="55" customFormat="1" ht="27" x14ac:dyDescent="0.25">
      <c r="A56" s="48">
        <f t="shared" si="1"/>
        <v>301</v>
      </c>
      <c r="B56" s="48" t="s">
        <v>597</v>
      </c>
      <c r="C56" s="47" t="s">
        <v>598</v>
      </c>
      <c r="D56" s="48" t="s">
        <v>44</v>
      </c>
      <c r="E56" s="48" t="s">
        <v>623</v>
      </c>
      <c r="F56" s="49" t="s">
        <v>27</v>
      </c>
      <c r="G56" s="49"/>
      <c r="H56" s="49"/>
      <c r="I56" s="49" t="str">
        <f t="shared" si="0"/>
        <v/>
      </c>
    </row>
    <row r="57" spans="1:9" s="55" customFormat="1" ht="27" x14ac:dyDescent="0.25">
      <c r="A57" s="45">
        <f t="shared" si="1"/>
        <v>302</v>
      </c>
      <c r="B57" s="45" t="s">
        <v>597</v>
      </c>
      <c r="C57" s="44" t="s">
        <v>598</v>
      </c>
      <c r="D57" s="45" t="s">
        <v>624</v>
      </c>
      <c r="E57" s="46" t="s">
        <v>625</v>
      </c>
      <c r="F57" s="46" t="s">
        <v>27</v>
      </c>
      <c r="G57" s="46"/>
      <c r="H57" s="46"/>
      <c r="I57" s="46" t="str">
        <f t="shared" si="0"/>
        <v/>
      </c>
    </row>
    <row r="58" spans="1:9" s="55" customFormat="1" ht="67.5" x14ac:dyDescent="0.25">
      <c r="A58" s="48">
        <f t="shared" si="1"/>
        <v>303</v>
      </c>
      <c r="B58" s="48" t="s">
        <v>597</v>
      </c>
      <c r="C58" s="47" t="s">
        <v>598</v>
      </c>
      <c r="D58" s="48" t="s">
        <v>626</v>
      </c>
      <c r="E58" s="48" t="s">
        <v>627</v>
      </c>
      <c r="F58" s="49" t="s">
        <v>27</v>
      </c>
      <c r="G58" s="49"/>
      <c r="H58" s="49"/>
      <c r="I58" s="49" t="str">
        <f t="shared" si="0"/>
        <v/>
      </c>
    </row>
    <row r="59" spans="1:9" s="55" customFormat="1" ht="40.5" x14ac:dyDescent="0.25">
      <c r="A59" s="45">
        <f t="shared" si="1"/>
        <v>304</v>
      </c>
      <c r="B59" s="45" t="s">
        <v>597</v>
      </c>
      <c r="C59" s="44" t="s">
        <v>598</v>
      </c>
      <c r="D59" s="45" t="s">
        <v>628</v>
      </c>
      <c r="E59" s="46" t="s">
        <v>629</v>
      </c>
      <c r="F59" s="46" t="s">
        <v>27</v>
      </c>
      <c r="G59" s="46"/>
      <c r="H59" s="46"/>
      <c r="I59" s="46" t="str">
        <f t="shared" si="0"/>
        <v/>
      </c>
    </row>
    <row r="60" spans="1:9" s="55" customFormat="1" ht="27" x14ac:dyDescent="0.25">
      <c r="A60" s="48">
        <f t="shared" si="1"/>
        <v>305</v>
      </c>
      <c r="B60" s="48" t="s">
        <v>597</v>
      </c>
      <c r="C60" s="47" t="s">
        <v>598</v>
      </c>
      <c r="D60" s="48" t="s">
        <v>630</v>
      </c>
      <c r="E60" s="48" t="s">
        <v>631</v>
      </c>
      <c r="F60" s="49" t="s">
        <v>22</v>
      </c>
      <c r="G60" s="49">
        <v>4</v>
      </c>
      <c r="H60" s="49"/>
      <c r="I60" s="49">
        <f t="shared" si="0"/>
        <v>0</v>
      </c>
    </row>
    <row r="61" spans="1:9" s="55" customFormat="1" ht="27" x14ac:dyDescent="0.25">
      <c r="A61" s="45">
        <f t="shared" si="1"/>
        <v>306</v>
      </c>
      <c r="B61" s="45" t="s">
        <v>597</v>
      </c>
      <c r="C61" s="44" t="s">
        <v>598</v>
      </c>
      <c r="D61" s="45" t="s">
        <v>632</v>
      </c>
      <c r="E61" s="46" t="s">
        <v>633</v>
      </c>
      <c r="F61" s="46" t="s">
        <v>27</v>
      </c>
      <c r="G61" s="46"/>
      <c r="H61" s="46"/>
      <c r="I61" s="46" t="str">
        <f t="shared" si="0"/>
        <v/>
      </c>
    </row>
    <row r="62" spans="1:9" s="55" customFormat="1" ht="27" x14ac:dyDescent="0.25">
      <c r="A62" s="48">
        <f t="shared" si="1"/>
        <v>307</v>
      </c>
      <c r="B62" s="48" t="s">
        <v>597</v>
      </c>
      <c r="C62" s="47" t="s">
        <v>598</v>
      </c>
      <c r="D62" s="48" t="s">
        <v>634</v>
      </c>
      <c r="E62" s="48" t="s">
        <v>635</v>
      </c>
      <c r="F62" s="49" t="s">
        <v>27</v>
      </c>
      <c r="G62" s="49"/>
      <c r="H62" s="49"/>
      <c r="I62" s="49" t="str">
        <f t="shared" si="0"/>
        <v/>
      </c>
    </row>
    <row r="63" spans="1:9" s="55" customFormat="1" ht="54" x14ac:dyDescent="0.25">
      <c r="A63" s="45">
        <f t="shared" si="1"/>
        <v>308</v>
      </c>
      <c r="B63" s="45" t="s">
        <v>597</v>
      </c>
      <c r="C63" s="44" t="s">
        <v>598</v>
      </c>
      <c r="D63" s="45" t="s">
        <v>636</v>
      </c>
      <c r="E63" s="46" t="s">
        <v>637</v>
      </c>
      <c r="F63" s="46" t="s">
        <v>27</v>
      </c>
      <c r="G63" s="46"/>
      <c r="H63" s="46"/>
      <c r="I63" s="46" t="str">
        <f t="shared" si="0"/>
        <v/>
      </c>
    </row>
    <row r="64" spans="1:9" s="55" customFormat="1" ht="54" x14ac:dyDescent="0.25">
      <c r="A64" s="48">
        <f t="shared" si="1"/>
        <v>309</v>
      </c>
      <c r="B64" s="48" t="s">
        <v>597</v>
      </c>
      <c r="C64" s="47" t="s">
        <v>598</v>
      </c>
      <c r="D64" s="48" t="s">
        <v>638</v>
      </c>
      <c r="E64" s="48" t="s">
        <v>639</v>
      </c>
      <c r="F64" s="49" t="s">
        <v>22</v>
      </c>
      <c r="G64" s="49">
        <v>8</v>
      </c>
      <c r="H64" s="49"/>
      <c r="I64" s="49">
        <f t="shared" si="0"/>
        <v>0</v>
      </c>
    </row>
    <row r="65" spans="1:9" s="55" customFormat="1" ht="27" x14ac:dyDescent="0.25">
      <c r="A65" s="45">
        <f t="shared" si="1"/>
        <v>310</v>
      </c>
      <c r="B65" s="45" t="s">
        <v>597</v>
      </c>
      <c r="C65" s="44" t="s">
        <v>598</v>
      </c>
      <c r="D65" s="45" t="s">
        <v>640</v>
      </c>
      <c r="E65" s="46" t="s">
        <v>641</v>
      </c>
      <c r="F65" s="46" t="s">
        <v>22</v>
      </c>
      <c r="G65" s="46">
        <v>4</v>
      </c>
      <c r="H65" s="46"/>
      <c r="I65" s="46">
        <f t="shared" si="0"/>
        <v>0</v>
      </c>
    </row>
    <row r="66" spans="1:9" s="55" customFormat="1" ht="67.5" x14ac:dyDescent="0.25">
      <c r="A66" s="48">
        <f t="shared" si="1"/>
        <v>311</v>
      </c>
      <c r="B66" s="48" t="s">
        <v>597</v>
      </c>
      <c r="C66" s="47" t="s">
        <v>598</v>
      </c>
      <c r="D66" s="48" t="s">
        <v>642</v>
      </c>
      <c r="E66" s="48" t="s">
        <v>643</v>
      </c>
      <c r="F66" s="49" t="s">
        <v>27</v>
      </c>
      <c r="G66" s="49"/>
      <c r="H66" s="49"/>
      <c r="I66" s="49" t="str">
        <f t="shared" si="0"/>
        <v/>
      </c>
    </row>
    <row r="67" spans="1:9" s="55" customFormat="1" ht="40.5" x14ac:dyDescent="0.25">
      <c r="A67" s="45">
        <f t="shared" si="1"/>
        <v>312</v>
      </c>
      <c r="B67" s="45" t="s">
        <v>597</v>
      </c>
      <c r="C67" s="44" t="s">
        <v>598</v>
      </c>
      <c r="D67" s="45" t="s">
        <v>644</v>
      </c>
      <c r="E67" s="46" t="s">
        <v>645</v>
      </c>
      <c r="F67" s="46" t="s">
        <v>27</v>
      </c>
      <c r="G67" s="46"/>
      <c r="H67" s="46"/>
      <c r="I67" s="46" t="str">
        <f t="shared" si="0"/>
        <v/>
      </c>
    </row>
    <row r="68" spans="1:9" s="55" customFormat="1" ht="40.5" x14ac:dyDescent="0.25">
      <c r="A68" s="48">
        <f t="shared" si="1"/>
        <v>313</v>
      </c>
      <c r="B68" s="48" t="s">
        <v>597</v>
      </c>
      <c r="C68" s="47" t="s">
        <v>598</v>
      </c>
      <c r="D68" s="48" t="s">
        <v>646</v>
      </c>
      <c r="E68" s="48" t="s">
        <v>647</v>
      </c>
      <c r="F68" s="49" t="s">
        <v>27</v>
      </c>
      <c r="G68" s="49"/>
      <c r="H68" s="49"/>
      <c r="I68" s="49" t="str">
        <f t="shared" si="0"/>
        <v/>
      </c>
    </row>
    <row r="69" spans="1:9" s="55" customFormat="1" ht="40.5" x14ac:dyDescent="0.25">
      <c r="A69" s="45">
        <f t="shared" si="1"/>
        <v>314</v>
      </c>
      <c r="B69" s="45" t="s">
        <v>597</v>
      </c>
      <c r="C69" s="44" t="s">
        <v>598</v>
      </c>
      <c r="D69" s="45" t="s">
        <v>648</v>
      </c>
      <c r="E69" s="46" t="s">
        <v>649</v>
      </c>
      <c r="F69" s="46" t="s">
        <v>27</v>
      </c>
      <c r="G69" s="46"/>
      <c r="H69" s="46"/>
      <c r="I69" s="46" t="str">
        <f t="shared" si="0"/>
        <v/>
      </c>
    </row>
    <row r="70" spans="1:9" s="55" customFormat="1" ht="40.5" x14ac:dyDescent="0.25">
      <c r="A70" s="48">
        <f t="shared" si="1"/>
        <v>315</v>
      </c>
      <c r="B70" s="48" t="s">
        <v>597</v>
      </c>
      <c r="C70" s="47" t="s">
        <v>598</v>
      </c>
      <c r="D70" s="48" t="s">
        <v>650</v>
      </c>
      <c r="E70" s="48" t="s">
        <v>651</v>
      </c>
      <c r="F70" s="49" t="s">
        <v>27</v>
      </c>
      <c r="G70" s="49"/>
      <c r="H70" s="49"/>
      <c r="I70" s="49" t="str">
        <f t="shared" ref="I70:I133" si="2">IF(ISBLANK(F70),"",IF(F70="Wens",G70*IF(H70="Niet mogelijk",0,IF(H70="standaard",1,IF(H70="Maatwerk/3rd party oplossing",0.5,))),""))</f>
        <v/>
      </c>
    </row>
    <row r="71" spans="1:9" s="55" customFormat="1" ht="27" x14ac:dyDescent="0.25">
      <c r="A71" s="45">
        <f t="shared" ref="A71:A134" si="3">IF(ISBLANK(B71),"",A70+1)</f>
        <v>316</v>
      </c>
      <c r="B71" s="45" t="s">
        <v>597</v>
      </c>
      <c r="C71" s="44" t="s">
        <v>598</v>
      </c>
      <c r="D71" s="45" t="s">
        <v>652</v>
      </c>
      <c r="E71" s="46" t="s">
        <v>653</v>
      </c>
      <c r="F71" s="46" t="s">
        <v>22</v>
      </c>
      <c r="G71" s="46">
        <v>4</v>
      </c>
      <c r="H71" s="46"/>
      <c r="I71" s="46">
        <f t="shared" si="2"/>
        <v>0</v>
      </c>
    </row>
    <row r="72" spans="1:9" s="55" customFormat="1" ht="27" x14ac:dyDescent="0.25">
      <c r="A72" s="48">
        <f t="shared" si="3"/>
        <v>317</v>
      </c>
      <c r="B72" s="48" t="s">
        <v>597</v>
      </c>
      <c r="C72" s="47" t="s">
        <v>598</v>
      </c>
      <c r="D72" s="48" t="s">
        <v>654</v>
      </c>
      <c r="E72" s="48" t="s">
        <v>655</v>
      </c>
      <c r="F72" s="49" t="s">
        <v>27</v>
      </c>
      <c r="G72" s="49"/>
      <c r="H72" s="49"/>
      <c r="I72" s="49" t="str">
        <f t="shared" si="2"/>
        <v/>
      </c>
    </row>
    <row r="73" spans="1:9" s="55" customFormat="1" ht="54" x14ac:dyDescent="0.25">
      <c r="A73" s="45">
        <f t="shared" si="3"/>
        <v>318</v>
      </c>
      <c r="B73" s="45" t="s">
        <v>597</v>
      </c>
      <c r="C73" s="44" t="s">
        <v>598</v>
      </c>
      <c r="D73" s="45" t="s">
        <v>656</v>
      </c>
      <c r="E73" s="46" t="s">
        <v>657</v>
      </c>
      <c r="F73" s="46" t="s">
        <v>27</v>
      </c>
      <c r="G73" s="46"/>
      <c r="H73" s="46"/>
      <c r="I73" s="46" t="str">
        <f t="shared" si="2"/>
        <v/>
      </c>
    </row>
    <row r="74" spans="1:9" s="55" customFormat="1" ht="40.5" x14ac:dyDescent="0.25">
      <c r="A74" s="48">
        <f t="shared" si="3"/>
        <v>319</v>
      </c>
      <c r="B74" s="48" t="s">
        <v>597</v>
      </c>
      <c r="C74" s="47" t="s">
        <v>598</v>
      </c>
      <c r="D74" s="48" t="s">
        <v>654</v>
      </c>
      <c r="E74" s="48" t="s">
        <v>658</v>
      </c>
      <c r="F74" s="49" t="s">
        <v>27</v>
      </c>
      <c r="G74" s="49"/>
      <c r="H74" s="49"/>
      <c r="I74" s="49" t="str">
        <f t="shared" si="2"/>
        <v/>
      </c>
    </row>
    <row r="75" spans="1:9" s="55" customFormat="1" ht="40.5" x14ac:dyDescent="0.25">
      <c r="A75" s="45">
        <f t="shared" si="3"/>
        <v>320</v>
      </c>
      <c r="B75" s="45" t="s">
        <v>597</v>
      </c>
      <c r="C75" s="44" t="s">
        <v>659</v>
      </c>
      <c r="D75" s="45" t="s">
        <v>660</v>
      </c>
      <c r="E75" s="46" t="s">
        <v>661</v>
      </c>
      <c r="F75" s="46" t="s">
        <v>27</v>
      </c>
      <c r="G75" s="46"/>
      <c r="H75" s="46"/>
      <c r="I75" s="46" t="str">
        <f t="shared" si="2"/>
        <v/>
      </c>
    </row>
    <row r="76" spans="1:9" s="55" customFormat="1" ht="40.5" x14ac:dyDescent="0.25">
      <c r="A76" s="48">
        <f t="shared" si="3"/>
        <v>321</v>
      </c>
      <c r="B76" s="48" t="s">
        <v>597</v>
      </c>
      <c r="C76" s="47" t="s">
        <v>659</v>
      </c>
      <c r="D76" s="48" t="s">
        <v>662</v>
      </c>
      <c r="E76" s="48" t="s">
        <v>663</v>
      </c>
      <c r="F76" s="49" t="s">
        <v>27</v>
      </c>
      <c r="G76" s="49"/>
      <c r="H76" s="49"/>
      <c r="I76" s="49" t="str">
        <f t="shared" si="2"/>
        <v/>
      </c>
    </row>
    <row r="77" spans="1:9" s="55" customFormat="1" ht="27" x14ac:dyDescent="0.25">
      <c r="A77" s="45">
        <f t="shared" si="3"/>
        <v>322</v>
      </c>
      <c r="B77" s="45" t="s">
        <v>597</v>
      </c>
      <c r="C77" s="44" t="s">
        <v>664</v>
      </c>
      <c r="D77" s="45" t="s">
        <v>665</v>
      </c>
      <c r="E77" s="46" t="s">
        <v>666</v>
      </c>
      <c r="F77" s="46" t="s">
        <v>27</v>
      </c>
      <c r="G77" s="46"/>
      <c r="H77" s="46"/>
      <c r="I77" s="46" t="str">
        <f t="shared" si="2"/>
        <v/>
      </c>
    </row>
    <row r="78" spans="1:9" s="55" customFormat="1" ht="40.5" x14ac:dyDescent="0.25">
      <c r="A78" s="48">
        <f t="shared" si="3"/>
        <v>323</v>
      </c>
      <c r="B78" s="48" t="s">
        <v>597</v>
      </c>
      <c r="C78" s="47" t="s">
        <v>664</v>
      </c>
      <c r="D78" s="48" t="s">
        <v>667</v>
      </c>
      <c r="E78" s="48" t="s">
        <v>668</v>
      </c>
      <c r="F78" s="49" t="s">
        <v>27</v>
      </c>
      <c r="G78" s="49"/>
      <c r="H78" s="49"/>
      <c r="I78" s="49" t="str">
        <f t="shared" si="2"/>
        <v/>
      </c>
    </row>
    <row r="79" spans="1:9" s="55" customFormat="1" ht="81" x14ac:dyDescent="0.25">
      <c r="A79" s="45">
        <f t="shared" si="3"/>
        <v>324</v>
      </c>
      <c r="B79" s="45" t="s">
        <v>597</v>
      </c>
      <c r="C79" s="44" t="s">
        <v>664</v>
      </c>
      <c r="D79" s="45" t="s">
        <v>669</v>
      </c>
      <c r="E79" s="46" t="s">
        <v>670</v>
      </c>
      <c r="F79" s="46" t="s">
        <v>27</v>
      </c>
      <c r="G79" s="46"/>
      <c r="H79" s="46"/>
      <c r="I79" s="46" t="str">
        <f t="shared" si="2"/>
        <v/>
      </c>
    </row>
    <row r="80" spans="1:9" s="55" customFormat="1" ht="40.5" x14ac:dyDescent="0.25">
      <c r="A80" s="48">
        <f t="shared" si="3"/>
        <v>325</v>
      </c>
      <c r="B80" s="48" t="s">
        <v>597</v>
      </c>
      <c r="C80" s="47" t="s">
        <v>664</v>
      </c>
      <c r="D80" s="48" t="s">
        <v>671</v>
      </c>
      <c r="E80" s="48" t="s">
        <v>672</v>
      </c>
      <c r="F80" s="49" t="s">
        <v>27</v>
      </c>
      <c r="G80" s="49"/>
      <c r="H80" s="49"/>
      <c r="I80" s="49" t="str">
        <f t="shared" si="2"/>
        <v/>
      </c>
    </row>
    <row r="81" spans="1:9" s="55" customFormat="1" ht="27" x14ac:dyDescent="0.25">
      <c r="A81" s="45">
        <f t="shared" si="3"/>
        <v>326</v>
      </c>
      <c r="B81" s="45" t="s">
        <v>597</v>
      </c>
      <c r="C81" s="44" t="s">
        <v>664</v>
      </c>
      <c r="D81" s="45" t="s">
        <v>673</v>
      </c>
      <c r="E81" s="46" t="s">
        <v>674</v>
      </c>
      <c r="F81" s="46" t="s">
        <v>27</v>
      </c>
      <c r="G81" s="46"/>
      <c r="H81" s="46"/>
      <c r="I81" s="46" t="str">
        <f t="shared" si="2"/>
        <v/>
      </c>
    </row>
    <row r="82" spans="1:9" s="55" customFormat="1" ht="175.5" x14ac:dyDescent="0.25">
      <c r="A82" s="48">
        <f t="shared" si="3"/>
        <v>327</v>
      </c>
      <c r="B82" s="48" t="s">
        <v>597</v>
      </c>
      <c r="C82" s="47" t="s">
        <v>664</v>
      </c>
      <c r="D82" s="48" t="s">
        <v>675</v>
      </c>
      <c r="E82" s="48" t="s">
        <v>676</v>
      </c>
      <c r="F82" s="49" t="s">
        <v>27</v>
      </c>
      <c r="G82" s="49"/>
      <c r="H82" s="49"/>
      <c r="I82" s="49" t="str">
        <f t="shared" si="2"/>
        <v/>
      </c>
    </row>
    <row r="83" spans="1:9" s="55" customFormat="1" ht="40.5" x14ac:dyDescent="0.25">
      <c r="A83" s="45">
        <f t="shared" si="3"/>
        <v>328</v>
      </c>
      <c r="B83" s="45" t="s">
        <v>597</v>
      </c>
      <c r="C83" s="44" t="s">
        <v>664</v>
      </c>
      <c r="D83" s="45" t="s">
        <v>642</v>
      </c>
      <c r="E83" s="46" t="s">
        <v>677</v>
      </c>
      <c r="F83" s="46" t="s">
        <v>22</v>
      </c>
      <c r="G83" s="46">
        <v>8</v>
      </c>
      <c r="H83" s="46"/>
      <c r="I83" s="46">
        <f t="shared" si="2"/>
        <v>0</v>
      </c>
    </row>
    <row r="84" spans="1:9" s="55" customFormat="1" ht="67.5" x14ac:dyDescent="0.25">
      <c r="A84" s="48">
        <f t="shared" si="3"/>
        <v>329</v>
      </c>
      <c r="B84" s="48" t="s">
        <v>597</v>
      </c>
      <c r="C84" s="47" t="s">
        <v>664</v>
      </c>
      <c r="D84" s="48" t="s">
        <v>678</v>
      </c>
      <c r="E84" s="48" t="s">
        <v>679</v>
      </c>
      <c r="F84" s="49" t="s">
        <v>27</v>
      </c>
      <c r="G84" s="49"/>
      <c r="H84" s="49"/>
      <c r="I84" s="49" t="str">
        <f t="shared" si="2"/>
        <v/>
      </c>
    </row>
    <row r="85" spans="1:9" s="55" customFormat="1" ht="40.5" x14ac:dyDescent="0.25">
      <c r="A85" s="45">
        <f t="shared" si="3"/>
        <v>330</v>
      </c>
      <c r="B85" s="45" t="s">
        <v>597</v>
      </c>
      <c r="C85" s="44" t="s">
        <v>664</v>
      </c>
      <c r="D85" s="45" t="s">
        <v>680</v>
      </c>
      <c r="E85" s="46" t="s">
        <v>681</v>
      </c>
      <c r="F85" s="46" t="s">
        <v>27</v>
      </c>
      <c r="G85" s="46"/>
      <c r="H85" s="46"/>
      <c r="I85" s="46" t="str">
        <f t="shared" si="2"/>
        <v/>
      </c>
    </row>
    <row r="86" spans="1:9" s="55" customFormat="1" ht="54" x14ac:dyDescent="0.25">
      <c r="A86" s="48">
        <f t="shared" si="3"/>
        <v>331</v>
      </c>
      <c r="B86" s="48" t="s">
        <v>597</v>
      </c>
      <c r="C86" s="47" t="s">
        <v>664</v>
      </c>
      <c r="D86" s="48" t="s">
        <v>682</v>
      </c>
      <c r="E86" s="48" t="s">
        <v>683</v>
      </c>
      <c r="F86" s="49" t="s">
        <v>27</v>
      </c>
      <c r="G86" s="49"/>
      <c r="H86" s="49"/>
      <c r="I86" s="49" t="str">
        <f t="shared" si="2"/>
        <v/>
      </c>
    </row>
    <row r="87" spans="1:9" s="55" customFormat="1" ht="54" x14ac:dyDescent="0.25">
      <c r="A87" s="45">
        <f t="shared" si="3"/>
        <v>332</v>
      </c>
      <c r="B87" s="45" t="s">
        <v>597</v>
      </c>
      <c r="C87" s="44" t="s">
        <v>664</v>
      </c>
      <c r="D87" s="45" t="s">
        <v>684</v>
      </c>
      <c r="E87" s="46" t="s">
        <v>685</v>
      </c>
      <c r="F87" s="46" t="s">
        <v>27</v>
      </c>
      <c r="G87" s="46"/>
      <c r="H87" s="46"/>
      <c r="I87" s="46" t="str">
        <f t="shared" si="2"/>
        <v/>
      </c>
    </row>
    <row r="88" spans="1:9" s="55" customFormat="1" ht="67.5" x14ac:dyDescent="0.25">
      <c r="A88" s="48">
        <f t="shared" si="3"/>
        <v>333</v>
      </c>
      <c r="B88" s="48" t="s">
        <v>597</v>
      </c>
      <c r="C88" s="47" t="s">
        <v>664</v>
      </c>
      <c r="D88" s="48" t="s">
        <v>686</v>
      </c>
      <c r="E88" s="48" t="s">
        <v>687</v>
      </c>
      <c r="F88" s="49" t="s">
        <v>22</v>
      </c>
      <c r="G88" s="49">
        <v>6</v>
      </c>
      <c r="H88" s="49"/>
      <c r="I88" s="49">
        <f t="shared" si="2"/>
        <v>0</v>
      </c>
    </row>
    <row r="89" spans="1:9" s="55" customFormat="1" ht="67.5" x14ac:dyDescent="0.25">
      <c r="A89" s="45">
        <f t="shared" si="3"/>
        <v>334</v>
      </c>
      <c r="B89" s="45" t="s">
        <v>597</v>
      </c>
      <c r="C89" s="44" t="s">
        <v>664</v>
      </c>
      <c r="D89" s="45" t="s">
        <v>688</v>
      </c>
      <c r="E89" s="46" t="s">
        <v>689</v>
      </c>
      <c r="F89" s="46" t="s">
        <v>27</v>
      </c>
      <c r="G89" s="46"/>
      <c r="H89" s="46"/>
      <c r="I89" s="46" t="str">
        <f t="shared" si="2"/>
        <v/>
      </c>
    </row>
    <row r="90" spans="1:9" s="55" customFormat="1" ht="40.5" x14ac:dyDescent="0.25">
      <c r="A90" s="48">
        <f t="shared" si="3"/>
        <v>335</v>
      </c>
      <c r="B90" s="48" t="s">
        <v>597</v>
      </c>
      <c r="C90" s="47" t="s">
        <v>664</v>
      </c>
      <c r="D90" s="48" t="s">
        <v>690</v>
      </c>
      <c r="E90" s="48" t="s">
        <v>691</v>
      </c>
      <c r="F90" s="49" t="s">
        <v>22</v>
      </c>
      <c r="G90" s="49">
        <v>2</v>
      </c>
      <c r="H90" s="49"/>
      <c r="I90" s="49">
        <f t="shared" si="2"/>
        <v>0</v>
      </c>
    </row>
    <row r="91" spans="1:9" s="55" customFormat="1" ht="27" x14ac:dyDescent="0.25">
      <c r="A91" s="45">
        <f t="shared" si="3"/>
        <v>336</v>
      </c>
      <c r="B91" s="45" t="s">
        <v>597</v>
      </c>
      <c r="C91" s="44" t="s">
        <v>664</v>
      </c>
      <c r="D91" s="45" t="s">
        <v>692</v>
      </c>
      <c r="E91" s="46" t="s">
        <v>693</v>
      </c>
      <c r="F91" s="46" t="s">
        <v>27</v>
      </c>
      <c r="G91" s="46"/>
      <c r="H91" s="46"/>
      <c r="I91" s="46" t="str">
        <f t="shared" si="2"/>
        <v/>
      </c>
    </row>
    <row r="92" spans="1:9" s="55" customFormat="1" ht="27" x14ac:dyDescent="0.25">
      <c r="A92" s="48">
        <f t="shared" si="3"/>
        <v>337</v>
      </c>
      <c r="B92" s="48" t="s">
        <v>597</v>
      </c>
      <c r="C92" s="47" t="s">
        <v>664</v>
      </c>
      <c r="D92" s="48" t="s">
        <v>694</v>
      </c>
      <c r="E92" s="48" t="s">
        <v>695</v>
      </c>
      <c r="F92" s="49" t="s">
        <v>27</v>
      </c>
      <c r="G92" s="49"/>
      <c r="H92" s="49"/>
      <c r="I92" s="49" t="str">
        <f t="shared" si="2"/>
        <v/>
      </c>
    </row>
    <row r="93" spans="1:9" s="55" customFormat="1" ht="40.5" x14ac:dyDescent="0.25">
      <c r="A93" s="45">
        <f t="shared" si="3"/>
        <v>338</v>
      </c>
      <c r="B93" s="45" t="s">
        <v>597</v>
      </c>
      <c r="C93" s="44" t="s">
        <v>696</v>
      </c>
      <c r="D93" s="45" t="s">
        <v>697</v>
      </c>
      <c r="E93" s="46" t="s">
        <v>698</v>
      </c>
      <c r="F93" s="46" t="s">
        <v>27</v>
      </c>
      <c r="G93" s="46"/>
      <c r="H93" s="46"/>
      <c r="I93" s="46" t="str">
        <f t="shared" si="2"/>
        <v/>
      </c>
    </row>
    <row r="94" spans="1:9" s="55" customFormat="1" ht="27" x14ac:dyDescent="0.25">
      <c r="A94" s="48">
        <f t="shared" si="3"/>
        <v>339</v>
      </c>
      <c r="B94" s="48" t="s">
        <v>597</v>
      </c>
      <c r="C94" s="47" t="s">
        <v>696</v>
      </c>
      <c r="D94" s="48" t="s">
        <v>699</v>
      </c>
      <c r="E94" s="48" t="s">
        <v>700</v>
      </c>
      <c r="F94" s="49" t="s">
        <v>27</v>
      </c>
      <c r="G94" s="49"/>
      <c r="H94" s="49"/>
      <c r="I94" s="49" t="str">
        <f t="shared" si="2"/>
        <v/>
      </c>
    </row>
    <row r="95" spans="1:9" s="55" customFormat="1" ht="27" x14ac:dyDescent="0.25">
      <c r="A95" s="45">
        <f t="shared" si="3"/>
        <v>340</v>
      </c>
      <c r="B95" s="45" t="s">
        <v>597</v>
      </c>
      <c r="C95" s="44" t="s">
        <v>696</v>
      </c>
      <c r="D95" s="45" t="s">
        <v>701</v>
      </c>
      <c r="E95" s="46" t="s">
        <v>702</v>
      </c>
      <c r="F95" s="46" t="s">
        <v>27</v>
      </c>
      <c r="G95" s="46"/>
      <c r="H95" s="46"/>
      <c r="I95" s="46" t="str">
        <f t="shared" si="2"/>
        <v/>
      </c>
    </row>
    <row r="96" spans="1:9" s="55" customFormat="1" ht="40.5" x14ac:dyDescent="0.25">
      <c r="A96" s="48">
        <f t="shared" si="3"/>
        <v>341</v>
      </c>
      <c r="B96" s="48" t="s">
        <v>597</v>
      </c>
      <c r="C96" s="47" t="s">
        <v>696</v>
      </c>
      <c r="D96" s="48" t="s">
        <v>703</v>
      </c>
      <c r="E96" s="48" t="s">
        <v>704</v>
      </c>
      <c r="F96" s="49" t="s">
        <v>27</v>
      </c>
      <c r="G96" s="49"/>
      <c r="H96" s="49"/>
      <c r="I96" s="49" t="str">
        <f t="shared" si="2"/>
        <v/>
      </c>
    </row>
    <row r="97" spans="1:9" s="55" customFormat="1" ht="67.5" x14ac:dyDescent="0.25">
      <c r="A97" s="45">
        <f t="shared" si="3"/>
        <v>342</v>
      </c>
      <c r="B97" s="45" t="s">
        <v>597</v>
      </c>
      <c r="C97" s="44" t="s">
        <v>696</v>
      </c>
      <c r="D97" s="45" t="s">
        <v>705</v>
      </c>
      <c r="E97" s="46" t="s">
        <v>706</v>
      </c>
      <c r="F97" s="46" t="s">
        <v>27</v>
      </c>
      <c r="G97" s="46"/>
      <c r="H97" s="46"/>
      <c r="I97" s="46" t="str">
        <f t="shared" si="2"/>
        <v/>
      </c>
    </row>
    <row r="98" spans="1:9" s="55" customFormat="1" ht="27" x14ac:dyDescent="0.25">
      <c r="A98" s="48">
        <f t="shared" si="3"/>
        <v>343</v>
      </c>
      <c r="B98" s="48" t="s">
        <v>597</v>
      </c>
      <c r="C98" s="47" t="s">
        <v>696</v>
      </c>
      <c r="D98" s="48" t="s">
        <v>650</v>
      </c>
      <c r="E98" s="48" t="s">
        <v>707</v>
      </c>
      <c r="F98" s="49" t="s">
        <v>27</v>
      </c>
      <c r="G98" s="49"/>
      <c r="H98" s="49"/>
      <c r="I98" s="49" t="str">
        <f t="shared" si="2"/>
        <v/>
      </c>
    </row>
    <row r="99" spans="1:9" s="55" customFormat="1" ht="54" x14ac:dyDescent="0.25">
      <c r="A99" s="45">
        <f t="shared" si="3"/>
        <v>344</v>
      </c>
      <c r="B99" s="45" t="s">
        <v>597</v>
      </c>
      <c r="C99" s="44" t="s">
        <v>696</v>
      </c>
      <c r="D99" s="45" t="s">
        <v>708</v>
      </c>
      <c r="E99" s="46" t="s">
        <v>709</v>
      </c>
      <c r="F99" s="46" t="s">
        <v>27</v>
      </c>
      <c r="G99" s="46"/>
      <c r="H99" s="46"/>
      <c r="I99" s="46" t="str">
        <f t="shared" si="2"/>
        <v/>
      </c>
    </row>
    <row r="100" spans="1:9" s="55" customFormat="1" ht="40.5" x14ac:dyDescent="0.25">
      <c r="A100" s="48">
        <f t="shared" si="3"/>
        <v>345</v>
      </c>
      <c r="B100" s="48" t="s">
        <v>597</v>
      </c>
      <c r="C100" s="47" t="s">
        <v>696</v>
      </c>
      <c r="D100" s="48" t="s">
        <v>710</v>
      </c>
      <c r="E100" s="48" t="s">
        <v>711</v>
      </c>
      <c r="F100" s="49" t="s">
        <v>27</v>
      </c>
      <c r="G100" s="49"/>
      <c r="H100" s="49"/>
      <c r="I100" s="49" t="str">
        <f t="shared" si="2"/>
        <v/>
      </c>
    </row>
    <row r="101" spans="1:9" s="55" customFormat="1" ht="67.5" x14ac:dyDescent="0.25">
      <c r="A101" s="45">
        <f t="shared" si="3"/>
        <v>346</v>
      </c>
      <c r="B101" s="45" t="s">
        <v>597</v>
      </c>
      <c r="C101" s="44" t="s">
        <v>696</v>
      </c>
      <c r="D101" s="45" t="s">
        <v>712</v>
      </c>
      <c r="E101" s="46" t="s">
        <v>713</v>
      </c>
      <c r="F101" s="46" t="s">
        <v>27</v>
      </c>
      <c r="G101" s="46"/>
      <c r="H101" s="46"/>
      <c r="I101" s="46" t="str">
        <f t="shared" si="2"/>
        <v/>
      </c>
    </row>
    <row r="102" spans="1:9" s="55" customFormat="1" ht="27" x14ac:dyDescent="0.25">
      <c r="A102" s="48">
        <f t="shared" si="3"/>
        <v>347</v>
      </c>
      <c r="B102" s="48" t="s">
        <v>597</v>
      </c>
      <c r="C102" s="47" t="s">
        <v>696</v>
      </c>
      <c r="D102" s="48" t="s">
        <v>714</v>
      </c>
      <c r="E102" s="48" t="s">
        <v>715</v>
      </c>
      <c r="F102" s="49" t="s">
        <v>27</v>
      </c>
      <c r="G102" s="49"/>
      <c r="H102" s="49"/>
      <c r="I102" s="49" t="str">
        <f t="shared" si="2"/>
        <v/>
      </c>
    </row>
    <row r="103" spans="1:9" s="55" customFormat="1" ht="27" x14ac:dyDescent="0.25">
      <c r="A103" s="45">
        <f t="shared" si="3"/>
        <v>348</v>
      </c>
      <c r="B103" s="45" t="s">
        <v>597</v>
      </c>
      <c r="C103" s="44" t="s">
        <v>696</v>
      </c>
      <c r="D103" s="45" t="s">
        <v>697</v>
      </c>
      <c r="E103" s="46" t="s">
        <v>716</v>
      </c>
      <c r="F103" s="46" t="s">
        <v>27</v>
      </c>
      <c r="G103" s="46"/>
      <c r="H103" s="46"/>
      <c r="I103" s="46" t="str">
        <f t="shared" si="2"/>
        <v/>
      </c>
    </row>
    <row r="104" spans="1:9" s="55" customFormat="1" ht="67.5" x14ac:dyDescent="0.25">
      <c r="A104" s="48">
        <f t="shared" si="3"/>
        <v>349</v>
      </c>
      <c r="B104" s="48" t="s">
        <v>597</v>
      </c>
      <c r="C104" s="47" t="s">
        <v>696</v>
      </c>
      <c r="D104" s="48" t="s">
        <v>717</v>
      </c>
      <c r="E104" s="48" t="s">
        <v>718</v>
      </c>
      <c r="F104" s="49" t="s">
        <v>27</v>
      </c>
      <c r="G104" s="49"/>
      <c r="H104" s="49"/>
      <c r="I104" s="49" t="str">
        <f t="shared" si="2"/>
        <v/>
      </c>
    </row>
    <row r="105" spans="1:9" s="55" customFormat="1" ht="54" x14ac:dyDescent="0.25">
      <c r="A105" s="45">
        <f t="shared" si="3"/>
        <v>350</v>
      </c>
      <c r="B105" s="45" t="s">
        <v>597</v>
      </c>
      <c r="C105" s="44" t="s">
        <v>696</v>
      </c>
      <c r="D105" s="45" t="s">
        <v>719</v>
      </c>
      <c r="E105" s="46" t="s">
        <v>720</v>
      </c>
      <c r="F105" s="46" t="s">
        <v>27</v>
      </c>
      <c r="G105" s="46"/>
      <c r="H105" s="46"/>
      <c r="I105" s="46" t="str">
        <f t="shared" si="2"/>
        <v/>
      </c>
    </row>
    <row r="106" spans="1:9" s="55" customFormat="1" ht="81" x14ac:dyDescent="0.25">
      <c r="A106" s="48">
        <f t="shared" si="3"/>
        <v>351</v>
      </c>
      <c r="B106" s="48" t="s">
        <v>597</v>
      </c>
      <c r="C106" s="47" t="s">
        <v>696</v>
      </c>
      <c r="D106" s="48" t="s">
        <v>279</v>
      </c>
      <c r="E106" s="48" t="s">
        <v>721</v>
      </c>
      <c r="F106" s="49" t="s">
        <v>27</v>
      </c>
      <c r="G106" s="49"/>
      <c r="H106" s="49"/>
      <c r="I106" s="49" t="str">
        <f t="shared" si="2"/>
        <v/>
      </c>
    </row>
    <row r="107" spans="1:9" s="55" customFormat="1" ht="54" x14ac:dyDescent="0.25">
      <c r="A107" s="45">
        <f t="shared" si="3"/>
        <v>352</v>
      </c>
      <c r="B107" s="45" t="s">
        <v>597</v>
      </c>
      <c r="C107" s="44" t="s">
        <v>696</v>
      </c>
      <c r="D107" s="45" t="s">
        <v>722</v>
      </c>
      <c r="E107" s="46" t="s">
        <v>723</v>
      </c>
      <c r="F107" s="46" t="s">
        <v>27</v>
      </c>
      <c r="G107" s="46"/>
      <c r="H107" s="46"/>
      <c r="I107" s="46" t="str">
        <f t="shared" si="2"/>
        <v/>
      </c>
    </row>
    <row r="108" spans="1:9" s="55" customFormat="1" ht="40.5" x14ac:dyDescent="0.25">
      <c r="A108" s="48">
        <f t="shared" si="3"/>
        <v>353</v>
      </c>
      <c r="B108" s="48" t="s">
        <v>597</v>
      </c>
      <c r="C108" s="47" t="s">
        <v>696</v>
      </c>
      <c r="D108" s="48" t="s">
        <v>724</v>
      </c>
      <c r="E108" s="48" t="s">
        <v>725</v>
      </c>
      <c r="F108" s="49" t="s">
        <v>27</v>
      </c>
      <c r="G108" s="49"/>
      <c r="H108" s="49"/>
      <c r="I108" s="49" t="str">
        <f t="shared" si="2"/>
        <v/>
      </c>
    </row>
    <row r="109" spans="1:9" s="55" customFormat="1" ht="67.5" x14ac:dyDescent="0.25">
      <c r="A109" s="45">
        <f t="shared" si="3"/>
        <v>354</v>
      </c>
      <c r="B109" s="45" t="s">
        <v>597</v>
      </c>
      <c r="C109" s="44" t="s">
        <v>696</v>
      </c>
      <c r="D109" s="45" t="s">
        <v>726</v>
      </c>
      <c r="E109" s="46" t="s">
        <v>727</v>
      </c>
      <c r="F109" s="46" t="s">
        <v>27</v>
      </c>
      <c r="G109" s="46"/>
      <c r="H109" s="46"/>
      <c r="I109" s="46" t="str">
        <f t="shared" si="2"/>
        <v/>
      </c>
    </row>
    <row r="110" spans="1:9" s="55" customFormat="1" ht="54" x14ac:dyDescent="0.25">
      <c r="A110" s="48">
        <f t="shared" si="3"/>
        <v>355</v>
      </c>
      <c r="B110" s="48" t="s">
        <v>597</v>
      </c>
      <c r="C110" s="47" t="s">
        <v>696</v>
      </c>
      <c r="D110" s="48" t="s">
        <v>728</v>
      </c>
      <c r="E110" s="48" t="s">
        <v>729</v>
      </c>
      <c r="F110" s="49" t="s">
        <v>22</v>
      </c>
      <c r="G110" s="49">
        <v>6</v>
      </c>
      <c r="H110" s="49"/>
      <c r="I110" s="49">
        <f t="shared" si="2"/>
        <v>0</v>
      </c>
    </row>
    <row r="111" spans="1:9" s="55" customFormat="1" ht="27" x14ac:dyDescent="0.25">
      <c r="A111" s="45">
        <f t="shared" si="3"/>
        <v>356</v>
      </c>
      <c r="B111" s="45" t="s">
        <v>597</v>
      </c>
      <c r="C111" s="44" t="s">
        <v>696</v>
      </c>
      <c r="D111" s="45" t="s">
        <v>730</v>
      </c>
      <c r="E111" s="46" t="s">
        <v>731</v>
      </c>
      <c r="F111" s="46" t="s">
        <v>27</v>
      </c>
      <c r="G111" s="46"/>
      <c r="H111" s="46"/>
      <c r="I111" s="46" t="str">
        <f t="shared" si="2"/>
        <v/>
      </c>
    </row>
    <row r="112" spans="1:9" s="55" customFormat="1" ht="54" x14ac:dyDescent="0.25">
      <c r="A112" s="48">
        <f t="shared" si="3"/>
        <v>357</v>
      </c>
      <c r="B112" s="48" t="s">
        <v>597</v>
      </c>
      <c r="C112" s="47" t="s">
        <v>696</v>
      </c>
      <c r="D112" s="48" t="s">
        <v>697</v>
      </c>
      <c r="E112" s="48" t="s">
        <v>732</v>
      </c>
      <c r="F112" s="49" t="s">
        <v>27</v>
      </c>
      <c r="G112" s="49"/>
      <c r="H112" s="49"/>
      <c r="I112" s="49" t="str">
        <f t="shared" si="2"/>
        <v/>
      </c>
    </row>
    <row r="113" spans="1:9" s="55" customFormat="1" ht="67.5" x14ac:dyDescent="0.25">
      <c r="A113" s="45">
        <f t="shared" si="3"/>
        <v>358</v>
      </c>
      <c r="B113" s="45" t="s">
        <v>597</v>
      </c>
      <c r="C113" s="44" t="s">
        <v>696</v>
      </c>
      <c r="D113" s="45" t="s">
        <v>697</v>
      </c>
      <c r="E113" s="46" t="s">
        <v>733</v>
      </c>
      <c r="F113" s="46" t="s">
        <v>27</v>
      </c>
      <c r="G113" s="46"/>
      <c r="H113" s="46"/>
      <c r="I113" s="46" t="str">
        <f t="shared" si="2"/>
        <v/>
      </c>
    </row>
    <row r="114" spans="1:9" s="55" customFormat="1" ht="40.5" x14ac:dyDescent="0.25">
      <c r="A114" s="48">
        <f t="shared" si="3"/>
        <v>359</v>
      </c>
      <c r="B114" s="48" t="s">
        <v>597</v>
      </c>
      <c r="C114" s="47" t="s">
        <v>696</v>
      </c>
      <c r="D114" s="48" t="s">
        <v>697</v>
      </c>
      <c r="E114" s="48" t="s">
        <v>734</v>
      </c>
      <c r="F114" s="49" t="s">
        <v>27</v>
      </c>
      <c r="G114" s="49"/>
      <c r="H114" s="49"/>
      <c r="I114" s="49" t="str">
        <f t="shared" si="2"/>
        <v/>
      </c>
    </row>
    <row r="115" spans="1:9" s="55" customFormat="1" ht="27" x14ac:dyDescent="0.25">
      <c r="A115" s="45">
        <f t="shared" si="3"/>
        <v>360</v>
      </c>
      <c r="B115" s="45" t="s">
        <v>597</v>
      </c>
      <c r="C115" s="44" t="s">
        <v>696</v>
      </c>
      <c r="D115" s="45" t="s">
        <v>697</v>
      </c>
      <c r="E115" s="46" t="s">
        <v>735</v>
      </c>
      <c r="F115" s="46" t="s">
        <v>27</v>
      </c>
      <c r="G115" s="46"/>
      <c r="H115" s="46"/>
      <c r="I115" s="46" t="str">
        <f t="shared" si="2"/>
        <v/>
      </c>
    </row>
    <row r="116" spans="1:9" s="55" customFormat="1" ht="27" x14ac:dyDescent="0.25">
      <c r="A116" s="48">
        <f t="shared" si="3"/>
        <v>361</v>
      </c>
      <c r="B116" s="48" t="s">
        <v>597</v>
      </c>
      <c r="C116" s="47" t="s">
        <v>696</v>
      </c>
      <c r="D116" s="48" t="s">
        <v>697</v>
      </c>
      <c r="E116" s="48" t="s">
        <v>736</v>
      </c>
      <c r="F116" s="49" t="s">
        <v>27</v>
      </c>
      <c r="G116" s="49"/>
      <c r="H116" s="49"/>
      <c r="I116" s="49" t="str">
        <f t="shared" si="2"/>
        <v/>
      </c>
    </row>
    <row r="117" spans="1:9" s="55" customFormat="1" ht="40.5" x14ac:dyDescent="0.25">
      <c r="A117" s="45">
        <f t="shared" si="3"/>
        <v>362</v>
      </c>
      <c r="B117" s="45" t="s">
        <v>597</v>
      </c>
      <c r="C117" s="44" t="s">
        <v>696</v>
      </c>
      <c r="D117" s="45" t="s">
        <v>697</v>
      </c>
      <c r="E117" s="46" t="s">
        <v>737</v>
      </c>
      <c r="F117" s="46" t="s">
        <v>27</v>
      </c>
      <c r="G117" s="46"/>
      <c r="H117" s="46"/>
      <c r="I117" s="46" t="str">
        <f t="shared" si="2"/>
        <v/>
      </c>
    </row>
    <row r="118" spans="1:9" s="55" customFormat="1" ht="67.5" x14ac:dyDescent="0.25">
      <c r="A118" s="48">
        <f t="shared" si="3"/>
        <v>363</v>
      </c>
      <c r="B118" s="48" t="s">
        <v>597</v>
      </c>
      <c r="C118" s="47" t="s">
        <v>696</v>
      </c>
      <c r="D118" s="48" t="s">
        <v>697</v>
      </c>
      <c r="E118" s="48" t="s">
        <v>738</v>
      </c>
      <c r="F118" s="49" t="s">
        <v>22</v>
      </c>
      <c r="G118" s="49">
        <v>4</v>
      </c>
      <c r="H118" s="49"/>
      <c r="I118" s="49">
        <f t="shared" si="2"/>
        <v>0</v>
      </c>
    </row>
    <row r="119" spans="1:9" s="55" customFormat="1" ht="81" x14ac:dyDescent="0.25">
      <c r="A119" s="45">
        <f t="shared" si="3"/>
        <v>364</v>
      </c>
      <c r="B119" s="45" t="s">
        <v>597</v>
      </c>
      <c r="C119" s="44" t="s">
        <v>696</v>
      </c>
      <c r="D119" s="45" t="s">
        <v>739</v>
      </c>
      <c r="E119" s="46" t="s">
        <v>740</v>
      </c>
      <c r="F119" s="46" t="s">
        <v>22</v>
      </c>
      <c r="G119" s="46">
        <v>2</v>
      </c>
      <c r="H119" s="46"/>
      <c r="I119" s="46">
        <f t="shared" si="2"/>
        <v>0</v>
      </c>
    </row>
    <row r="120" spans="1:9" s="55" customFormat="1" ht="81" x14ac:dyDescent="0.25">
      <c r="A120" s="48">
        <f t="shared" si="3"/>
        <v>365</v>
      </c>
      <c r="B120" s="48" t="s">
        <v>597</v>
      </c>
      <c r="C120" s="47" t="s">
        <v>696</v>
      </c>
      <c r="D120" s="48" t="s">
        <v>697</v>
      </c>
      <c r="E120" s="48" t="s">
        <v>741</v>
      </c>
      <c r="F120" s="49" t="s">
        <v>22</v>
      </c>
      <c r="G120" s="49">
        <v>6</v>
      </c>
      <c r="H120" s="49"/>
      <c r="I120" s="49">
        <f t="shared" si="2"/>
        <v>0</v>
      </c>
    </row>
    <row r="121" spans="1:9" s="55" customFormat="1" ht="67.5" x14ac:dyDescent="0.25">
      <c r="A121" s="45">
        <f t="shared" si="3"/>
        <v>366</v>
      </c>
      <c r="B121" s="45" t="s">
        <v>597</v>
      </c>
      <c r="C121" s="44" t="s">
        <v>696</v>
      </c>
      <c r="D121" s="45" t="s">
        <v>697</v>
      </c>
      <c r="E121" s="46" t="s">
        <v>742</v>
      </c>
      <c r="F121" s="46" t="s">
        <v>27</v>
      </c>
      <c r="G121" s="46"/>
      <c r="H121" s="46"/>
      <c r="I121" s="46" t="str">
        <f t="shared" si="2"/>
        <v/>
      </c>
    </row>
    <row r="122" spans="1:9" s="55" customFormat="1" ht="40.5" x14ac:dyDescent="0.25">
      <c r="A122" s="48">
        <f t="shared" si="3"/>
        <v>367</v>
      </c>
      <c r="B122" s="48" t="s">
        <v>597</v>
      </c>
      <c r="C122" s="47" t="s">
        <v>696</v>
      </c>
      <c r="D122" s="48" t="s">
        <v>697</v>
      </c>
      <c r="E122" s="48" t="s">
        <v>743</v>
      </c>
      <c r="F122" s="49" t="s">
        <v>22</v>
      </c>
      <c r="G122" s="49">
        <v>6</v>
      </c>
      <c r="H122" s="49"/>
      <c r="I122" s="49">
        <f t="shared" si="2"/>
        <v>0</v>
      </c>
    </row>
    <row r="123" spans="1:9" s="55" customFormat="1" ht="27" x14ac:dyDescent="0.25">
      <c r="A123" s="45">
        <f t="shared" si="3"/>
        <v>368</v>
      </c>
      <c r="B123" s="45" t="s">
        <v>597</v>
      </c>
      <c r="C123" s="44" t="s">
        <v>696</v>
      </c>
      <c r="D123" s="45" t="s">
        <v>739</v>
      </c>
      <c r="E123" s="46" t="s">
        <v>744</v>
      </c>
      <c r="F123" s="46" t="s">
        <v>22</v>
      </c>
      <c r="G123" s="46">
        <v>6</v>
      </c>
      <c r="H123" s="46"/>
      <c r="I123" s="46">
        <f t="shared" si="2"/>
        <v>0</v>
      </c>
    </row>
    <row r="124" spans="1:9" s="55" customFormat="1" ht="40.5" x14ac:dyDescent="0.25">
      <c r="A124" s="48">
        <f t="shared" si="3"/>
        <v>369</v>
      </c>
      <c r="B124" s="48" t="s">
        <v>597</v>
      </c>
      <c r="C124" s="47" t="s">
        <v>696</v>
      </c>
      <c r="D124" s="48" t="s">
        <v>697</v>
      </c>
      <c r="E124" s="48" t="s">
        <v>745</v>
      </c>
      <c r="F124" s="49" t="s">
        <v>27</v>
      </c>
      <c r="G124" s="49"/>
      <c r="H124" s="49"/>
      <c r="I124" s="49" t="str">
        <f t="shared" si="2"/>
        <v/>
      </c>
    </row>
    <row r="125" spans="1:9" s="55" customFormat="1" ht="40.5" x14ac:dyDescent="0.25">
      <c r="A125" s="45">
        <f t="shared" si="3"/>
        <v>370</v>
      </c>
      <c r="B125" s="45" t="s">
        <v>597</v>
      </c>
      <c r="C125" s="44" t="s">
        <v>696</v>
      </c>
      <c r="D125" s="45" t="s">
        <v>697</v>
      </c>
      <c r="E125" s="46" t="s">
        <v>746</v>
      </c>
      <c r="F125" s="46" t="s">
        <v>27</v>
      </c>
      <c r="G125" s="46"/>
      <c r="H125" s="46"/>
      <c r="I125" s="46" t="str">
        <f t="shared" si="2"/>
        <v/>
      </c>
    </row>
    <row r="126" spans="1:9" s="55" customFormat="1" ht="81" x14ac:dyDescent="0.25">
      <c r="A126" s="48">
        <f t="shared" si="3"/>
        <v>371</v>
      </c>
      <c r="B126" s="48" t="s">
        <v>597</v>
      </c>
      <c r="C126" s="47" t="s">
        <v>696</v>
      </c>
      <c r="D126" s="48" t="s">
        <v>697</v>
      </c>
      <c r="E126" s="48" t="s">
        <v>747</v>
      </c>
      <c r="F126" s="49" t="s">
        <v>27</v>
      </c>
      <c r="G126" s="49"/>
      <c r="H126" s="49"/>
      <c r="I126" s="49" t="str">
        <f t="shared" si="2"/>
        <v/>
      </c>
    </row>
    <row r="127" spans="1:9" s="55" customFormat="1" ht="40.5" x14ac:dyDescent="0.25">
      <c r="A127" s="45">
        <f t="shared" si="3"/>
        <v>372</v>
      </c>
      <c r="B127" s="45" t="s">
        <v>597</v>
      </c>
      <c r="C127" s="44" t="s">
        <v>696</v>
      </c>
      <c r="D127" s="45" t="s">
        <v>697</v>
      </c>
      <c r="E127" s="46" t="s">
        <v>748</v>
      </c>
      <c r="F127" s="46" t="s">
        <v>27</v>
      </c>
      <c r="G127" s="46"/>
      <c r="H127" s="46"/>
      <c r="I127" s="46" t="str">
        <f t="shared" si="2"/>
        <v/>
      </c>
    </row>
    <row r="128" spans="1:9" s="55" customFormat="1" ht="40.5" x14ac:dyDescent="0.25">
      <c r="A128" s="48">
        <f t="shared" si="3"/>
        <v>373</v>
      </c>
      <c r="B128" s="48" t="s">
        <v>597</v>
      </c>
      <c r="C128" s="47" t="s">
        <v>696</v>
      </c>
      <c r="D128" s="48" t="s">
        <v>697</v>
      </c>
      <c r="E128" s="48" t="s">
        <v>749</v>
      </c>
      <c r="F128" s="49" t="s">
        <v>27</v>
      </c>
      <c r="G128" s="49"/>
      <c r="H128" s="49"/>
      <c r="I128" s="49" t="str">
        <f t="shared" si="2"/>
        <v/>
      </c>
    </row>
    <row r="129" spans="1:9" s="55" customFormat="1" ht="27" x14ac:dyDescent="0.25">
      <c r="A129" s="45">
        <f t="shared" si="3"/>
        <v>374</v>
      </c>
      <c r="B129" s="45" t="s">
        <v>597</v>
      </c>
      <c r="C129" s="44" t="s">
        <v>696</v>
      </c>
      <c r="D129" s="45" t="s">
        <v>750</v>
      </c>
      <c r="E129" s="46" t="s">
        <v>751</v>
      </c>
      <c r="F129" s="46" t="s">
        <v>27</v>
      </c>
      <c r="G129" s="46"/>
      <c r="H129" s="46"/>
      <c r="I129" s="46" t="str">
        <f t="shared" si="2"/>
        <v/>
      </c>
    </row>
    <row r="130" spans="1:9" s="55" customFormat="1" ht="81" x14ac:dyDescent="0.25">
      <c r="A130" s="48">
        <f t="shared" si="3"/>
        <v>375</v>
      </c>
      <c r="B130" s="48" t="s">
        <v>597</v>
      </c>
      <c r="C130" s="47" t="s">
        <v>696</v>
      </c>
      <c r="D130" s="48" t="s">
        <v>752</v>
      </c>
      <c r="E130" s="48" t="s">
        <v>753</v>
      </c>
      <c r="F130" s="49" t="s">
        <v>22</v>
      </c>
      <c r="G130" s="49">
        <v>6</v>
      </c>
      <c r="H130" s="49"/>
      <c r="I130" s="49">
        <f t="shared" si="2"/>
        <v>0</v>
      </c>
    </row>
    <row r="131" spans="1:9" s="55" customFormat="1" ht="40.5" x14ac:dyDescent="0.25">
      <c r="A131" s="45">
        <f t="shared" si="3"/>
        <v>376</v>
      </c>
      <c r="B131" s="45" t="s">
        <v>597</v>
      </c>
      <c r="C131" s="44" t="s">
        <v>696</v>
      </c>
      <c r="D131" s="45" t="s">
        <v>754</v>
      </c>
      <c r="E131" s="46" t="s">
        <v>755</v>
      </c>
      <c r="F131" s="46" t="s">
        <v>27</v>
      </c>
      <c r="G131" s="46"/>
      <c r="H131" s="46"/>
      <c r="I131" s="46" t="str">
        <f t="shared" si="2"/>
        <v/>
      </c>
    </row>
    <row r="132" spans="1:9" s="55" customFormat="1" ht="54" x14ac:dyDescent="0.25">
      <c r="A132" s="48">
        <f t="shared" si="3"/>
        <v>377</v>
      </c>
      <c r="B132" s="48" t="s">
        <v>597</v>
      </c>
      <c r="C132" s="47" t="s">
        <v>696</v>
      </c>
      <c r="D132" s="48" t="s">
        <v>756</v>
      </c>
      <c r="E132" s="48" t="s">
        <v>757</v>
      </c>
      <c r="F132" s="49" t="s">
        <v>22</v>
      </c>
      <c r="G132" s="49">
        <v>8</v>
      </c>
      <c r="H132" s="49"/>
      <c r="I132" s="49">
        <f t="shared" si="2"/>
        <v>0</v>
      </c>
    </row>
    <row r="133" spans="1:9" s="55" customFormat="1" ht="54" x14ac:dyDescent="0.25">
      <c r="A133" s="45">
        <f t="shared" si="3"/>
        <v>378</v>
      </c>
      <c r="B133" s="45" t="s">
        <v>597</v>
      </c>
      <c r="C133" s="44" t="s">
        <v>758</v>
      </c>
      <c r="D133" s="45" t="s">
        <v>759</v>
      </c>
      <c r="E133" s="46" t="s">
        <v>760</v>
      </c>
      <c r="F133" s="46" t="s">
        <v>27</v>
      </c>
      <c r="G133" s="46"/>
      <c r="H133" s="46"/>
      <c r="I133" s="46" t="str">
        <f t="shared" si="2"/>
        <v/>
      </c>
    </row>
    <row r="134" spans="1:9" s="55" customFormat="1" ht="40.5" x14ac:dyDescent="0.25">
      <c r="A134" s="48">
        <f t="shared" si="3"/>
        <v>379</v>
      </c>
      <c r="B134" s="48" t="s">
        <v>597</v>
      </c>
      <c r="C134" s="47" t="s">
        <v>758</v>
      </c>
      <c r="D134" s="48" t="s">
        <v>759</v>
      </c>
      <c r="E134" s="48" t="s">
        <v>761</v>
      </c>
      <c r="F134" s="49" t="s">
        <v>27</v>
      </c>
      <c r="G134" s="49"/>
      <c r="H134" s="49"/>
      <c r="I134" s="49" t="str">
        <f t="shared" ref="I134:I175" si="4">IF(ISBLANK(F134),"",IF(F134="Wens",G134*IF(H134="Niet mogelijk",0,IF(H134="standaard",1,IF(H134="Maatwerk/3rd party oplossing",0.5,))),""))</f>
        <v/>
      </c>
    </row>
    <row r="135" spans="1:9" s="55" customFormat="1" ht="40.5" x14ac:dyDescent="0.25">
      <c r="A135" s="45">
        <f t="shared" ref="A135:A198" si="5">IF(ISBLANK(B135),"",A134+1)</f>
        <v>380</v>
      </c>
      <c r="B135" s="45" t="s">
        <v>597</v>
      </c>
      <c r="C135" s="44" t="s">
        <v>758</v>
      </c>
      <c r="D135" s="45" t="s">
        <v>759</v>
      </c>
      <c r="E135" s="46" t="s">
        <v>762</v>
      </c>
      <c r="F135" s="46" t="s">
        <v>22</v>
      </c>
      <c r="G135" s="46">
        <v>4</v>
      </c>
      <c r="H135" s="46"/>
      <c r="I135" s="46">
        <f t="shared" si="4"/>
        <v>0</v>
      </c>
    </row>
    <row r="136" spans="1:9" s="55" customFormat="1" ht="27" x14ac:dyDescent="0.25">
      <c r="A136" s="48">
        <f t="shared" si="5"/>
        <v>381</v>
      </c>
      <c r="B136" s="48" t="s">
        <v>597</v>
      </c>
      <c r="C136" s="47" t="s">
        <v>758</v>
      </c>
      <c r="D136" s="48" t="s">
        <v>763</v>
      </c>
      <c r="E136" s="48" t="s">
        <v>764</v>
      </c>
      <c r="F136" s="49" t="s">
        <v>22</v>
      </c>
      <c r="G136" s="49">
        <v>4</v>
      </c>
      <c r="H136" s="49"/>
      <c r="I136" s="49">
        <f t="shared" si="4"/>
        <v>0</v>
      </c>
    </row>
    <row r="137" spans="1:9" s="55" customFormat="1" ht="54" x14ac:dyDescent="0.25">
      <c r="A137" s="45">
        <f t="shared" si="5"/>
        <v>382</v>
      </c>
      <c r="B137" s="45" t="s">
        <v>597</v>
      </c>
      <c r="C137" s="44" t="s">
        <v>758</v>
      </c>
      <c r="D137" s="45" t="s">
        <v>765</v>
      </c>
      <c r="E137" s="46" t="s">
        <v>766</v>
      </c>
      <c r="F137" s="46" t="s">
        <v>22</v>
      </c>
      <c r="G137" s="46">
        <v>4</v>
      </c>
      <c r="H137" s="46"/>
      <c r="I137" s="46">
        <f t="shared" si="4"/>
        <v>0</v>
      </c>
    </row>
    <row r="138" spans="1:9" s="55" customFormat="1" ht="54" x14ac:dyDescent="0.25">
      <c r="A138" s="48">
        <f t="shared" si="5"/>
        <v>383</v>
      </c>
      <c r="B138" s="48" t="s">
        <v>597</v>
      </c>
      <c r="C138" s="47" t="s">
        <v>758</v>
      </c>
      <c r="D138" s="48" t="s">
        <v>763</v>
      </c>
      <c r="E138" s="48" t="s">
        <v>767</v>
      </c>
      <c r="F138" s="49" t="s">
        <v>22</v>
      </c>
      <c r="G138" s="49">
        <v>4</v>
      </c>
      <c r="H138" s="49"/>
      <c r="I138" s="49">
        <f t="shared" si="4"/>
        <v>0</v>
      </c>
    </row>
    <row r="139" spans="1:9" s="55" customFormat="1" x14ac:dyDescent="0.25">
      <c r="A139" s="45">
        <f t="shared" si="5"/>
        <v>384</v>
      </c>
      <c r="B139" s="45" t="s">
        <v>597</v>
      </c>
      <c r="C139" s="44" t="s">
        <v>768</v>
      </c>
      <c r="D139" s="45" t="s">
        <v>768</v>
      </c>
      <c r="E139" s="46" t="s">
        <v>768</v>
      </c>
      <c r="F139" s="46" t="s">
        <v>22</v>
      </c>
      <c r="G139" s="46">
        <v>0</v>
      </c>
      <c r="H139" s="46"/>
      <c r="I139" s="46">
        <f t="shared" si="4"/>
        <v>0</v>
      </c>
    </row>
    <row r="140" spans="1:9" s="55" customFormat="1" ht="40.5" x14ac:dyDescent="0.25">
      <c r="A140" s="48">
        <f t="shared" si="5"/>
        <v>385</v>
      </c>
      <c r="B140" s="48" t="s">
        <v>597</v>
      </c>
      <c r="C140" s="47" t="s">
        <v>758</v>
      </c>
      <c r="D140" s="48" t="s">
        <v>769</v>
      </c>
      <c r="E140" s="48" t="s">
        <v>770</v>
      </c>
      <c r="F140" s="49" t="s">
        <v>22</v>
      </c>
      <c r="G140" s="49">
        <v>2</v>
      </c>
      <c r="H140" s="49"/>
      <c r="I140" s="49">
        <f t="shared" si="4"/>
        <v>0</v>
      </c>
    </row>
    <row r="141" spans="1:9" s="55" customFormat="1" ht="40.5" x14ac:dyDescent="0.25">
      <c r="A141" s="45">
        <f t="shared" si="5"/>
        <v>386</v>
      </c>
      <c r="B141" s="45" t="s">
        <v>597</v>
      </c>
      <c r="C141" s="44" t="s">
        <v>758</v>
      </c>
      <c r="D141" s="45" t="s">
        <v>771</v>
      </c>
      <c r="E141" s="46" t="s">
        <v>772</v>
      </c>
      <c r="F141" s="46" t="s">
        <v>27</v>
      </c>
      <c r="G141" s="46"/>
      <c r="H141" s="46"/>
      <c r="I141" s="46" t="str">
        <f t="shared" si="4"/>
        <v/>
      </c>
    </row>
    <row r="142" spans="1:9" s="55" customFormat="1" ht="135" x14ac:dyDescent="0.25">
      <c r="A142" s="48">
        <f t="shared" si="5"/>
        <v>387</v>
      </c>
      <c r="B142" s="48" t="s">
        <v>597</v>
      </c>
      <c r="C142" s="47" t="s">
        <v>758</v>
      </c>
      <c r="D142" s="48" t="s">
        <v>773</v>
      </c>
      <c r="E142" s="48" t="s">
        <v>774</v>
      </c>
      <c r="F142" s="49" t="s">
        <v>22</v>
      </c>
      <c r="G142" s="49">
        <v>4</v>
      </c>
      <c r="H142" s="49"/>
      <c r="I142" s="49">
        <f t="shared" si="4"/>
        <v>0</v>
      </c>
    </row>
    <row r="143" spans="1:9" s="55" customFormat="1" ht="135" x14ac:dyDescent="0.25">
      <c r="A143" s="45">
        <f t="shared" si="5"/>
        <v>388</v>
      </c>
      <c r="B143" s="45" t="s">
        <v>597</v>
      </c>
      <c r="C143" s="44" t="s">
        <v>775</v>
      </c>
      <c r="D143" s="45" t="s">
        <v>776</v>
      </c>
      <c r="E143" s="46" t="s">
        <v>777</v>
      </c>
      <c r="F143" s="46" t="s">
        <v>27</v>
      </c>
      <c r="G143" s="46"/>
      <c r="H143" s="46"/>
      <c r="I143" s="46" t="str">
        <f t="shared" si="4"/>
        <v/>
      </c>
    </row>
    <row r="144" spans="1:9" s="55" customFormat="1" ht="40.5" x14ac:dyDescent="0.25">
      <c r="A144" s="48">
        <f t="shared" si="5"/>
        <v>389</v>
      </c>
      <c r="B144" s="48" t="s">
        <v>597</v>
      </c>
      <c r="C144" s="47" t="s">
        <v>775</v>
      </c>
      <c r="D144" s="48" t="s">
        <v>776</v>
      </c>
      <c r="E144" s="48" t="s">
        <v>778</v>
      </c>
      <c r="F144" s="49" t="s">
        <v>27</v>
      </c>
      <c r="G144" s="49"/>
      <c r="H144" s="49"/>
      <c r="I144" s="49" t="str">
        <f t="shared" si="4"/>
        <v/>
      </c>
    </row>
    <row r="145" spans="1:9" s="55" customFormat="1" ht="81" x14ac:dyDescent="0.25">
      <c r="A145" s="45">
        <f t="shared" si="5"/>
        <v>390</v>
      </c>
      <c r="B145" s="45" t="s">
        <v>597</v>
      </c>
      <c r="C145" s="44" t="s">
        <v>775</v>
      </c>
      <c r="D145" s="45" t="s">
        <v>776</v>
      </c>
      <c r="E145" s="46" t="s">
        <v>779</v>
      </c>
      <c r="F145" s="46" t="s">
        <v>27</v>
      </c>
      <c r="G145" s="46"/>
      <c r="H145" s="46"/>
      <c r="I145" s="46" t="str">
        <f t="shared" si="4"/>
        <v/>
      </c>
    </row>
    <row r="146" spans="1:9" s="55" customFormat="1" ht="27" x14ac:dyDescent="0.25">
      <c r="A146" s="48">
        <f t="shared" si="5"/>
        <v>391</v>
      </c>
      <c r="B146" s="48" t="s">
        <v>597</v>
      </c>
      <c r="C146" s="47" t="s">
        <v>775</v>
      </c>
      <c r="D146" s="48" t="s">
        <v>780</v>
      </c>
      <c r="E146" s="48" t="s">
        <v>781</v>
      </c>
      <c r="F146" s="49" t="s">
        <v>22</v>
      </c>
      <c r="G146" s="49">
        <v>4</v>
      </c>
      <c r="H146" s="49"/>
      <c r="I146" s="49">
        <f t="shared" si="4"/>
        <v>0</v>
      </c>
    </row>
    <row r="147" spans="1:9" s="55" customFormat="1" ht="67.5" x14ac:dyDescent="0.25">
      <c r="A147" s="45">
        <f t="shared" si="5"/>
        <v>392</v>
      </c>
      <c r="B147" s="45" t="s">
        <v>597</v>
      </c>
      <c r="C147" s="44" t="s">
        <v>775</v>
      </c>
      <c r="D147" s="45" t="s">
        <v>782</v>
      </c>
      <c r="E147" s="46" t="s">
        <v>783</v>
      </c>
      <c r="F147" s="46" t="s">
        <v>27</v>
      </c>
      <c r="G147" s="46"/>
      <c r="H147" s="46"/>
      <c r="I147" s="46" t="str">
        <f t="shared" si="4"/>
        <v/>
      </c>
    </row>
    <row r="148" spans="1:9" s="55" customFormat="1" ht="40.5" x14ac:dyDescent="0.25">
      <c r="A148" s="48">
        <f t="shared" si="5"/>
        <v>393</v>
      </c>
      <c r="B148" s="48" t="s">
        <v>597</v>
      </c>
      <c r="C148" s="47" t="s">
        <v>775</v>
      </c>
      <c r="D148" s="48" t="s">
        <v>784</v>
      </c>
      <c r="E148" s="48" t="s">
        <v>785</v>
      </c>
      <c r="F148" s="49" t="s">
        <v>22</v>
      </c>
      <c r="G148" s="49">
        <v>4</v>
      </c>
      <c r="H148" s="49"/>
      <c r="I148" s="49">
        <f t="shared" si="4"/>
        <v>0</v>
      </c>
    </row>
    <row r="149" spans="1:9" s="55" customFormat="1" ht="40.5" x14ac:dyDescent="0.25">
      <c r="A149" s="45">
        <f t="shared" si="5"/>
        <v>394</v>
      </c>
      <c r="B149" s="45" t="s">
        <v>597</v>
      </c>
      <c r="C149" s="44" t="s">
        <v>775</v>
      </c>
      <c r="D149" s="45" t="s">
        <v>786</v>
      </c>
      <c r="E149" s="46" t="s">
        <v>787</v>
      </c>
      <c r="F149" s="46" t="s">
        <v>27</v>
      </c>
      <c r="G149" s="46" t="s">
        <v>788</v>
      </c>
      <c r="H149" s="46"/>
      <c r="I149" s="46" t="str">
        <f t="shared" si="4"/>
        <v/>
      </c>
    </row>
    <row r="150" spans="1:9" s="55" customFormat="1" ht="54" x14ac:dyDescent="0.25">
      <c r="A150" s="48">
        <f t="shared" si="5"/>
        <v>395</v>
      </c>
      <c r="B150" s="48" t="s">
        <v>597</v>
      </c>
      <c r="C150" s="47" t="s">
        <v>775</v>
      </c>
      <c r="D150" s="48" t="s">
        <v>789</v>
      </c>
      <c r="E150" s="48" t="s">
        <v>790</v>
      </c>
      <c r="F150" s="49" t="s">
        <v>27</v>
      </c>
      <c r="G150" s="49"/>
      <c r="H150" s="49"/>
      <c r="I150" s="49" t="str">
        <f t="shared" si="4"/>
        <v/>
      </c>
    </row>
    <row r="151" spans="1:9" s="55" customFormat="1" ht="54" x14ac:dyDescent="0.25">
      <c r="A151" s="45">
        <f t="shared" si="5"/>
        <v>396</v>
      </c>
      <c r="B151" s="45" t="s">
        <v>597</v>
      </c>
      <c r="C151" s="44" t="s">
        <v>775</v>
      </c>
      <c r="D151" s="45" t="s">
        <v>791</v>
      </c>
      <c r="E151" s="46" t="s">
        <v>792</v>
      </c>
      <c r="F151" s="46" t="s">
        <v>27</v>
      </c>
      <c r="G151" s="46"/>
      <c r="H151" s="46"/>
      <c r="I151" s="46" t="str">
        <f t="shared" si="4"/>
        <v/>
      </c>
    </row>
    <row r="152" spans="1:9" s="55" customFormat="1" ht="27" x14ac:dyDescent="0.25">
      <c r="A152" s="48">
        <f t="shared" si="5"/>
        <v>397</v>
      </c>
      <c r="B152" s="48" t="s">
        <v>597</v>
      </c>
      <c r="C152" s="47" t="s">
        <v>775</v>
      </c>
      <c r="D152" s="48" t="s">
        <v>793</v>
      </c>
      <c r="E152" s="48" t="s">
        <v>794</v>
      </c>
      <c r="F152" s="49" t="s">
        <v>27</v>
      </c>
      <c r="G152" s="49"/>
      <c r="H152" s="49"/>
      <c r="I152" s="49" t="str">
        <f t="shared" si="4"/>
        <v/>
      </c>
    </row>
    <row r="153" spans="1:9" s="55" customFormat="1" ht="40.5" x14ac:dyDescent="0.25">
      <c r="A153" s="45">
        <f t="shared" si="5"/>
        <v>398</v>
      </c>
      <c r="B153" s="45" t="s">
        <v>597</v>
      </c>
      <c r="C153" s="44" t="s">
        <v>795</v>
      </c>
      <c r="D153" s="45" t="s">
        <v>796</v>
      </c>
      <c r="E153" s="46" t="s">
        <v>797</v>
      </c>
      <c r="F153" s="46" t="s">
        <v>27</v>
      </c>
      <c r="G153" s="46"/>
      <c r="H153" s="46"/>
      <c r="I153" s="46" t="str">
        <f t="shared" si="4"/>
        <v/>
      </c>
    </row>
    <row r="154" spans="1:9" s="55" customFormat="1" ht="81" x14ac:dyDescent="0.25">
      <c r="A154" s="48">
        <f t="shared" si="5"/>
        <v>399</v>
      </c>
      <c r="B154" s="48" t="s">
        <v>597</v>
      </c>
      <c r="C154" s="47" t="s">
        <v>795</v>
      </c>
      <c r="D154" s="48" t="s">
        <v>798</v>
      </c>
      <c r="E154" s="48" t="s">
        <v>799</v>
      </c>
      <c r="F154" s="49" t="s">
        <v>27</v>
      </c>
      <c r="G154" s="49"/>
      <c r="H154" s="49"/>
      <c r="I154" s="49" t="str">
        <f t="shared" si="4"/>
        <v/>
      </c>
    </row>
    <row r="155" spans="1:9" s="55" customFormat="1" ht="40.5" x14ac:dyDescent="0.25">
      <c r="A155" s="45">
        <f t="shared" si="5"/>
        <v>400</v>
      </c>
      <c r="B155" s="45" t="s">
        <v>597</v>
      </c>
      <c r="C155" s="44" t="s">
        <v>795</v>
      </c>
      <c r="D155" s="45" t="s">
        <v>800</v>
      </c>
      <c r="E155" s="46" t="s">
        <v>801</v>
      </c>
      <c r="F155" s="46" t="s">
        <v>27</v>
      </c>
      <c r="G155" s="46"/>
      <c r="H155" s="46"/>
      <c r="I155" s="46" t="str">
        <f t="shared" si="4"/>
        <v/>
      </c>
    </row>
    <row r="156" spans="1:9" s="55" customFormat="1" ht="40.5" x14ac:dyDescent="0.25">
      <c r="A156" s="48">
        <f t="shared" si="5"/>
        <v>401</v>
      </c>
      <c r="B156" s="48" t="s">
        <v>597</v>
      </c>
      <c r="C156" s="47" t="s">
        <v>795</v>
      </c>
      <c r="D156" s="48" t="s">
        <v>802</v>
      </c>
      <c r="E156" s="48" t="s">
        <v>803</v>
      </c>
      <c r="F156" s="49" t="s">
        <v>22</v>
      </c>
      <c r="G156" s="49">
        <v>8</v>
      </c>
      <c r="H156" s="49"/>
      <c r="I156" s="49">
        <f t="shared" si="4"/>
        <v>0</v>
      </c>
    </row>
    <row r="157" spans="1:9" s="55" customFormat="1" ht="40.5" x14ac:dyDescent="0.25">
      <c r="A157" s="45">
        <f t="shared" si="5"/>
        <v>402</v>
      </c>
      <c r="B157" s="45" t="s">
        <v>597</v>
      </c>
      <c r="C157" s="44" t="s">
        <v>795</v>
      </c>
      <c r="D157" s="45" t="s">
        <v>804</v>
      </c>
      <c r="E157" s="46" t="s">
        <v>805</v>
      </c>
      <c r="F157" s="46" t="s">
        <v>22</v>
      </c>
      <c r="G157" s="46">
        <v>2</v>
      </c>
      <c r="H157" s="46"/>
      <c r="I157" s="46">
        <f t="shared" si="4"/>
        <v>0</v>
      </c>
    </row>
    <row r="158" spans="1:9" s="55" customFormat="1" ht="40.5" x14ac:dyDescent="0.25">
      <c r="A158" s="48">
        <f t="shared" si="5"/>
        <v>403</v>
      </c>
      <c r="B158" s="48" t="s">
        <v>597</v>
      </c>
      <c r="C158" s="47" t="s">
        <v>795</v>
      </c>
      <c r="D158" s="48" t="s">
        <v>806</v>
      </c>
      <c r="E158" s="48" t="s">
        <v>807</v>
      </c>
      <c r="F158" s="49" t="s">
        <v>27</v>
      </c>
      <c r="G158" s="49"/>
      <c r="H158" s="49"/>
      <c r="I158" s="49" t="str">
        <f t="shared" si="4"/>
        <v/>
      </c>
    </row>
    <row r="159" spans="1:9" s="55" customFormat="1" ht="40.5" x14ac:dyDescent="0.25">
      <c r="A159" s="45">
        <f t="shared" si="5"/>
        <v>404</v>
      </c>
      <c r="B159" s="45" t="s">
        <v>597</v>
      </c>
      <c r="C159" s="44" t="s">
        <v>795</v>
      </c>
      <c r="D159" s="45" t="s">
        <v>808</v>
      </c>
      <c r="E159" s="46" t="s">
        <v>809</v>
      </c>
      <c r="F159" s="46" t="s">
        <v>27</v>
      </c>
      <c r="G159" s="46"/>
      <c r="H159" s="46"/>
      <c r="I159" s="46" t="str">
        <f t="shared" si="4"/>
        <v/>
      </c>
    </row>
    <row r="160" spans="1:9" s="55" customFormat="1" ht="40.5" x14ac:dyDescent="0.25">
      <c r="A160" s="48">
        <f t="shared" si="5"/>
        <v>405</v>
      </c>
      <c r="B160" s="48" t="s">
        <v>597</v>
      </c>
      <c r="C160" s="47" t="s">
        <v>795</v>
      </c>
      <c r="D160" s="48" t="s">
        <v>810</v>
      </c>
      <c r="E160" s="48" t="s">
        <v>811</v>
      </c>
      <c r="F160" s="49" t="s">
        <v>27</v>
      </c>
      <c r="G160" s="49"/>
      <c r="H160" s="49"/>
      <c r="I160" s="49" t="str">
        <f t="shared" si="4"/>
        <v/>
      </c>
    </row>
    <row r="161" spans="1:9" s="55" customFormat="1" ht="54" x14ac:dyDescent="0.25">
      <c r="A161" s="45">
        <f t="shared" si="5"/>
        <v>406</v>
      </c>
      <c r="B161" s="45" t="s">
        <v>597</v>
      </c>
      <c r="C161" s="44" t="s">
        <v>795</v>
      </c>
      <c r="D161" s="45" t="s">
        <v>812</v>
      </c>
      <c r="E161" s="46" t="s">
        <v>813</v>
      </c>
      <c r="F161" s="46" t="s">
        <v>27</v>
      </c>
      <c r="G161" s="46"/>
      <c r="H161" s="46"/>
      <c r="I161" s="46" t="str">
        <f t="shared" si="4"/>
        <v/>
      </c>
    </row>
    <row r="162" spans="1:9" s="55" customFormat="1" ht="40.5" x14ac:dyDescent="0.25">
      <c r="A162" s="48">
        <f t="shared" si="5"/>
        <v>407</v>
      </c>
      <c r="B162" s="48" t="s">
        <v>597</v>
      </c>
      <c r="C162" s="47" t="s">
        <v>795</v>
      </c>
      <c r="D162" s="48" t="s">
        <v>814</v>
      </c>
      <c r="E162" s="48" t="s">
        <v>815</v>
      </c>
      <c r="F162" s="49" t="s">
        <v>27</v>
      </c>
      <c r="G162" s="49"/>
      <c r="H162" s="49"/>
      <c r="I162" s="49" t="str">
        <f t="shared" si="4"/>
        <v/>
      </c>
    </row>
    <row r="163" spans="1:9" s="55" customFormat="1" ht="121.5" x14ac:dyDescent="0.25">
      <c r="A163" s="45">
        <f t="shared" si="5"/>
        <v>408</v>
      </c>
      <c r="B163" s="45" t="s">
        <v>597</v>
      </c>
      <c r="C163" s="44" t="s">
        <v>795</v>
      </c>
      <c r="D163" s="45" t="s">
        <v>816</v>
      </c>
      <c r="E163" s="46" t="s">
        <v>817</v>
      </c>
      <c r="F163" s="46" t="s">
        <v>27</v>
      </c>
      <c r="G163" s="46"/>
      <c r="H163" s="46"/>
      <c r="I163" s="46" t="str">
        <f t="shared" si="4"/>
        <v/>
      </c>
    </row>
    <row r="164" spans="1:9" s="55" customFormat="1" ht="40.5" x14ac:dyDescent="0.25">
      <c r="A164" s="48">
        <f t="shared" si="5"/>
        <v>409</v>
      </c>
      <c r="B164" s="48" t="s">
        <v>597</v>
      </c>
      <c r="C164" s="47" t="s">
        <v>795</v>
      </c>
      <c r="D164" s="48" t="s">
        <v>818</v>
      </c>
      <c r="E164" s="48" t="s">
        <v>819</v>
      </c>
      <c r="F164" s="49" t="s">
        <v>27</v>
      </c>
      <c r="G164" s="49"/>
      <c r="H164" s="49"/>
      <c r="I164" s="49" t="str">
        <f t="shared" si="4"/>
        <v/>
      </c>
    </row>
    <row r="165" spans="1:9" s="55" customFormat="1" ht="27" x14ac:dyDescent="0.25">
      <c r="A165" s="45">
        <f t="shared" si="5"/>
        <v>410</v>
      </c>
      <c r="B165" s="45" t="s">
        <v>597</v>
      </c>
      <c r="C165" s="44" t="s">
        <v>795</v>
      </c>
      <c r="D165" s="45" t="s">
        <v>820</v>
      </c>
      <c r="E165" s="46" t="s">
        <v>821</v>
      </c>
      <c r="F165" s="46" t="s">
        <v>27</v>
      </c>
      <c r="G165" s="46"/>
      <c r="H165" s="46"/>
      <c r="I165" s="46" t="str">
        <f t="shared" si="4"/>
        <v/>
      </c>
    </row>
    <row r="166" spans="1:9" s="55" customFormat="1" ht="40.5" x14ac:dyDescent="0.25">
      <c r="A166" s="48">
        <f t="shared" si="5"/>
        <v>411</v>
      </c>
      <c r="B166" s="48" t="s">
        <v>597</v>
      </c>
      <c r="C166" s="47" t="s">
        <v>795</v>
      </c>
      <c r="D166" s="48" t="s">
        <v>822</v>
      </c>
      <c r="E166" s="48" t="s">
        <v>823</v>
      </c>
      <c r="F166" s="49" t="s">
        <v>27</v>
      </c>
      <c r="G166" s="49"/>
      <c r="H166" s="49"/>
      <c r="I166" s="49" t="str">
        <f t="shared" si="4"/>
        <v/>
      </c>
    </row>
    <row r="167" spans="1:9" s="55" customFormat="1" ht="27" x14ac:dyDescent="0.25">
      <c r="A167" s="45">
        <f t="shared" si="5"/>
        <v>412</v>
      </c>
      <c r="B167" s="45" t="s">
        <v>597</v>
      </c>
      <c r="C167" s="44" t="s">
        <v>795</v>
      </c>
      <c r="D167" s="45" t="s">
        <v>824</v>
      </c>
      <c r="E167" s="46" t="s">
        <v>825</v>
      </c>
      <c r="F167" s="46" t="s">
        <v>27</v>
      </c>
      <c r="G167" s="46"/>
      <c r="H167" s="46"/>
      <c r="I167" s="46" t="str">
        <f t="shared" si="4"/>
        <v/>
      </c>
    </row>
    <row r="168" spans="1:9" s="55" customFormat="1" ht="27" x14ac:dyDescent="0.25">
      <c r="A168" s="48">
        <f t="shared" si="5"/>
        <v>413</v>
      </c>
      <c r="B168" s="48" t="s">
        <v>597</v>
      </c>
      <c r="C168" s="47" t="s">
        <v>207</v>
      </c>
      <c r="D168" s="48" t="s">
        <v>826</v>
      </c>
      <c r="E168" s="48" t="s">
        <v>827</v>
      </c>
      <c r="F168" s="49" t="s">
        <v>27</v>
      </c>
      <c r="G168" s="49"/>
      <c r="H168" s="49"/>
      <c r="I168" s="49" t="str">
        <f t="shared" si="4"/>
        <v/>
      </c>
    </row>
    <row r="169" spans="1:9" s="55" customFormat="1" ht="27" x14ac:dyDescent="0.25">
      <c r="A169" s="45">
        <f t="shared" si="5"/>
        <v>414</v>
      </c>
      <c r="B169" s="45" t="s">
        <v>828</v>
      </c>
      <c r="C169" s="44" t="s">
        <v>829</v>
      </c>
      <c r="D169" s="45" t="s">
        <v>830</v>
      </c>
      <c r="E169" s="46" t="s">
        <v>831</v>
      </c>
      <c r="F169" s="46" t="s">
        <v>27</v>
      </c>
      <c r="G169" s="46"/>
      <c r="H169" s="46"/>
      <c r="I169" s="46" t="str">
        <f t="shared" si="4"/>
        <v/>
      </c>
    </row>
    <row r="170" spans="1:9" s="55" customFormat="1" ht="40.5" x14ac:dyDescent="0.25">
      <c r="A170" s="48">
        <f t="shared" si="5"/>
        <v>415</v>
      </c>
      <c r="B170" s="48" t="s">
        <v>828</v>
      </c>
      <c r="C170" s="47" t="s">
        <v>829</v>
      </c>
      <c r="D170" s="48" t="s">
        <v>832</v>
      </c>
      <c r="E170" s="48" t="s">
        <v>833</v>
      </c>
      <c r="F170" s="49" t="s">
        <v>27</v>
      </c>
      <c r="G170" s="49"/>
      <c r="H170" s="49"/>
      <c r="I170" s="49" t="str">
        <f t="shared" si="4"/>
        <v/>
      </c>
    </row>
    <row r="171" spans="1:9" s="55" customFormat="1" ht="67.5" x14ac:dyDescent="0.25">
      <c r="A171" s="45">
        <f t="shared" si="5"/>
        <v>416</v>
      </c>
      <c r="B171" s="45" t="s">
        <v>834</v>
      </c>
      <c r="C171" s="44" t="s">
        <v>835</v>
      </c>
      <c r="D171" s="45" t="s">
        <v>836</v>
      </c>
      <c r="E171" s="46" t="s">
        <v>837</v>
      </c>
      <c r="F171" s="46" t="s">
        <v>27</v>
      </c>
      <c r="G171" s="46"/>
      <c r="H171" s="46"/>
      <c r="I171" s="46" t="str">
        <f t="shared" si="4"/>
        <v/>
      </c>
    </row>
    <row r="172" spans="1:9" s="55" customFormat="1" ht="40.5" x14ac:dyDescent="0.25">
      <c r="A172" s="48">
        <f t="shared" si="5"/>
        <v>417</v>
      </c>
      <c r="B172" s="48" t="s">
        <v>834</v>
      </c>
      <c r="C172" s="47" t="s">
        <v>835</v>
      </c>
      <c r="D172" s="48" t="s">
        <v>838</v>
      </c>
      <c r="E172" s="48" t="s">
        <v>839</v>
      </c>
      <c r="F172" s="49" t="s">
        <v>27</v>
      </c>
      <c r="G172" s="49"/>
      <c r="H172" s="49"/>
      <c r="I172" s="49" t="str">
        <f t="shared" si="4"/>
        <v/>
      </c>
    </row>
    <row r="173" spans="1:9" s="55" customFormat="1" ht="67.5" x14ac:dyDescent="0.25">
      <c r="A173" s="45">
        <f t="shared" si="5"/>
        <v>418</v>
      </c>
      <c r="B173" s="45" t="s">
        <v>834</v>
      </c>
      <c r="C173" s="44" t="s">
        <v>835</v>
      </c>
      <c r="D173" s="45" t="s">
        <v>840</v>
      </c>
      <c r="E173" s="46" t="s">
        <v>841</v>
      </c>
      <c r="F173" s="46" t="s">
        <v>27</v>
      </c>
      <c r="G173" s="46"/>
      <c r="H173" s="46"/>
      <c r="I173" s="46" t="str">
        <f t="shared" si="4"/>
        <v/>
      </c>
    </row>
    <row r="174" spans="1:9" s="55" customFormat="1" ht="54" x14ac:dyDescent="0.25">
      <c r="A174" s="48">
        <f t="shared" si="5"/>
        <v>419</v>
      </c>
      <c r="B174" s="48" t="s">
        <v>834</v>
      </c>
      <c r="C174" s="47" t="s">
        <v>842</v>
      </c>
      <c r="D174" s="48" t="s">
        <v>843</v>
      </c>
      <c r="E174" s="48" t="s">
        <v>844</v>
      </c>
      <c r="F174" s="49" t="s">
        <v>22</v>
      </c>
      <c r="G174" s="49">
        <v>2</v>
      </c>
      <c r="H174" s="49"/>
      <c r="I174" s="49">
        <f t="shared" si="4"/>
        <v>0</v>
      </c>
    </row>
    <row r="175" spans="1:9" s="55" customFormat="1" ht="54" x14ac:dyDescent="0.25">
      <c r="A175" s="45">
        <f t="shared" si="5"/>
        <v>420</v>
      </c>
      <c r="B175" s="45" t="s">
        <v>834</v>
      </c>
      <c r="C175" s="44" t="s">
        <v>845</v>
      </c>
      <c r="D175" s="45" t="s">
        <v>846</v>
      </c>
      <c r="E175" s="46" t="s">
        <v>847</v>
      </c>
      <c r="F175" s="46" t="s">
        <v>27</v>
      </c>
      <c r="G175" s="46"/>
      <c r="H175" s="46"/>
      <c r="I175" s="46" t="str">
        <f t="shared" si="4"/>
        <v/>
      </c>
    </row>
    <row r="176" spans="1:9" s="55" customFormat="1" x14ac:dyDescent="0.25">
      <c r="A176" s="89" t="str">
        <f t="shared" si="5"/>
        <v/>
      </c>
      <c r="B176" s="89"/>
      <c r="C176" s="63"/>
      <c r="E176" s="63"/>
      <c r="I176" s="55" t="str">
        <f t="shared" ref="I176:I199" si="6">IF(ISBLANK(F176),"",IF(F176="Wens",G176*IF(H176="Niet mogelijk",0,IF(H176="standaard",1,IF(H176="Maatwerk/3rd party oplossing",0.5,))),""))</f>
        <v/>
      </c>
    </row>
    <row r="177" spans="1:9" s="55" customFormat="1" x14ac:dyDescent="0.25">
      <c r="A177" s="89" t="str">
        <f t="shared" si="5"/>
        <v/>
      </c>
      <c r="B177" s="89"/>
      <c r="C177" s="63"/>
      <c r="E177" s="63"/>
      <c r="I177" s="55" t="str">
        <f t="shared" si="6"/>
        <v/>
      </c>
    </row>
    <row r="178" spans="1:9" s="55" customFormat="1" x14ac:dyDescent="0.25">
      <c r="A178" s="89" t="str">
        <f t="shared" si="5"/>
        <v/>
      </c>
      <c r="B178" s="89"/>
      <c r="C178" s="63"/>
      <c r="E178" s="63"/>
      <c r="I178" s="55" t="str">
        <f t="shared" si="6"/>
        <v/>
      </c>
    </row>
    <row r="179" spans="1:9" s="55" customFormat="1" x14ac:dyDescent="0.25">
      <c r="A179" s="89" t="str">
        <f t="shared" si="5"/>
        <v/>
      </c>
      <c r="B179" s="89"/>
      <c r="C179" s="63"/>
      <c r="E179" s="63"/>
      <c r="I179" s="55" t="str">
        <f t="shared" si="6"/>
        <v/>
      </c>
    </row>
    <row r="180" spans="1:9" x14ac:dyDescent="0.3">
      <c r="A180" s="89" t="str">
        <f t="shared" si="5"/>
        <v/>
      </c>
      <c r="I180" s="59" t="str">
        <f t="shared" si="6"/>
        <v/>
      </c>
    </row>
    <row r="181" spans="1:9" x14ac:dyDescent="0.3">
      <c r="A181" s="89" t="str">
        <f t="shared" si="5"/>
        <v/>
      </c>
      <c r="I181" s="59" t="str">
        <f t="shared" si="6"/>
        <v/>
      </c>
    </row>
    <row r="182" spans="1:9" x14ac:dyDescent="0.3">
      <c r="A182" s="89" t="str">
        <f t="shared" si="5"/>
        <v/>
      </c>
      <c r="I182" s="59" t="str">
        <f t="shared" si="6"/>
        <v/>
      </c>
    </row>
    <row r="183" spans="1:9" x14ac:dyDescent="0.3">
      <c r="A183" s="89" t="str">
        <f t="shared" si="5"/>
        <v/>
      </c>
      <c r="I183" s="59" t="str">
        <f t="shared" si="6"/>
        <v/>
      </c>
    </row>
    <row r="184" spans="1:9" x14ac:dyDescent="0.3">
      <c r="A184" s="89" t="str">
        <f t="shared" si="5"/>
        <v/>
      </c>
      <c r="I184" s="59" t="str">
        <f t="shared" si="6"/>
        <v/>
      </c>
    </row>
    <row r="185" spans="1:9" x14ac:dyDescent="0.3">
      <c r="A185" s="89" t="str">
        <f t="shared" si="5"/>
        <v/>
      </c>
      <c r="I185" s="59" t="str">
        <f t="shared" si="6"/>
        <v/>
      </c>
    </row>
    <row r="186" spans="1:9" x14ac:dyDescent="0.3">
      <c r="A186" s="89" t="str">
        <f t="shared" si="5"/>
        <v/>
      </c>
      <c r="I186" s="59" t="str">
        <f t="shared" si="6"/>
        <v/>
      </c>
    </row>
    <row r="187" spans="1:9" x14ac:dyDescent="0.3">
      <c r="A187" s="89" t="str">
        <f t="shared" si="5"/>
        <v/>
      </c>
      <c r="I187" s="59" t="str">
        <f t="shared" si="6"/>
        <v/>
      </c>
    </row>
    <row r="188" spans="1:9" x14ac:dyDescent="0.3">
      <c r="A188" s="89" t="str">
        <f t="shared" si="5"/>
        <v/>
      </c>
      <c r="I188" s="59" t="str">
        <f t="shared" si="6"/>
        <v/>
      </c>
    </row>
    <row r="189" spans="1:9" x14ac:dyDescent="0.3">
      <c r="A189" s="89" t="str">
        <f t="shared" si="5"/>
        <v/>
      </c>
      <c r="I189" s="59" t="str">
        <f t="shared" si="6"/>
        <v/>
      </c>
    </row>
    <row r="190" spans="1:9" x14ac:dyDescent="0.3">
      <c r="A190" s="89" t="str">
        <f t="shared" si="5"/>
        <v/>
      </c>
      <c r="I190" s="59" t="str">
        <f t="shared" si="6"/>
        <v/>
      </c>
    </row>
    <row r="191" spans="1:9" x14ac:dyDescent="0.3">
      <c r="A191" s="89" t="str">
        <f t="shared" si="5"/>
        <v/>
      </c>
      <c r="I191" s="59" t="str">
        <f t="shared" si="6"/>
        <v/>
      </c>
    </row>
    <row r="192" spans="1:9" x14ac:dyDescent="0.3">
      <c r="A192" s="89" t="str">
        <f t="shared" si="5"/>
        <v/>
      </c>
      <c r="I192" s="59" t="str">
        <f t="shared" si="6"/>
        <v/>
      </c>
    </row>
    <row r="193" spans="1:9" x14ac:dyDescent="0.3">
      <c r="A193" s="89" t="str">
        <f t="shared" si="5"/>
        <v/>
      </c>
      <c r="I193" s="59" t="str">
        <f t="shared" si="6"/>
        <v/>
      </c>
    </row>
    <row r="194" spans="1:9" x14ac:dyDescent="0.3">
      <c r="A194" s="89" t="str">
        <f t="shared" si="5"/>
        <v/>
      </c>
      <c r="I194" s="59" t="str">
        <f t="shared" si="6"/>
        <v/>
      </c>
    </row>
    <row r="195" spans="1:9" x14ac:dyDescent="0.3">
      <c r="A195" s="89" t="str">
        <f t="shared" si="5"/>
        <v/>
      </c>
      <c r="I195" s="59" t="str">
        <f t="shared" si="6"/>
        <v/>
      </c>
    </row>
    <row r="196" spans="1:9" x14ac:dyDescent="0.3">
      <c r="A196" s="89" t="str">
        <f t="shared" si="5"/>
        <v/>
      </c>
      <c r="I196" s="59" t="str">
        <f t="shared" si="6"/>
        <v/>
      </c>
    </row>
    <row r="197" spans="1:9" x14ac:dyDescent="0.3">
      <c r="A197" s="89" t="str">
        <f t="shared" si="5"/>
        <v/>
      </c>
      <c r="I197" s="59" t="str">
        <f t="shared" si="6"/>
        <v/>
      </c>
    </row>
    <row r="198" spans="1:9" x14ac:dyDescent="0.3">
      <c r="A198" s="89" t="str">
        <f t="shared" si="5"/>
        <v/>
      </c>
      <c r="I198" s="59" t="str">
        <f t="shared" si="6"/>
        <v/>
      </c>
    </row>
    <row r="199" spans="1:9" x14ac:dyDescent="0.3">
      <c r="A199" s="89" t="str">
        <f t="shared" ref="A199:A210" si="7">IF(ISBLANK(B199),"",A198+1)</f>
        <v/>
      </c>
      <c r="I199" s="59" t="str">
        <f t="shared" si="6"/>
        <v/>
      </c>
    </row>
    <row r="200" spans="1:9" x14ac:dyDescent="0.3">
      <c r="A200" s="89" t="str">
        <f t="shared" si="7"/>
        <v/>
      </c>
      <c r="I200" s="59" t="str">
        <f t="shared" ref="I200:I215" si="8">IF(ISBLANK(F200),"",IF(F200="Wens",G200*IF(H200="Niet mogelijk",0,IF(H200="standaard",1,IF(H200="Maatwerk/3rd party oplossing",0.5,))),""))</f>
        <v/>
      </c>
    </row>
    <row r="201" spans="1:9" x14ac:dyDescent="0.3">
      <c r="A201" s="89" t="str">
        <f t="shared" si="7"/>
        <v/>
      </c>
      <c r="I201" s="59" t="str">
        <f t="shared" si="8"/>
        <v/>
      </c>
    </row>
    <row r="202" spans="1:9" x14ac:dyDescent="0.3">
      <c r="A202" s="89" t="str">
        <f t="shared" si="7"/>
        <v/>
      </c>
      <c r="I202" s="59" t="str">
        <f t="shared" si="8"/>
        <v/>
      </c>
    </row>
    <row r="203" spans="1:9" x14ac:dyDescent="0.3">
      <c r="A203" s="89" t="str">
        <f t="shared" si="7"/>
        <v/>
      </c>
      <c r="I203" s="59" t="str">
        <f t="shared" si="8"/>
        <v/>
      </c>
    </row>
    <row r="204" spans="1:9" x14ac:dyDescent="0.3">
      <c r="A204" s="89" t="str">
        <f t="shared" si="7"/>
        <v/>
      </c>
      <c r="I204" s="59" t="str">
        <f t="shared" si="8"/>
        <v/>
      </c>
    </row>
    <row r="205" spans="1:9" x14ac:dyDescent="0.3">
      <c r="A205" s="89" t="str">
        <f t="shared" si="7"/>
        <v/>
      </c>
      <c r="I205" s="59" t="str">
        <f t="shared" si="8"/>
        <v/>
      </c>
    </row>
    <row r="206" spans="1:9" x14ac:dyDescent="0.3">
      <c r="A206" s="89" t="str">
        <f t="shared" si="7"/>
        <v/>
      </c>
      <c r="I206" s="59" t="str">
        <f t="shared" si="8"/>
        <v/>
      </c>
    </row>
    <row r="207" spans="1:9" x14ac:dyDescent="0.3">
      <c r="A207" s="89" t="str">
        <f t="shared" si="7"/>
        <v/>
      </c>
      <c r="I207" s="59" t="str">
        <f t="shared" si="8"/>
        <v/>
      </c>
    </row>
    <row r="208" spans="1:9" x14ac:dyDescent="0.3">
      <c r="A208" s="89" t="str">
        <f t="shared" si="7"/>
        <v/>
      </c>
      <c r="I208" s="59" t="str">
        <f t="shared" si="8"/>
        <v/>
      </c>
    </row>
    <row r="209" spans="1:9" x14ac:dyDescent="0.3">
      <c r="A209" s="89" t="str">
        <f t="shared" si="7"/>
        <v/>
      </c>
      <c r="I209" s="59" t="str">
        <f t="shared" si="8"/>
        <v/>
      </c>
    </row>
    <row r="210" spans="1:9" x14ac:dyDescent="0.3">
      <c r="A210" s="89" t="str">
        <f t="shared" si="7"/>
        <v/>
      </c>
      <c r="I210" s="59" t="str">
        <f t="shared" si="8"/>
        <v/>
      </c>
    </row>
    <row r="211" spans="1:9" x14ac:dyDescent="0.3">
      <c r="I211" s="59" t="str">
        <f t="shared" si="8"/>
        <v/>
      </c>
    </row>
    <row r="212" spans="1:9" x14ac:dyDescent="0.3">
      <c r="I212" s="59" t="str">
        <f t="shared" si="8"/>
        <v/>
      </c>
    </row>
    <row r="213" spans="1:9" x14ac:dyDescent="0.3">
      <c r="I213" s="59" t="str">
        <f t="shared" si="8"/>
        <v/>
      </c>
    </row>
    <row r="214" spans="1:9" x14ac:dyDescent="0.3">
      <c r="I214" s="59" t="str">
        <f t="shared" si="8"/>
        <v/>
      </c>
    </row>
    <row r="215" spans="1:9" x14ac:dyDescent="0.3">
      <c r="I215" s="59" t="str">
        <f t="shared" si="8"/>
        <v/>
      </c>
    </row>
  </sheetData>
  <sheetProtection algorithmName="SHA-512" hashValue="U0gLrRTWgGazSRPt3xZQ5Z7y+Z8C+KWZjncET7IlkdRMrtaEnsTWYdR/SfDc0yb+tDD5nMqKEwXIh2D4vk+AgA==" saltValue="lOi7AfFCM3ckzf2PnrZ2vg==" spinCount="100000" sheet="1"/>
  <protectedRanges>
    <protectedRange sqref="H5:H175" name="HR" securityDescriptor="O:WDG:WDD:(A;;CC;;;AN)(A;;CC;;;LG)(A;;CC;;;BG)(A;;CC;;;BU)(A;;CC;;;S-1-5-113)(A;;CC;;;SS)"/>
  </protectedRanges>
  <conditionalFormatting sqref="H5:H211">
    <cfRule type="expression" dxfId="26" priority="1">
      <formula>AND($F5="Eis",$H5="Nee")</formula>
    </cfRule>
    <cfRule type="expression" dxfId="25" priority="2">
      <formula>AND($F5&lt;&gt;"",$H5&lt;&gt;"")</formula>
    </cfRule>
    <cfRule type="expression" dxfId="24" priority="3">
      <formula>AND($F5&lt;&gt;"",$H5="")</formula>
    </cfRule>
  </conditionalFormatting>
  <dataValidations count="4">
    <dataValidation type="list" allowBlank="1" showInputMessage="1" showErrorMessage="1" sqref="G5:G175" xr:uid="{77BA6D83-87F2-4005-88E8-D2EC03745633}">
      <formula1>MaximaalAantalPuntenWens</formula1>
    </dataValidation>
    <dataValidation type="list" allowBlank="1" showInputMessage="1" showErrorMessage="1" sqref="C5:C132" xr:uid="{158C87B1-64C1-421E-9313-1057BA4626DD}">
      <formula1>HROnderwerpen</formula1>
    </dataValidation>
    <dataValidation type="list" allowBlank="1" showInputMessage="1" showErrorMessage="1" sqref="F5:F175" xr:uid="{42B11B62-EFB8-4E55-82DB-5605F6D50606}">
      <formula1>EisOfWens</formula1>
    </dataValidation>
    <dataValidation type="list" allowBlank="1" showInputMessage="1" showErrorMessage="1" sqref="H5:H229" xr:uid="{93C417C6-D9C7-4B06-B664-4C26E523F28F}">
      <formula1>INDIRECT(F5)</formula1>
    </dataValidation>
  </dataValidations>
  <pageMargins left="0.7" right="0.7" top="0.75" bottom="0.75" header="0.3" footer="0.3"/>
  <pageSetup paperSize="8" fitToWidth="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8BB2F-EC42-497F-8D6C-D7409FA6736C}">
  <dimension ref="A1:I93"/>
  <sheetViews>
    <sheetView topLeftCell="A30" zoomScaleNormal="100" workbookViewId="0">
      <selection activeCell="E10" sqref="E10"/>
    </sheetView>
  </sheetViews>
  <sheetFormatPr defaultColWidth="10.28515625" defaultRowHeight="16.5" x14ac:dyDescent="0.3"/>
  <cols>
    <col min="1" max="1" width="12.7109375" style="51" customWidth="1"/>
    <col min="2" max="2" width="20.7109375" style="89" customWidth="1"/>
    <col min="3" max="3" width="17.42578125" style="50" bestFit="1" customWidth="1"/>
    <col min="4" max="4" width="26.42578125" style="67" customWidth="1"/>
    <col min="5" max="5" width="64.42578125" style="59" customWidth="1"/>
    <col min="6" max="6" width="10" style="55" bestFit="1" customWidth="1"/>
    <col min="7" max="7" width="10.28515625" style="50" bestFit="1" customWidth="1"/>
    <col min="8" max="8" width="14.28515625" style="50" bestFit="1" customWidth="1"/>
    <col min="9" max="9" width="8.42578125" style="50" customWidth="1"/>
    <col min="10" max="16384" width="10.28515625" style="50"/>
  </cols>
  <sheetData>
    <row r="1" spans="1:9" ht="55.9" customHeight="1" x14ac:dyDescent="0.3">
      <c r="A1" s="29"/>
      <c r="B1" s="81"/>
      <c r="C1" s="3" t="s">
        <v>848</v>
      </c>
      <c r="D1" s="65"/>
      <c r="E1" s="81"/>
      <c r="F1" s="66"/>
      <c r="G1" s="64"/>
      <c r="H1" s="64"/>
      <c r="I1" s="64"/>
    </row>
    <row r="2" spans="1:9" s="35" customFormat="1" x14ac:dyDescent="0.25">
      <c r="A2" s="33" t="str" cm="1">
        <f t="array" aca="1" ref="A2" ca="1">"P4 - Programma van eisen en wensen - "&amp; _xlfn.TEXTAFTER(CELL("filename",A2),"]")</f>
        <v>P4 - Programma van eisen en wensen - Relatiemanagement</v>
      </c>
      <c r="B2" s="33"/>
      <c r="C2" s="34"/>
      <c r="D2" s="34"/>
      <c r="E2" s="34"/>
      <c r="F2" s="34"/>
      <c r="G2" s="34"/>
      <c r="H2" s="34"/>
      <c r="I2" s="34"/>
    </row>
    <row r="3" spans="1:9" s="9" customFormat="1" ht="38.25" x14ac:dyDescent="0.25">
      <c r="A3" s="36"/>
      <c r="B3" s="37"/>
      <c r="C3" s="37"/>
      <c r="D3" s="37"/>
      <c r="E3" s="68"/>
      <c r="F3" s="40" t="s">
        <v>139</v>
      </c>
      <c r="G3" s="40">
        <f>SUM(G5:G249)</f>
        <v>122</v>
      </c>
      <c r="H3" s="69" t="s">
        <v>9</v>
      </c>
      <c r="I3" s="69">
        <f>SUM(I5:I250)</f>
        <v>0</v>
      </c>
    </row>
    <row r="4" spans="1:9" s="71" customFormat="1" ht="76.5" x14ac:dyDescent="0.25">
      <c r="A4" s="42" t="str">
        <f>"Nummer ("&amp; MAX(HR!A5:A252)+1&amp;")"</f>
        <v>Nummer (421)</v>
      </c>
      <c r="B4" s="43" t="s">
        <v>11</v>
      </c>
      <c r="C4" s="43" t="s">
        <v>12</v>
      </c>
      <c r="D4" s="43" t="s">
        <v>1</v>
      </c>
      <c r="E4" s="43" t="s">
        <v>13</v>
      </c>
      <c r="F4" s="43" t="s">
        <v>14</v>
      </c>
      <c r="G4" s="43" t="s">
        <v>15</v>
      </c>
      <c r="H4" s="70" t="s">
        <v>16</v>
      </c>
      <c r="I4" s="70" t="s">
        <v>17</v>
      </c>
    </row>
    <row r="5" spans="1:9" s="88" customFormat="1" ht="67.5" x14ac:dyDescent="0.3">
      <c r="A5" s="82">
        <f>MAX(HR!A5:A252)+1</f>
        <v>421</v>
      </c>
      <c r="B5" s="83" t="s">
        <v>849</v>
      </c>
      <c r="C5" s="84" t="s">
        <v>850</v>
      </c>
      <c r="D5" s="85" t="s">
        <v>851</v>
      </c>
      <c r="E5" s="86" t="s">
        <v>852</v>
      </c>
      <c r="F5" s="87" t="s">
        <v>27</v>
      </c>
      <c r="G5" s="87"/>
      <c r="H5" s="87"/>
      <c r="I5" s="87" t="str">
        <f>IF(ISBLANK(F5),"",IF(F5="Wens",G5*IF(H5="Niet mogelijk",0,IF(H5="standaard",1,IF(H5="Maatwerk/3rd party oplossing",0.5,))),""))</f>
        <v/>
      </c>
    </row>
    <row r="6" spans="1:9" s="88" customFormat="1" ht="81" x14ac:dyDescent="0.3">
      <c r="A6" s="47">
        <f>IF(ISBLANK(B6),"",A5+1)</f>
        <v>422</v>
      </c>
      <c r="B6" s="48" t="s">
        <v>849</v>
      </c>
      <c r="C6" s="47" t="s">
        <v>850</v>
      </c>
      <c r="D6" s="48" t="s">
        <v>853</v>
      </c>
      <c r="E6" s="48" t="s">
        <v>854</v>
      </c>
      <c r="F6" s="49" t="s">
        <v>27</v>
      </c>
      <c r="G6" s="49"/>
      <c r="H6" s="49"/>
      <c r="I6" s="49" t="str">
        <f t="shared" ref="I6:I45" si="0">IF(ISBLANK(F6),"",IF(F6="Wens",G6*IF(H6="Niet mogelijk",0,IF(H6="standaard",1,IF(H6="Maatwerk/3rd party oplossing",0.5,))),""))</f>
        <v/>
      </c>
    </row>
    <row r="7" spans="1:9" s="88" customFormat="1" ht="409.5" x14ac:dyDescent="0.3">
      <c r="A7" s="82">
        <f t="shared" ref="A7:A44" si="1">IF(ISBLANK(B7),"",A6+1)</f>
        <v>423</v>
      </c>
      <c r="B7" s="83" t="s">
        <v>855</v>
      </c>
      <c r="C7" s="84" t="s">
        <v>856</v>
      </c>
      <c r="D7" s="85" t="s">
        <v>112</v>
      </c>
      <c r="E7" s="86" t="s">
        <v>857</v>
      </c>
      <c r="F7" s="87" t="s">
        <v>27</v>
      </c>
      <c r="G7" s="87"/>
      <c r="H7" s="87"/>
      <c r="I7" s="87" t="str">
        <f t="shared" si="0"/>
        <v/>
      </c>
    </row>
    <row r="8" spans="1:9" s="88" customFormat="1" ht="40.5" x14ac:dyDescent="0.3">
      <c r="A8" s="47">
        <f t="shared" si="1"/>
        <v>424</v>
      </c>
      <c r="B8" s="48" t="s">
        <v>849</v>
      </c>
      <c r="C8" s="47" t="s">
        <v>850</v>
      </c>
      <c r="D8" s="48" t="s">
        <v>858</v>
      </c>
      <c r="E8" s="48" t="s">
        <v>859</v>
      </c>
      <c r="F8" s="49" t="s">
        <v>27</v>
      </c>
      <c r="G8" s="49"/>
      <c r="H8" s="49"/>
      <c r="I8" s="49" t="str">
        <f t="shared" si="0"/>
        <v/>
      </c>
    </row>
    <row r="9" spans="1:9" s="88" customFormat="1" ht="108" x14ac:dyDescent="0.3">
      <c r="A9" s="82">
        <f t="shared" si="1"/>
        <v>425</v>
      </c>
      <c r="B9" s="83" t="s">
        <v>849</v>
      </c>
      <c r="C9" s="84" t="s">
        <v>850</v>
      </c>
      <c r="D9" s="85" t="s">
        <v>860</v>
      </c>
      <c r="E9" s="86" t="s">
        <v>861</v>
      </c>
      <c r="F9" s="87" t="s">
        <v>27</v>
      </c>
      <c r="G9" s="87"/>
      <c r="H9" s="87"/>
      <c r="I9" s="87" t="str">
        <f t="shared" si="0"/>
        <v/>
      </c>
    </row>
    <row r="10" spans="1:9" s="88" customFormat="1" ht="40.5" x14ac:dyDescent="0.3">
      <c r="A10" s="47">
        <f t="shared" si="1"/>
        <v>426</v>
      </c>
      <c r="B10" s="48" t="s">
        <v>849</v>
      </c>
      <c r="C10" s="47" t="s">
        <v>850</v>
      </c>
      <c r="D10" s="48" t="s">
        <v>862</v>
      </c>
      <c r="E10" s="48" t="s">
        <v>863</v>
      </c>
      <c r="F10" s="49" t="s">
        <v>22</v>
      </c>
      <c r="G10" s="49">
        <v>8</v>
      </c>
      <c r="H10" s="49"/>
      <c r="I10" s="49">
        <f t="shared" si="0"/>
        <v>0</v>
      </c>
    </row>
    <row r="11" spans="1:9" s="88" customFormat="1" ht="27" x14ac:dyDescent="0.3">
      <c r="A11" s="82">
        <f t="shared" si="1"/>
        <v>427</v>
      </c>
      <c r="B11" s="83" t="s">
        <v>849</v>
      </c>
      <c r="C11" s="84" t="s">
        <v>864</v>
      </c>
      <c r="D11" s="85" t="s">
        <v>865</v>
      </c>
      <c r="E11" s="86" t="s">
        <v>866</v>
      </c>
      <c r="F11" s="87" t="s">
        <v>27</v>
      </c>
      <c r="G11" s="87"/>
      <c r="H11" s="49"/>
      <c r="I11" s="87" t="str">
        <f t="shared" si="0"/>
        <v/>
      </c>
    </row>
    <row r="12" spans="1:9" s="88" customFormat="1" ht="27" x14ac:dyDescent="0.3">
      <c r="A12" s="47">
        <f t="shared" si="1"/>
        <v>428</v>
      </c>
      <c r="B12" s="48" t="s">
        <v>849</v>
      </c>
      <c r="C12" s="47" t="s">
        <v>850</v>
      </c>
      <c r="D12" s="48" t="s">
        <v>867</v>
      </c>
      <c r="E12" s="48" t="s">
        <v>868</v>
      </c>
      <c r="F12" s="49" t="s">
        <v>27</v>
      </c>
      <c r="G12" s="49"/>
      <c r="H12" s="49"/>
      <c r="I12" s="49" t="str">
        <f t="shared" si="0"/>
        <v/>
      </c>
    </row>
    <row r="13" spans="1:9" s="88" customFormat="1" ht="67.5" x14ac:dyDescent="0.3">
      <c r="A13" s="82">
        <f t="shared" si="1"/>
        <v>429</v>
      </c>
      <c r="B13" s="83" t="s">
        <v>849</v>
      </c>
      <c r="C13" s="84" t="s">
        <v>864</v>
      </c>
      <c r="D13" s="85" t="s">
        <v>865</v>
      </c>
      <c r="E13" s="86" t="s">
        <v>869</v>
      </c>
      <c r="F13" s="87" t="s">
        <v>27</v>
      </c>
      <c r="G13" s="87"/>
      <c r="H13" s="49"/>
      <c r="I13" s="87" t="str">
        <f t="shared" si="0"/>
        <v/>
      </c>
    </row>
    <row r="14" spans="1:9" s="88" customFormat="1" ht="40.5" x14ac:dyDescent="0.3">
      <c r="A14" s="47">
        <f t="shared" si="1"/>
        <v>430</v>
      </c>
      <c r="B14" s="48" t="s">
        <v>849</v>
      </c>
      <c r="C14" s="47" t="s">
        <v>864</v>
      </c>
      <c r="D14" s="48" t="s">
        <v>865</v>
      </c>
      <c r="E14" s="48" t="s">
        <v>870</v>
      </c>
      <c r="F14" s="49" t="s">
        <v>27</v>
      </c>
      <c r="G14" s="49"/>
      <c r="H14" s="49"/>
      <c r="I14" s="49" t="str">
        <f t="shared" si="0"/>
        <v/>
      </c>
    </row>
    <row r="15" spans="1:9" s="88" customFormat="1" ht="40.5" x14ac:dyDescent="0.3">
      <c r="A15" s="82">
        <f t="shared" si="1"/>
        <v>431</v>
      </c>
      <c r="B15" s="83" t="s">
        <v>849</v>
      </c>
      <c r="C15" s="84" t="s">
        <v>864</v>
      </c>
      <c r="D15" s="85" t="s">
        <v>865</v>
      </c>
      <c r="E15" s="86" t="s">
        <v>871</v>
      </c>
      <c r="F15" s="87" t="s">
        <v>27</v>
      </c>
      <c r="G15" s="87"/>
      <c r="H15" s="49"/>
      <c r="I15" s="87" t="str">
        <f t="shared" si="0"/>
        <v/>
      </c>
    </row>
    <row r="16" spans="1:9" s="88" customFormat="1" ht="67.5" x14ac:dyDescent="0.3">
      <c r="A16" s="47">
        <f t="shared" si="1"/>
        <v>432</v>
      </c>
      <c r="B16" s="48" t="s">
        <v>849</v>
      </c>
      <c r="C16" s="47" t="s">
        <v>864</v>
      </c>
      <c r="D16" s="48" t="s">
        <v>865</v>
      </c>
      <c r="E16" s="48" t="s">
        <v>872</v>
      </c>
      <c r="F16" s="49" t="s">
        <v>27</v>
      </c>
      <c r="G16" s="49"/>
      <c r="H16" s="49"/>
      <c r="I16" s="49" t="str">
        <f t="shared" si="0"/>
        <v/>
      </c>
    </row>
    <row r="17" spans="1:9" s="88" customFormat="1" ht="40.5" x14ac:dyDescent="0.3">
      <c r="A17" s="82">
        <f t="shared" si="1"/>
        <v>433</v>
      </c>
      <c r="B17" s="83" t="s">
        <v>849</v>
      </c>
      <c r="C17" s="84" t="s">
        <v>864</v>
      </c>
      <c r="D17" s="85" t="s">
        <v>865</v>
      </c>
      <c r="E17" s="86" t="s">
        <v>873</v>
      </c>
      <c r="F17" s="87" t="s">
        <v>22</v>
      </c>
      <c r="G17" s="87">
        <v>6</v>
      </c>
      <c r="H17" s="49"/>
      <c r="I17" s="87">
        <f t="shared" si="0"/>
        <v>0</v>
      </c>
    </row>
    <row r="18" spans="1:9" s="88" customFormat="1" ht="40.5" x14ac:dyDescent="0.3">
      <c r="A18" s="47">
        <f t="shared" si="1"/>
        <v>434</v>
      </c>
      <c r="B18" s="48" t="s">
        <v>849</v>
      </c>
      <c r="C18" s="47" t="s">
        <v>864</v>
      </c>
      <c r="D18" s="48" t="s">
        <v>865</v>
      </c>
      <c r="E18" s="48" t="s">
        <v>874</v>
      </c>
      <c r="F18" s="49" t="s">
        <v>22</v>
      </c>
      <c r="G18" s="49">
        <v>8</v>
      </c>
      <c r="H18" s="49"/>
      <c r="I18" s="49">
        <f t="shared" si="0"/>
        <v>0</v>
      </c>
    </row>
    <row r="19" spans="1:9" s="88" customFormat="1" ht="27" x14ac:dyDescent="0.3">
      <c r="A19" s="82">
        <f t="shared" si="1"/>
        <v>435</v>
      </c>
      <c r="B19" s="83" t="s">
        <v>855</v>
      </c>
      <c r="C19" s="84" t="s">
        <v>856</v>
      </c>
      <c r="D19" s="85" t="s">
        <v>875</v>
      </c>
      <c r="E19" s="86" t="s">
        <v>876</v>
      </c>
      <c r="F19" s="87" t="s">
        <v>27</v>
      </c>
      <c r="G19" s="87"/>
      <c r="H19" s="49"/>
      <c r="I19" s="87" t="str">
        <f t="shared" si="0"/>
        <v/>
      </c>
    </row>
    <row r="20" spans="1:9" s="88" customFormat="1" ht="40.5" x14ac:dyDescent="0.3">
      <c r="A20" s="47">
        <f t="shared" si="1"/>
        <v>436</v>
      </c>
      <c r="B20" s="48" t="s">
        <v>855</v>
      </c>
      <c r="C20" s="47" t="s">
        <v>856</v>
      </c>
      <c r="D20" s="48" t="s">
        <v>875</v>
      </c>
      <c r="E20" s="48" t="s">
        <v>877</v>
      </c>
      <c r="F20" s="49" t="s">
        <v>22</v>
      </c>
      <c r="G20" s="49">
        <v>8</v>
      </c>
      <c r="H20" s="49"/>
      <c r="I20" s="49">
        <f t="shared" si="0"/>
        <v>0</v>
      </c>
    </row>
    <row r="21" spans="1:9" s="88" customFormat="1" ht="27" x14ac:dyDescent="0.3">
      <c r="A21" s="82">
        <f t="shared" si="1"/>
        <v>437</v>
      </c>
      <c r="B21" s="83" t="s">
        <v>855</v>
      </c>
      <c r="C21" s="84" t="s">
        <v>856</v>
      </c>
      <c r="D21" s="85" t="s">
        <v>875</v>
      </c>
      <c r="E21" s="86" t="s">
        <v>878</v>
      </c>
      <c r="F21" s="87" t="s">
        <v>22</v>
      </c>
      <c r="G21" s="87">
        <v>6</v>
      </c>
      <c r="H21" s="49"/>
      <c r="I21" s="87">
        <f t="shared" si="0"/>
        <v>0</v>
      </c>
    </row>
    <row r="22" spans="1:9" s="88" customFormat="1" ht="40.5" x14ac:dyDescent="0.3">
      <c r="A22" s="47">
        <f t="shared" si="1"/>
        <v>438</v>
      </c>
      <c r="B22" s="48" t="s">
        <v>855</v>
      </c>
      <c r="C22" s="47" t="s">
        <v>879</v>
      </c>
      <c r="D22" s="48" t="s">
        <v>880</v>
      </c>
      <c r="E22" s="48" t="s">
        <v>881</v>
      </c>
      <c r="F22" s="49" t="s">
        <v>27</v>
      </c>
      <c r="G22" s="49"/>
      <c r="H22" s="49"/>
      <c r="I22" s="49" t="str">
        <f t="shared" si="0"/>
        <v/>
      </c>
    </row>
    <row r="23" spans="1:9" s="88" customFormat="1" ht="27" x14ac:dyDescent="0.3">
      <c r="A23" s="82">
        <f t="shared" si="1"/>
        <v>439</v>
      </c>
      <c r="B23" s="83" t="s">
        <v>855</v>
      </c>
      <c r="C23" s="84" t="s">
        <v>879</v>
      </c>
      <c r="D23" s="85" t="s">
        <v>880</v>
      </c>
      <c r="E23" s="86" t="s">
        <v>882</v>
      </c>
      <c r="F23" s="87" t="s">
        <v>22</v>
      </c>
      <c r="G23" s="87">
        <v>6</v>
      </c>
      <c r="H23" s="49"/>
      <c r="I23" s="87">
        <f t="shared" si="0"/>
        <v>0</v>
      </c>
    </row>
    <row r="24" spans="1:9" s="88" customFormat="1" x14ac:dyDescent="0.3">
      <c r="A24" s="47">
        <f t="shared" si="1"/>
        <v>440</v>
      </c>
      <c r="B24" s="48" t="s">
        <v>855</v>
      </c>
      <c r="C24" s="47" t="s">
        <v>879</v>
      </c>
      <c r="D24" s="48" t="s">
        <v>883</v>
      </c>
      <c r="E24" s="48" t="s">
        <v>884</v>
      </c>
      <c r="F24" s="49" t="s">
        <v>27</v>
      </c>
      <c r="G24" s="49"/>
      <c r="H24" s="49"/>
      <c r="I24" s="49" t="str">
        <f t="shared" si="0"/>
        <v/>
      </c>
    </row>
    <row r="25" spans="1:9" s="88" customFormat="1" ht="40.5" x14ac:dyDescent="0.3">
      <c r="A25" s="82">
        <f t="shared" si="1"/>
        <v>441</v>
      </c>
      <c r="B25" s="83" t="s">
        <v>855</v>
      </c>
      <c r="C25" s="84" t="s">
        <v>879</v>
      </c>
      <c r="D25" s="85" t="s">
        <v>885</v>
      </c>
      <c r="E25" s="86" t="s">
        <v>886</v>
      </c>
      <c r="F25" s="87" t="s">
        <v>27</v>
      </c>
      <c r="G25" s="87"/>
      <c r="H25" s="49"/>
      <c r="I25" s="87" t="str">
        <f t="shared" si="0"/>
        <v/>
      </c>
    </row>
    <row r="26" spans="1:9" s="88" customFormat="1" ht="67.5" x14ac:dyDescent="0.3">
      <c r="A26" s="47">
        <f t="shared" si="1"/>
        <v>442</v>
      </c>
      <c r="B26" s="48" t="s">
        <v>855</v>
      </c>
      <c r="C26" s="47" t="s">
        <v>887</v>
      </c>
      <c r="D26" s="48" t="s">
        <v>888</v>
      </c>
      <c r="E26" s="48" t="s">
        <v>889</v>
      </c>
      <c r="F26" s="49" t="s">
        <v>22</v>
      </c>
      <c r="G26" s="49">
        <v>8</v>
      </c>
      <c r="H26" s="49"/>
      <c r="I26" s="49">
        <f t="shared" si="0"/>
        <v>0</v>
      </c>
    </row>
    <row r="27" spans="1:9" s="88" customFormat="1" ht="40.5" x14ac:dyDescent="0.3">
      <c r="A27" s="82">
        <f t="shared" si="1"/>
        <v>443</v>
      </c>
      <c r="B27" s="83" t="s">
        <v>890</v>
      </c>
      <c r="C27" s="84" t="s">
        <v>891</v>
      </c>
      <c r="D27" s="85" t="s">
        <v>892</v>
      </c>
      <c r="E27" s="86" t="s">
        <v>893</v>
      </c>
      <c r="F27" s="87" t="s">
        <v>27</v>
      </c>
      <c r="G27" s="87"/>
      <c r="H27" s="49"/>
      <c r="I27" s="87" t="str">
        <f t="shared" si="0"/>
        <v/>
      </c>
    </row>
    <row r="28" spans="1:9" s="88" customFormat="1" ht="67.5" x14ac:dyDescent="0.3">
      <c r="A28" s="47">
        <f t="shared" si="1"/>
        <v>444</v>
      </c>
      <c r="B28" s="48" t="s">
        <v>890</v>
      </c>
      <c r="C28" s="47" t="s">
        <v>891</v>
      </c>
      <c r="D28" s="48" t="s">
        <v>865</v>
      </c>
      <c r="E28" s="48" t="s">
        <v>894</v>
      </c>
      <c r="F28" s="49" t="s">
        <v>27</v>
      </c>
      <c r="G28" s="49"/>
      <c r="H28" s="49"/>
      <c r="I28" s="49" t="str">
        <f t="shared" si="0"/>
        <v/>
      </c>
    </row>
    <row r="29" spans="1:9" s="88" customFormat="1" ht="67.5" x14ac:dyDescent="0.3">
      <c r="A29" s="82">
        <f t="shared" si="1"/>
        <v>445</v>
      </c>
      <c r="B29" s="83" t="s">
        <v>890</v>
      </c>
      <c r="C29" s="84" t="s">
        <v>891</v>
      </c>
      <c r="D29" s="85" t="s">
        <v>865</v>
      </c>
      <c r="E29" s="86" t="s">
        <v>895</v>
      </c>
      <c r="F29" s="87" t="s">
        <v>22</v>
      </c>
      <c r="G29" s="87">
        <v>8</v>
      </c>
      <c r="H29" s="49"/>
      <c r="I29" s="87">
        <f t="shared" si="0"/>
        <v>0</v>
      </c>
    </row>
    <row r="30" spans="1:9" s="88" customFormat="1" ht="40.5" x14ac:dyDescent="0.3">
      <c r="A30" s="47">
        <f t="shared" si="1"/>
        <v>446</v>
      </c>
      <c r="B30" s="48" t="s">
        <v>890</v>
      </c>
      <c r="C30" s="47" t="s">
        <v>891</v>
      </c>
      <c r="D30" s="48" t="s">
        <v>865</v>
      </c>
      <c r="E30" s="48" t="s">
        <v>896</v>
      </c>
      <c r="F30" s="49" t="s">
        <v>22</v>
      </c>
      <c r="G30" s="49">
        <v>8</v>
      </c>
      <c r="H30" s="49"/>
      <c r="I30" s="49">
        <f t="shared" si="0"/>
        <v>0</v>
      </c>
    </row>
    <row r="31" spans="1:9" s="88" customFormat="1" ht="27" x14ac:dyDescent="0.3">
      <c r="A31" s="82">
        <f t="shared" si="1"/>
        <v>447</v>
      </c>
      <c r="B31" s="83" t="s">
        <v>890</v>
      </c>
      <c r="C31" s="84" t="s">
        <v>891</v>
      </c>
      <c r="D31" s="85" t="s">
        <v>865</v>
      </c>
      <c r="E31" s="86" t="s">
        <v>897</v>
      </c>
      <c r="F31" s="87" t="s">
        <v>22</v>
      </c>
      <c r="G31" s="87">
        <v>8</v>
      </c>
      <c r="H31" s="49"/>
      <c r="I31" s="87">
        <f t="shared" si="0"/>
        <v>0</v>
      </c>
    </row>
    <row r="32" spans="1:9" s="88" customFormat="1" ht="81" x14ac:dyDescent="0.3">
      <c r="A32" s="47">
        <f t="shared" si="1"/>
        <v>448</v>
      </c>
      <c r="B32" s="48" t="s">
        <v>898</v>
      </c>
      <c r="C32" s="47" t="s">
        <v>899</v>
      </c>
      <c r="D32" s="48" t="s">
        <v>900</v>
      </c>
      <c r="E32" s="48" t="s">
        <v>901</v>
      </c>
      <c r="F32" s="49" t="s">
        <v>27</v>
      </c>
      <c r="G32" s="49"/>
      <c r="H32" s="49"/>
      <c r="I32" s="49" t="str">
        <f t="shared" si="0"/>
        <v/>
      </c>
    </row>
    <row r="33" spans="1:9" s="88" customFormat="1" ht="40.5" x14ac:dyDescent="0.3">
      <c r="A33" s="82">
        <f t="shared" si="1"/>
        <v>449</v>
      </c>
      <c r="B33" s="83" t="s">
        <v>898</v>
      </c>
      <c r="C33" s="84" t="s">
        <v>899</v>
      </c>
      <c r="D33" s="85" t="s">
        <v>900</v>
      </c>
      <c r="E33" s="86" t="s">
        <v>902</v>
      </c>
      <c r="F33" s="87" t="s">
        <v>27</v>
      </c>
      <c r="G33" s="87"/>
      <c r="H33" s="49"/>
      <c r="I33" s="87" t="str">
        <f t="shared" si="0"/>
        <v/>
      </c>
    </row>
    <row r="34" spans="1:9" s="88" customFormat="1" ht="40.5" x14ac:dyDescent="0.3">
      <c r="A34" s="47">
        <f t="shared" si="1"/>
        <v>450</v>
      </c>
      <c r="B34" s="48" t="s">
        <v>898</v>
      </c>
      <c r="C34" s="47" t="s">
        <v>899</v>
      </c>
      <c r="D34" s="48" t="s">
        <v>900</v>
      </c>
      <c r="E34" s="48" t="s">
        <v>903</v>
      </c>
      <c r="F34" s="49" t="s">
        <v>27</v>
      </c>
      <c r="G34" s="49"/>
      <c r="H34" s="49"/>
      <c r="I34" s="49" t="str">
        <f t="shared" si="0"/>
        <v/>
      </c>
    </row>
    <row r="35" spans="1:9" s="88" customFormat="1" ht="40.5" x14ac:dyDescent="0.3">
      <c r="A35" s="82">
        <f t="shared" si="1"/>
        <v>451</v>
      </c>
      <c r="B35" s="83" t="s">
        <v>898</v>
      </c>
      <c r="C35" s="84" t="s">
        <v>899</v>
      </c>
      <c r="D35" s="85" t="s">
        <v>900</v>
      </c>
      <c r="E35" s="86" t="s">
        <v>904</v>
      </c>
      <c r="F35" s="87" t="s">
        <v>27</v>
      </c>
      <c r="G35" s="87"/>
      <c r="H35" s="49"/>
      <c r="I35" s="87" t="str">
        <f t="shared" si="0"/>
        <v/>
      </c>
    </row>
    <row r="36" spans="1:9" s="88" customFormat="1" ht="54" x14ac:dyDescent="0.3">
      <c r="A36" s="47">
        <f t="shared" si="1"/>
        <v>452</v>
      </c>
      <c r="B36" s="48" t="s">
        <v>898</v>
      </c>
      <c r="C36" s="47" t="s">
        <v>899</v>
      </c>
      <c r="D36" s="48" t="s">
        <v>905</v>
      </c>
      <c r="E36" s="48" t="s">
        <v>906</v>
      </c>
      <c r="F36" s="49" t="s">
        <v>22</v>
      </c>
      <c r="G36" s="49">
        <v>6</v>
      </c>
      <c r="H36" s="49"/>
      <c r="I36" s="49">
        <f t="shared" si="0"/>
        <v>0</v>
      </c>
    </row>
    <row r="37" spans="1:9" s="88" customFormat="1" ht="54" x14ac:dyDescent="0.3">
      <c r="A37" s="82">
        <f t="shared" si="1"/>
        <v>453</v>
      </c>
      <c r="B37" s="83" t="s">
        <v>898</v>
      </c>
      <c r="C37" s="84" t="s">
        <v>899</v>
      </c>
      <c r="D37" s="85" t="s">
        <v>905</v>
      </c>
      <c r="E37" s="86" t="s">
        <v>907</v>
      </c>
      <c r="F37" s="87" t="s">
        <v>22</v>
      </c>
      <c r="G37" s="87">
        <v>6</v>
      </c>
      <c r="H37" s="49"/>
      <c r="I37" s="87">
        <f t="shared" si="0"/>
        <v>0</v>
      </c>
    </row>
    <row r="38" spans="1:9" s="88" customFormat="1" ht="54" x14ac:dyDescent="0.3">
      <c r="A38" s="47">
        <f t="shared" si="1"/>
        <v>454</v>
      </c>
      <c r="B38" s="48" t="s">
        <v>898</v>
      </c>
      <c r="C38" s="47" t="s">
        <v>899</v>
      </c>
      <c r="D38" s="48" t="s">
        <v>908</v>
      </c>
      <c r="E38" s="48" t="s">
        <v>909</v>
      </c>
      <c r="F38" s="49" t="s">
        <v>22</v>
      </c>
      <c r="G38" s="49">
        <v>6</v>
      </c>
      <c r="H38" s="49"/>
      <c r="I38" s="49">
        <f t="shared" si="0"/>
        <v>0</v>
      </c>
    </row>
    <row r="39" spans="1:9" s="88" customFormat="1" ht="54" x14ac:dyDescent="0.3">
      <c r="A39" s="82">
        <f t="shared" si="1"/>
        <v>455</v>
      </c>
      <c r="B39" s="83" t="s">
        <v>898</v>
      </c>
      <c r="C39" s="84" t="s">
        <v>899</v>
      </c>
      <c r="D39" s="85" t="s">
        <v>910</v>
      </c>
      <c r="E39" s="86" t="s">
        <v>911</v>
      </c>
      <c r="F39" s="87" t="s">
        <v>22</v>
      </c>
      <c r="G39" s="87">
        <v>8</v>
      </c>
      <c r="H39" s="49"/>
      <c r="I39" s="87">
        <f t="shared" si="0"/>
        <v>0</v>
      </c>
    </row>
    <row r="40" spans="1:9" s="88" customFormat="1" ht="40.5" x14ac:dyDescent="0.3">
      <c r="A40" s="47">
        <f t="shared" si="1"/>
        <v>456</v>
      </c>
      <c r="B40" s="48" t="s">
        <v>898</v>
      </c>
      <c r="C40" s="47" t="s">
        <v>912</v>
      </c>
      <c r="D40" s="48" t="s">
        <v>913</v>
      </c>
      <c r="E40" s="48" t="s">
        <v>914</v>
      </c>
      <c r="F40" s="49" t="s">
        <v>22</v>
      </c>
      <c r="G40" s="49">
        <v>2</v>
      </c>
      <c r="H40" s="49"/>
      <c r="I40" s="49">
        <f t="shared" si="0"/>
        <v>0</v>
      </c>
    </row>
    <row r="41" spans="1:9" s="88" customFormat="1" ht="40.5" x14ac:dyDescent="0.3">
      <c r="A41" s="82">
        <f t="shared" si="1"/>
        <v>457</v>
      </c>
      <c r="B41" s="83" t="s">
        <v>898</v>
      </c>
      <c r="C41" s="84" t="s">
        <v>912</v>
      </c>
      <c r="D41" s="85" t="s">
        <v>915</v>
      </c>
      <c r="E41" s="86" t="s">
        <v>916</v>
      </c>
      <c r="F41" s="87" t="s">
        <v>22</v>
      </c>
      <c r="G41" s="87">
        <v>2</v>
      </c>
      <c r="H41" s="49"/>
      <c r="I41" s="87">
        <f t="shared" si="0"/>
        <v>0</v>
      </c>
    </row>
    <row r="42" spans="1:9" s="88" customFormat="1" ht="40.5" x14ac:dyDescent="0.3">
      <c r="A42" s="47">
        <f t="shared" si="1"/>
        <v>458</v>
      </c>
      <c r="B42" s="48" t="s">
        <v>898</v>
      </c>
      <c r="C42" s="47" t="s">
        <v>912</v>
      </c>
      <c r="D42" s="48" t="s">
        <v>917</v>
      </c>
      <c r="E42" s="48" t="s">
        <v>918</v>
      </c>
      <c r="F42" s="49" t="s">
        <v>22</v>
      </c>
      <c r="G42" s="49">
        <v>4</v>
      </c>
      <c r="H42" s="49"/>
      <c r="I42" s="49">
        <f t="shared" si="0"/>
        <v>0</v>
      </c>
    </row>
    <row r="43" spans="1:9" s="88" customFormat="1" ht="40.5" x14ac:dyDescent="0.3">
      <c r="A43" s="82">
        <f t="shared" si="1"/>
        <v>459</v>
      </c>
      <c r="B43" s="83" t="s">
        <v>898</v>
      </c>
      <c r="C43" s="84" t="s">
        <v>919</v>
      </c>
      <c r="D43" s="85" t="s">
        <v>920</v>
      </c>
      <c r="E43" s="86" t="s">
        <v>921</v>
      </c>
      <c r="F43" s="87" t="s">
        <v>22</v>
      </c>
      <c r="G43" s="87">
        <v>8</v>
      </c>
      <c r="H43" s="49"/>
      <c r="I43" s="87">
        <f t="shared" si="0"/>
        <v>0</v>
      </c>
    </row>
    <row r="44" spans="1:9" s="88" customFormat="1" ht="67.5" x14ac:dyDescent="0.3">
      <c r="A44" s="47">
        <f t="shared" si="1"/>
        <v>460</v>
      </c>
      <c r="B44" s="48" t="s">
        <v>898</v>
      </c>
      <c r="C44" s="47" t="s">
        <v>922</v>
      </c>
      <c r="D44" s="48" t="s">
        <v>923</v>
      </c>
      <c r="E44" s="48" t="s">
        <v>924</v>
      </c>
      <c r="F44" s="49" t="s">
        <v>22</v>
      </c>
      <c r="G44" s="49">
        <v>6</v>
      </c>
      <c r="H44" s="49"/>
      <c r="I44" s="49">
        <f t="shared" si="0"/>
        <v>0</v>
      </c>
    </row>
    <row r="45" spans="1:9" s="88" customFormat="1" ht="108" x14ac:dyDescent="0.3">
      <c r="A45" s="82">
        <f>IF(ISBLANK(B45),"",A44+1)</f>
        <v>461</v>
      </c>
      <c r="B45" s="83" t="s">
        <v>849</v>
      </c>
      <c r="C45" s="84" t="s">
        <v>925</v>
      </c>
      <c r="D45" s="85" t="s">
        <v>900</v>
      </c>
      <c r="E45" s="86" t="s">
        <v>926</v>
      </c>
      <c r="F45" s="87" t="s">
        <v>27</v>
      </c>
      <c r="G45" s="87"/>
      <c r="H45" s="49"/>
      <c r="I45" s="87" t="str">
        <f t="shared" si="0"/>
        <v/>
      </c>
    </row>
    <row r="46" spans="1:9" x14ac:dyDescent="0.3">
      <c r="A46" s="51" t="str">
        <f>IF(ISBLANK($B46),"",#REF!+1)</f>
        <v/>
      </c>
      <c r="B46" s="71"/>
      <c r="C46" s="9"/>
      <c r="D46" s="28"/>
      <c r="E46" s="51"/>
      <c r="F46" s="72"/>
      <c r="G46" s="9"/>
      <c r="H46" s="9"/>
      <c r="I46" s="9" t="str">
        <f t="shared" ref="I46:I61" si="2">IF(ISBLANK(F46),"",IF(F46="Wens",G46*IF(H46="Niet mogelijk",0,IF(H46="standaard",1,IF(H46="Maatwerk/3rd party oplossing",0.5,))),""))</f>
        <v/>
      </c>
    </row>
    <row r="47" spans="1:9" x14ac:dyDescent="0.3">
      <c r="A47" s="51" t="str">
        <f t="shared" ref="A47:A62" si="3">IF(ISBLANK($B47),"",A46+1)</f>
        <v/>
      </c>
      <c r="B47" s="71"/>
      <c r="C47" s="9"/>
      <c r="D47" s="28"/>
      <c r="E47" s="51"/>
      <c r="F47" s="72"/>
      <c r="G47" s="9"/>
      <c r="H47" s="9"/>
      <c r="I47" s="9" t="str">
        <f t="shared" si="2"/>
        <v/>
      </c>
    </row>
    <row r="48" spans="1:9" x14ac:dyDescent="0.3">
      <c r="A48" s="51" t="str">
        <f t="shared" si="3"/>
        <v/>
      </c>
      <c r="B48" s="71"/>
      <c r="C48" s="9"/>
      <c r="D48" s="28"/>
      <c r="E48" s="51"/>
      <c r="F48" s="72"/>
      <c r="G48" s="9"/>
      <c r="H48" s="9"/>
      <c r="I48" s="9" t="str">
        <f t="shared" si="2"/>
        <v/>
      </c>
    </row>
    <row r="49" spans="1:9" x14ac:dyDescent="0.3">
      <c r="A49" s="51" t="str">
        <f t="shared" si="3"/>
        <v/>
      </c>
      <c r="B49" s="71"/>
      <c r="C49" s="9"/>
      <c r="D49" s="28"/>
      <c r="E49" s="51"/>
      <c r="F49" s="72"/>
      <c r="G49" s="9"/>
      <c r="H49" s="9"/>
      <c r="I49" s="9" t="str">
        <f t="shared" si="2"/>
        <v/>
      </c>
    </row>
    <row r="50" spans="1:9" x14ac:dyDescent="0.3">
      <c r="A50" s="51" t="str">
        <f t="shared" si="3"/>
        <v/>
      </c>
      <c r="B50" s="71"/>
      <c r="C50" s="9"/>
      <c r="D50" s="28"/>
      <c r="E50" s="51"/>
      <c r="F50" s="72"/>
      <c r="G50" s="9"/>
      <c r="H50" s="9"/>
      <c r="I50" s="9" t="str">
        <f t="shared" si="2"/>
        <v/>
      </c>
    </row>
    <row r="51" spans="1:9" x14ac:dyDescent="0.3">
      <c r="A51" s="51" t="str">
        <f t="shared" si="3"/>
        <v/>
      </c>
      <c r="B51" s="71"/>
      <c r="C51" s="9"/>
      <c r="D51" s="28"/>
      <c r="E51" s="51"/>
      <c r="F51" s="72"/>
      <c r="G51" s="9"/>
      <c r="H51" s="9"/>
      <c r="I51" s="9" t="str">
        <f t="shared" si="2"/>
        <v/>
      </c>
    </row>
    <row r="52" spans="1:9" x14ac:dyDescent="0.3">
      <c r="A52" s="51" t="str">
        <f t="shared" si="3"/>
        <v/>
      </c>
      <c r="B52" s="71"/>
      <c r="C52" s="9"/>
      <c r="D52" s="28"/>
      <c r="E52" s="51"/>
      <c r="F52" s="72"/>
      <c r="G52" s="9"/>
      <c r="H52" s="9"/>
      <c r="I52" s="9" t="str">
        <f t="shared" si="2"/>
        <v/>
      </c>
    </row>
    <row r="53" spans="1:9" x14ac:dyDescent="0.3">
      <c r="A53" s="51" t="str">
        <f t="shared" si="3"/>
        <v/>
      </c>
      <c r="B53" s="71"/>
      <c r="C53" s="9"/>
      <c r="D53" s="28"/>
      <c r="E53" s="51"/>
      <c r="F53" s="72"/>
      <c r="G53" s="9"/>
      <c r="H53" s="9"/>
      <c r="I53" s="9" t="str">
        <f t="shared" si="2"/>
        <v/>
      </c>
    </row>
    <row r="54" spans="1:9" x14ac:dyDescent="0.3">
      <c r="A54" s="51" t="str">
        <f t="shared" si="3"/>
        <v/>
      </c>
      <c r="B54" s="71"/>
      <c r="C54" s="9"/>
      <c r="D54" s="28"/>
      <c r="E54" s="51"/>
      <c r="F54" s="72"/>
      <c r="G54" s="9"/>
      <c r="H54" s="9"/>
      <c r="I54" s="9" t="str">
        <f t="shared" si="2"/>
        <v/>
      </c>
    </row>
    <row r="55" spans="1:9" x14ac:dyDescent="0.3">
      <c r="A55" s="51" t="str">
        <f t="shared" si="3"/>
        <v/>
      </c>
      <c r="B55" s="71"/>
      <c r="C55" s="9"/>
      <c r="D55" s="28"/>
      <c r="E55" s="51"/>
      <c r="F55" s="72"/>
      <c r="G55" s="9"/>
      <c r="H55" s="9"/>
      <c r="I55" s="9" t="str">
        <f t="shared" si="2"/>
        <v/>
      </c>
    </row>
    <row r="56" spans="1:9" x14ac:dyDescent="0.3">
      <c r="A56" s="51" t="str">
        <f t="shared" si="3"/>
        <v/>
      </c>
      <c r="B56" s="71"/>
      <c r="C56" s="9"/>
      <c r="D56" s="28"/>
      <c r="E56" s="51"/>
      <c r="F56" s="72"/>
      <c r="G56" s="9"/>
      <c r="H56" s="9"/>
      <c r="I56" s="9" t="str">
        <f t="shared" si="2"/>
        <v/>
      </c>
    </row>
    <row r="57" spans="1:9" x14ac:dyDescent="0.3">
      <c r="A57" s="51" t="str">
        <f t="shared" si="3"/>
        <v/>
      </c>
      <c r="B57" s="71"/>
      <c r="C57" s="9"/>
      <c r="D57" s="28"/>
      <c r="E57" s="51"/>
      <c r="F57" s="72"/>
      <c r="G57" s="9"/>
      <c r="H57" s="9"/>
      <c r="I57" s="9" t="str">
        <f t="shared" si="2"/>
        <v/>
      </c>
    </row>
    <row r="58" spans="1:9" x14ac:dyDescent="0.3">
      <c r="A58" s="51" t="str">
        <f t="shared" si="3"/>
        <v/>
      </c>
      <c r="B58" s="71"/>
      <c r="C58" s="9"/>
      <c r="D58" s="28"/>
      <c r="E58" s="51"/>
      <c r="F58" s="72"/>
      <c r="G58" s="9"/>
      <c r="H58" s="9"/>
      <c r="I58" s="9" t="str">
        <f t="shared" si="2"/>
        <v/>
      </c>
    </row>
    <row r="59" spans="1:9" x14ac:dyDescent="0.3">
      <c r="A59" s="51" t="str">
        <f t="shared" si="3"/>
        <v/>
      </c>
      <c r="B59" s="71"/>
      <c r="C59" s="9"/>
      <c r="D59" s="28"/>
      <c r="E59" s="51"/>
      <c r="F59" s="72"/>
      <c r="G59" s="9"/>
      <c r="H59" s="9"/>
      <c r="I59" s="9" t="str">
        <f t="shared" si="2"/>
        <v/>
      </c>
    </row>
    <row r="60" spans="1:9" x14ac:dyDescent="0.3">
      <c r="A60" s="51" t="str">
        <f t="shared" si="3"/>
        <v/>
      </c>
      <c r="B60" s="71"/>
      <c r="C60" s="9"/>
      <c r="D60" s="28"/>
      <c r="E60" s="51"/>
      <c r="F60" s="72"/>
      <c r="G60" s="9"/>
      <c r="H60" s="9"/>
      <c r="I60" s="9" t="str">
        <f t="shared" si="2"/>
        <v/>
      </c>
    </row>
    <row r="61" spans="1:9" x14ac:dyDescent="0.3">
      <c r="A61" s="51" t="str">
        <f t="shared" si="3"/>
        <v/>
      </c>
      <c r="B61" s="71"/>
      <c r="C61" s="9"/>
      <c r="D61" s="28"/>
      <c r="E61" s="51"/>
      <c r="F61" s="72"/>
      <c r="G61" s="9"/>
      <c r="H61" s="9"/>
      <c r="I61" s="9" t="str">
        <f t="shared" si="2"/>
        <v/>
      </c>
    </row>
    <row r="62" spans="1:9" x14ac:dyDescent="0.3">
      <c r="A62" s="51" t="str">
        <f t="shared" si="3"/>
        <v/>
      </c>
      <c r="B62" s="71"/>
      <c r="C62" s="9"/>
      <c r="D62" s="28"/>
      <c r="E62" s="51"/>
      <c r="F62" s="72"/>
      <c r="G62" s="9"/>
      <c r="H62" s="9"/>
      <c r="I62" s="9" t="str">
        <f t="shared" ref="I62:I92" si="4">IF(ISBLANK(F62),"",IF(F62="Wens",G62*IF(H62="Niet mogelijk",0,IF(H62="standaard",1,IF(H62="Maatwerk/3rd party oplossing",0.5,))),""))</f>
        <v/>
      </c>
    </row>
    <row r="63" spans="1:9" x14ac:dyDescent="0.3">
      <c r="A63" s="51" t="str">
        <f t="shared" ref="A63:A93" si="5">IF(ISBLANK($B63),"",A62+1)</f>
        <v/>
      </c>
      <c r="B63" s="71"/>
      <c r="C63" s="9"/>
      <c r="D63" s="28"/>
      <c r="E63" s="51"/>
      <c r="F63" s="72"/>
      <c r="G63" s="9"/>
      <c r="H63" s="9"/>
      <c r="I63" s="9" t="str">
        <f t="shared" si="4"/>
        <v/>
      </c>
    </row>
    <row r="64" spans="1:9" x14ac:dyDescent="0.3">
      <c r="A64" s="51" t="str">
        <f t="shared" si="5"/>
        <v/>
      </c>
      <c r="B64" s="71"/>
      <c r="C64" s="9"/>
      <c r="D64" s="28"/>
      <c r="E64" s="51"/>
      <c r="F64" s="72"/>
      <c r="G64" s="9"/>
      <c r="H64" s="9"/>
      <c r="I64" s="9" t="str">
        <f t="shared" si="4"/>
        <v/>
      </c>
    </row>
    <row r="65" spans="1:9" x14ac:dyDescent="0.3">
      <c r="A65" s="51" t="str">
        <f t="shared" si="5"/>
        <v/>
      </c>
      <c r="B65" s="71"/>
      <c r="C65" s="9"/>
      <c r="D65" s="28"/>
      <c r="E65" s="51"/>
      <c r="F65" s="72"/>
      <c r="G65" s="9"/>
      <c r="H65" s="9"/>
      <c r="I65" s="9" t="str">
        <f t="shared" si="4"/>
        <v/>
      </c>
    </row>
    <row r="66" spans="1:9" x14ac:dyDescent="0.3">
      <c r="A66" s="51" t="str">
        <f t="shared" si="5"/>
        <v/>
      </c>
      <c r="B66" s="71"/>
      <c r="C66" s="9"/>
      <c r="D66" s="28"/>
      <c r="E66" s="51"/>
      <c r="F66" s="72"/>
      <c r="G66" s="9"/>
      <c r="H66" s="9"/>
      <c r="I66" s="9" t="str">
        <f t="shared" si="4"/>
        <v/>
      </c>
    </row>
    <row r="67" spans="1:9" x14ac:dyDescent="0.3">
      <c r="A67" s="51" t="str">
        <f t="shared" si="5"/>
        <v/>
      </c>
      <c r="B67" s="71"/>
      <c r="C67" s="9"/>
      <c r="D67" s="28"/>
      <c r="E67" s="51"/>
      <c r="F67" s="72"/>
      <c r="G67" s="9"/>
      <c r="H67" s="9"/>
      <c r="I67" s="9" t="str">
        <f t="shared" si="4"/>
        <v/>
      </c>
    </row>
    <row r="68" spans="1:9" x14ac:dyDescent="0.3">
      <c r="A68" s="51" t="str">
        <f t="shared" si="5"/>
        <v/>
      </c>
      <c r="B68" s="71"/>
      <c r="C68" s="9"/>
      <c r="D68" s="28"/>
      <c r="E68" s="51"/>
      <c r="F68" s="72"/>
      <c r="G68" s="9"/>
      <c r="H68" s="9"/>
      <c r="I68" s="9" t="str">
        <f t="shared" si="4"/>
        <v/>
      </c>
    </row>
    <row r="69" spans="1:9" x14ac:dyDescent="0.3">
      <c r="A69" s="51" t="str">
        <f t="shared" si="5"/>
        <v/>
      </c>
      <c r="B69" s="71"/>
      <c r="C69" s="9"/>
      <c r="D69" s="28"/>
      <c r="E69" s="51"/>
      <c r="F69" s="72"/>
      <c r="G69" s="9"/>
      <c r="H69" s="9"/>
      <c r="I69" s="9" t="str">
        <f t="shared" si="4"/>
        <v/>
      </c>
    </row>
    <row r="70" spans="1:9" x14ac:dyDescent="0.3">
      <c r="A70" s="51" t="str">
        <f t="shared" si="5"/>
        <v/>
      </c>
      <c r="B70" s="71"/>
      <c r="C70" s="9"/>
      <c r="D70" s="28"/>
      <c r="E70" s="51"/>
      <c r="F70" s="72"/>
      <c r="G70" s="9"/>
      <c r="H70" s="9"/>
      <c r="I70" s="9" t="str">
        <f t="shared" si="4"/>
        <v/>
      </c>
    </row>
    <row r="71" spans="1:9" x14ac:dyDescent="0.3">
      <c r="A71" s="51" t="str">
        <f t="shared" si="5"/>
        <v/>
      </c>
      <c r="B71" s="71"/>
      <c r="C71" s="9"/>
      <c r="D71" s="28"/>
      <c r="E71" s="51"/>
      <c r="F71" s="72"/>
      <c r="G71" s="9"/>
      <c r="H71" s="9"/>
      <c r="I71" s="9" t="str">
        <f t="shared" si="4"/>
        <v/>
      </c>
    </row>
    <row r="72" spans="1:9" x14ac:dyDescent="0.3">
      <c r="A72" s="51" t="str">
        <f t="shared" si="5"/>
        <v/>
      </c>
      <c r="B72" s="71"/>
      <c r="C72" s="9"/>
      <c r="D72" s="28"/>
      <c r="E72" s="51"/>
      <c r="F72" s="72"/>
      <c r="G72" s="9"/>
      <c r="H72" s="9"/>
      <c r="I72" s="9" t="str">
        <f t="shared" si="4"/>
        <v/>
      </c>
    </row>
    <row r="73" spans="1:9" x14ac:dyDescent="0.3">
      <c r="A73" s="51" t="str">
        <f t="shared" si="5"/>
        <v/>
      </c>
      <c r="C73" s="9"/>
      <c r="D73" s="28"/>
      <c r="E73" s="51"/>
      <c r="F73" s="72"/>
      <c r="G73" s="9"/>
      <c r="H73" s="9"/>
      <c r="I73" s="9" t="str">
        <f t="shared" si="4"/>
        <v/>
      </c>
    </row>
    <row r="74" spans="1:9" x14ac:dyDescent="0.3">
      <c r="A74" s="51" t="str">
        <f t="shared" si="5"/>
        <v/>
      </c>
      <c r="C74" s="9"/>
      <c r="D74" s="28"/>
      <c r="E74" s="51"/>
      <c r="F74" s="72"/>
      <c r="G74" s="9"/>
      <c r="H74" s="9"/>
      <c r="I74" s="9" t="str">
        <f t="shared" si="4"/>
        <v/>
      </c>
    </row>
    <row r="75" spans="1:9" x14ac:dyDescent="0.3">
      <c r="A75" s="51" t="str">
        <f t="shared" si="5"/>
        <v/>
      </c>
      <c r="C75" s="9"/>
      <c r="D75" s="28"/>
      <c r="E75" s="51"/>
      <c r="F75" s="72"/>
      <c r="G75" s="9"/>
      <c r="H75" s="9"/>
      <c r="I75" s="9" t="str">
        <f t="shared" si="4"/>
        <v/>
      </c>
    </row>
    <row r="76" spans="1:9" x14ac:dyDescent="0.3">
      <c r="A76" s="51" t="str">
        <f t="shared" si="5"/>
        <v/>
      </c>
      <c r="C76" s="9"/>
      <c r="D76" s="28"/>
      <c r="E76" s="51"/>
      <c r="F76" s="72"/>
      <c r="G76" s="9"/>
      <c r="H76" s="9"/>
      <c r="I76" s="9" t="str">
        <f t="shared" si="4"/>
        <v/>
      </c>
    </row>
    <row r="77" spans="1:9" x14ac:dyDescent="0.3">
      <c r="A77" s="51" t="str">
        <f t="shared" si="5"/>
        <v/>
      </c>
      <c r="C77" s="9"/>
      <c r="D77" s="28"/>
      <c r="E77" s="51"/>
      <c r="F77" s="72"/>
      <c r="G77" s="9"/>
      <c r="H77" s="9"/>
      <c r="I77" s="9" t="str">
        <f t="shared" si="4"/>
        <v/>
      </c>
    </row>
    <row r="78" spans="1:9" x14ac:dyDescent="0.3">
      <c r="A78" s="51" t="str">
        <f t="shared" si="5"/>
        <v/>
      </c>
      <c r="C78" s="9"/>
      <c r="D78" s="28"/>
      <c r="E78" s="51"/>
      <c r="F78" s="72"/>
      <c r="G78" s="9"/>
      <c r="H78" s="9"/>
      <c r="I78" s="9" t="str">
        <f t="shared" si="4"/>
        <v/>
      </c>
    </row>
    <row r="79" spans="1:9" x14ac:dyDescent="0.3">
      <c r="A79" s="51" t="str">
        <f t="shared" si="5"/>
        <v/>
      </c>
      <c r="C79" s="9"/>
      <c r="D79" s="28"/>
      <c r="E79" s="51"/>
      <c r="F79" s="72"/>
      <c r="G79" s="9"/>
      <c r="H79" s="9"/>
      <c r="I79" s="9" t="str">
        <f t="shared" si="4"/>
        <v/>
      </c>
    </row>
    <row r="80" spans="1:9" x14ac:dyDescent="0.3">
      <c r="A80" s="51" t="str">
        <f t="shared" si="5"/>
        <v/>
      </c>
      <c r="C80" s="9"/>
      <c r="D80" s="28"/>
      <c r="E80" s="51"/>
      <c r="F80" s="72"/>
      <c r="G80" s="9"/>
      <c r="H80" s="9"/>
      <c r="I80" s="9" t="str">
        <f t="shared" si="4"/>
        <v/>
      </c>
    </row>
    <row r="81" spans="1:9" x14ac:dyDescent="0.3">
      <c r="A81" s="51" t="str">
        <f t="shared" si="5"/>
        <v/>
      </c>
      <c r="C81" s="9"/>
      <c r="D81" s="28"/>
      <c r="E81" s="51"/>
      <c r="F81" s="72"/>
      <c r="G81" s="9"/>
      <c r="H81" s="9"/>
      <c r="I81" s="9" t="str">
        <f t="shared" si="4"/>
        <v/>
      </c>
    </row>
    <row r="82" spans="1:9" x14ac:dyDescent="0.3">
      <c r="A82" s="51" t="str">
        <f t="shared" si="5"/>
        <v/>
      </c>
      <c r="C82" s="9"/>
      <c r="D82" s="28"/>
      <c r="E82" s="51"/>
      <c r="F82" s="72"/>
      <c r="G82" s="9"/>
      <c r="H82" s="9"/>
      <c r="I82" s="9" t="str">
        <f t="shared" si="4"/>
        <v/>
      </c>
    </row>
    <row r="83" spans="1:9" x14ac:dyDescent="0.3">
      <c r="A83" s="51" t="str">
        <f t="shared" si="5"/>
        <v/>
      </c>
      <c r="C83" s="9"/>
      <c r="D83" s="28"/>
      <c r="E83" s="51"/>
      <c r="F83" s="72"/>
      <c r="G83" s="9"/>
      <c r="H83" s="9"/>
      <c r="I83" s="9" t="str">
        <f t="shared" si="4"/>
        <v/>
      </c>
    </row>
    <row r="84" spans="1:9" x14ac:dyDescent="0.3">
      <c r="A84" s="51" t="str">
        <f t="shared" si="5"/>
        <v/>
      </c>
      <c r="C84" s="9"/>
      <c r="D84" s="28"/>
      <c r="E84" s="51"/>
      <c r="F84" s="72"/>
      <c r="G84" s="9"/>
      <c r="H84" s="9"/>
      <c r="I84" s="9" t="str">
        <f t="shared" si="4"/>
        <v/>
      </c>
    </row>
    <row r="85" spans="1:9" x14ac:dyDescent="0.3">
      <c r="A85" s="51" t="str">
        <f t="shared" si="5"/>
        <v/>
      </c>
      <c r="C85" s="9"/>
      <c r="D85" s="28"/>
      <c r="E85" s="51"/>
      <c r="F85" s="72"/>
      <c r="G85" s="9"/>
      <c r="H85" s="9"/>
      <c r="I85" s="9" t="str">
        <f t="shared" si="4"/>
        <v/>
      </c>
    </row>
    <row r="86" spans="1:9" x14ac:dyDescent="0.3">
      <c r="A86" s="51" t="str">
        <f t="shared" si="5"/>
        <v/>
      </c>
      <c r="C86" s="9"/>
      <c r="D86" s="28"/>
      <c r="E86" s="51"/>
      <c r="F86" s="72"/>
      <c r="G86" s="9"/>
      <c r="H86" s="9"/>
      <c r="I86" s="9" t="str">
        <f t="shared" si="4"/>
        <v/>
      </c>
    </row>
    <row r="87" spans="1:9" x14ac:dyDescent="0.3">
      <c r="A87" s="51" t="str">
        <f t="shared" si="5"/>
        <v/>
      </c>
      <c r="C87" s="9"/>
      <c r="D87" s="28"/>
      <c r="E87" s="51"/>
      <c r="F87" s="72"/>
      <c r="G87" s="9"/>
      <c r="H87" s="9"/>
      <c r="I87" s="9" t="str">
        <f t="shared" si="4"/>
        <v/>
      </c>
    </row>
    <row r="88" spans="1:9" x14ac:dyDescent="0.3">
      <c r="A88" s="51" t="str">
        <f t="shared" si="5"/>
        <v/>
      </c>
      <c r="C88" s="9"/>
      <c r="D88" s="28"/>
      <c r="E88" s="51"/>
      <c r="F88" s="72"/>
      <c r="G88" s="9"/>
      <c r="H88" s="9"/>
      <c r="I88" s="9" t="str">
        <f t="shared" si="4"/>
        <v/>
      </c>
    </row>
    <row r="89" spans="1:9" x14ac:dyDescent="0.3">
      <c r="A89" s="51" t="str">
        <f t="shared" si="5"/>
        <v/>
      </c>
      <c r="C89" s="9"/>
      <c r="D89" s="28"/>
      <c r="E89" s="51"/>
      <c r="F89" s="72"/>
      <c r="G89" s="9"/>
      <c r="H89" s="9"/>
      <c r="I89" s="9" t="str">
        <f t="shared" si="4"/>
        <v/>
      </c>
    </row>
    <row r="90" spans="1:9" x14ac:dyDescent="0.3">
      <c r="A90" s="51" t="str">
        <f t="shared" si="5"/>
        <v/>
      </c>
      <c r="C90" s="9"/>
      <c r="D90" s="28"/>
      <c r="E90" s="51"/>
      <c r="F90" s="72"/>
      <c r="G90" s="9"/>
      <c r="H90" s="9"/>
      <c r="I90" s="9" t="str">
        <f t="shared" si="4"/>
        <v/>
      </c>
    </row>
    <row r="91" spans="1:9" x14ac:dyDescent="0.3">
      <c r="A91" s="51" t="str">
        <f t="shared" si="5"/>
        <v/>
      </c>
      <c r="C91" s="9"/>
      <c r="D91" s="28"/>
      <c r="E91" s="51"/>
      <c r="F91" s="72"/>
      <c r="G91" s="9"/>
      <c r="H91" s="9"/>
      <c r="I91" s="9" t="str">
        <f t="shared" si="4"/>
        <v/>
      </c>
    </row>
    <row r="92" spans="1:9" x14ac:dyDescent="0.3">
      <c r="A92" s="51" t="str">
        <f t="shared" si="5"/>
        <v/>
      </c>
      <c r="C92" s="9"/>
      <c r="D92" s="28"/>
      <c r="E92" s="51"/>
      <c r="F92" s="72"/>
      <c r="G92" s="9"/>
      <c r="H92" s="9"/>
      <c r="I92" s="9" t="str">
        <f t="shared" si="4"/>
        <v/>
      </c>
    </row>
    <row r="93" spans="1:9" x14ac:dyDescent="0.3">
      <c r="A93" s="51" t="str">
        <f t="shared" si="5"/>
        <v/>
      </c>
      <c r="C93" s="9"/>
      <c r="D93" s="28"/>
      <c r="E93" s="51"/>
      <c r="F93" s="72"/>
      <c r="G93" s="9"/>
      <c r="H93" s="9"/>
      <c r="I93" s="9" t="str">
        <f t="shared" ref="I93" si="6">IF(ISBLANK(F93),"",IF(F93="Wens",G93*IF(H93="Niet mogelijk",0,IF(H93="standaard",1,IF(H93="Maatwerk",0.5,IF(H93="3rd party plugin",0.25,0)))),""))</f>
        <v/>
      </c>
    </row>
  </sheetData>
  <sheetProtection algorithmName="SHA-512" hashValue="EX/+1D3zPqse9xoI8wjBu1evbl8XqAbqirYGPU9H7qRtsHxHGqO1eRuoxF+R65Fuo5Y7qFyqo2UreSCglkqGuA==" saltValue="jqBUrsGqx45vbxnKsMetAw==" spinCount="100000" sheet="1"/>
  <protectedRanges>
    <protectedRange sqref="H5:H45" name="Relatiemanagement" securityDescriptor="O:WDG:WDD:(A;;CC;;;S-1-2-1)(A;;CC;;;LA)(A;;CC;;;BA)(A;;CC;;;AC)(A;;CC;;;S-1-5-32-583)(A;;CC;;;AS)(A;;CC;;;BO)(A;;CC;;;S-1-5-3)(A;;CC;;;CY)(A;;CC;;;S-1-5-32-562)(A;;CC;;;S-1-5-21-2163818466-1015412447-1108209815-503)(A;;CC;;;S-1-5-65-1)(A;;CC;;;OW)(A;;CC;;;RD)(A;;CC;;;RM)(A;;CC;;;AU)(A;;CC;;;PU)(A;;CC;;;HA)(A;;CC;;;WD)(A;;CC;;;IS)(A;;CC;;;S-1-5-1)(A;;CC;;;S-1-5-14)(A;;CC;;;S-1-5-17)(A;;CC;;;ER)(A;;CC;;;S-1-5-114)(A;;CC;;;CO)(A;;CC;;;CG)(A;;CC;;;NO)(A;;CC;;;NS)(A;;CC;;;AA)(A;;CC;;;MU)(A;;CC;;;RE)(A;;CC;;;SU)(A;;CC;;;SS)(A;;CC;;;S-1-5-113)(A;;CC;;;LG)(A;;CC;;;BU)(A;;CC;;;BG)(A;;CC;;;AN)(A;;CC;;;IU)(A;;CC;;;LS)(A;;CC;;;NU)(A;;CC;;;LU)(A;;CC;;;SY)(A;;CC;;;S-1-5-32-581)(A;;CC;;;S-1-5-13)(A;;CC;;;S-1-5-21-2163818466-1015412447-1108209815-504)"/>
  </protectedRanges>
  <conditionalFormatting sqref="H5:H210">
    <cfRule type="expression" dxfId="23" priority="1">
      <formula>AND($F5="Eis",$H5="Nee")</formula>
    </cfRule>
    <cfRule type="expression" dxfId="22" priority="2">
      <formula>AND($F5&lt;&gt;"",$H5&lt;&gt;"")</formula>
    </cfRule>
    <cfRule type="expression" dxfId="21" priority="3">
      <formula>AND($F5&lt;&gt;"",$H5="")</formula>
    </cfRule>
  </conditionalFormatting>
  <dataValidations count="4">
    <dataValidation type="list" allowBlank="1" showInputMessage="1" showErrorMessage="1" sqref="G5:G92" xr:uid="{4526F4FD-7C02-475D-A7EB-E7D6A160C264}">
      <formula1>MaximaalAantalPuntenWens</formula1>
    </dataValidation>
    <dataValidation type="list" allowBlank="1" showInputMessage="1" showErrorMessage="1" sqref="F5:F93" xr:uid="{504D49FD-D9A6-48AA-BE3D-28EAB0A80A63}">
      <formula1>EisOfWens</formula1>
    </dataValidation>
    <dataValidation type="list" allowBlank="1" showInputMessage="1" showErrorMessage="1" sqref="B5:B93" xr:uid="{7AFA7C15-55FF-49F4-8B96-C1022A69CACE}">
      <formula1>RelatiemanagementOnderwerpen</formula1>
    </dataValidation>
    <dataValidation type="list" allowBlank="1" showInputMessage="1" showErrorMessage="1" sqref="H5:H233" xr:uid="{6ABB0186-9AEB-4543-BD6E-C7F9EBBD611D}">
      <formula1>INDIRECT(F5)</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39295-5CBB-4B05-B460-B4B3E9B53F02}">
  <dimension ref="A1:I71"/>
  <sheetViews>
    <sheetView topLeftCell="A3" zoomScaleNormal="100" workbookViewId="0">
      <selection activeCell="G43" sqref="G5:G43"/>
    </sheetView>
  </sheetViews>
  <sheetFormatPr defaultColWidth="8.7109375" defaultRowHeight="16.5" x14ac:dyDescent="0.3"/>
  <cols>
    <col min="1" max="1" width="12.7109375" style="51" customWidth="1"/>
    <col min="2" max="2" width="20.7109375" style="63" customWidth="1"/>
    <col min="3" max="3" width="22" style="63" customWidth="1"/>
    <col min="4" max="4" width="23.140625" style="63" customWidth="1"/>
    <col min="5" max="5" width="64.42578125" style="63" customWidth="1"/>
    <col min="6" max="6" width="9.42578125" style="63" customWidth="1"/>
    <col min="7" max="7" width="9.7109375" style="63" customWidth="1"/>
    <col min="8" max="8" width="14.28515625" style="63" bestFit="1" customWidth="1"/>
    <col min="9" max="9" width="8.28515625" style="63" customWidth="1"/>
    <col min="10" max="16384" width="8.7109375" style="50"/>
  </cols>
  <sheetData>
    <row r="1" spans="1:9" ht="54.6" customHeight="1" x14ac:dyDescent="0.3">
      <c r="A1" s="29"/>
      <c r="B1" s="64"/>
      <c r="C1" s="3" t="s">
        <v>927</v>
      </c>
      <c r="D1" s="65"/>
      <c r="E1" s="64"/>
      <c r="F1" s="64"/>
      <c r="G1" s="64"/>
      <c r="H1" s="64"/>
      <c r="I1" s="64"/>
    </row>
    <row r="2" spans="1:9" s="35" customFormat="1" x14ac:dyDescent="0.25">
      <c r="A2" s="33" t="str" cm="1">
        <f t="array" aca="1" ref="A2" ca="1">"P5 - Programma van eisen en wensen - "&amp; _xlfn.TEXTAFTER(CELL("filename",A2),"]")</f>
        <v>P5 - Programma van eisen en wensen - PMO - Projectmanagement</v>
      </c>
      <c r="B2" s="34"/>
      <c r="C2" s="34"/>
      <c r="D2" s="34"/>
      <c r="E2" s="34"/>
      <c r="F2" s="34"/>
      <c r="G2" s="34"/>
      <c r="H2" s="34"/>
      <c r="I2" s="34"/>
    </row>
    <row r="3" spans="1:9" s="9" customFormat="1" ht="63.75" x14ac:dyDescent="0.25">
      <c r="A3" s="36"/>
      <c r="B3" s="37"/>
      <c r="C3" s="37"/>
      <c r="D3" s="37"/>
      <c r="E3" s="68"/>
      <c r="F3" s="40" t="s">
        <v>139</v>
      </c>
      <c r="G3" s="40">
        <f>SUM(G5:G248)</f>
        <v>198</v>
      </c>
      <c r="H3" s="69" t="s">
        <v>9</v>
      </c>
      <c r="I3" s="69">
        <f>SUM(I5:I248)</f>
        <v>0</v>
      </c>
    </row>
    <row r="4" spans="1:9" s="71" customFormat="1" ht="76.5" x14ac:dyDescent="0.25">
      <c r="A4" s="42" t="str">
        <f>"Nummer ("&amp; MAX(Relatiemanagement!A5:A250)+1&amp;")"</f>
        <v>Nummer (462)</v>
      </c>
      <c r="B4" s="43" t="s">
        <v>11</v>
      </c>
      <c r="C4" s="43" t="s">
        <v>12</v>
      </c>
      <c r="D4" s="43" t="s">
        <v>1</v>
      </c>
      <c r="E4" s="43" t="s">
        <v>13</v>
      </c>
      <c r="F4" s="43" t="s">
        <v>14</v>
      </c>
      <c r="G4" s="43" t="s">
        <v>15</v>
      </c>
      <c r="H4" s="70" t="s">
        <v>16</v>
      </c>
      <c r="I4" s="70" t="s">
        <v>17</v>
      </c>
    </row>
    <row r="5" spans="1:9" ht="202.5" x14ac:dyDescent="0.3">
      <c r="A5" s="44">
        <f>MAX(Relatiemanagement!A5:A250)+1</f>
        <v>462</v>
      </c>
      <c r="B5" s="45" t="s">
        <v>18</v>
      </c>
      <c r="C5" s="44" t="s">
        <v>928</v>
      </c>
      <c r="D5" s="45" t="s">
        <v>112</v>
      </c>
      <c r="E5" s="80" t="s">
        <v>929</v>
      </c>
      <c r="F5" s="46" t="s">
        <v>27</v>
      </c>
      <c r="G5" s="46"/>
      <c r="H5" s="46"/>
      <c r="I5" s="46" t="str">
        <f>IF(ISBLANK(F5),"",IF(F5="Wens",G5*IF(H5="Niet mogelijk",0,IF(H5="standaard",1,IF(H5="Maatwerk/3rd party oplossing",0.5,))),""))</f>
        <v/>
      </c>
    </row>
    <row r="6" spans="1:9" ht="27" x14ac:dyDescent="0.3">
      <c r="A6" s="47">
        <f>IF(ISBLANK(B6),"",A5+1)</f>
        <v>463</v>
      </c>
      <c r="B6" s="48" t="s">
        <v>930</v>
      </c>
      <c r="C6" s="47" t="s">
        <v>931</v>
      </c>
      <c r="D6" s="48" t="s">
        <v>932</v>
      </c>
      <c r="E6" s="48" t="s">
        <v>933</v>
      </c>
      <c r="F6" s="49" t="s">
        <v>27</v>
      </c>
      <c r="G6" s="49"/>
      <c r="H6" s="49"/>
      <c r="I6" s="49" t="str">
        <f t="shared" ref="I6:I43" si="0">IF(ISBLANK(F6),"",IF(F6="Wens",G6*IF(H6="Niet mogelijk",0,IF(H6="standaard",1,IF(H6="Maatwerk/3rd party oplossing",0.5,))),""))</f>
        <v/>
      </c>
    </row>
    <row r="7" spans="1:9" ht="27" x14ac:dyDescent="0.3">
      <c r="A7" s="44">
        <f t="shared" ref="A7:A60" si="1">IF(ISBLANK(B7),"",A6+1)</f>
        <v>464</v>
      </c>
      <c r="B7" s="45" t="s">
        <v>930</v>
      </c>
      <c r="C7" s="44" t="s">
        <v>934</v>
      </c>
      <c r="D7" s="45" t="s">
        <v>935</v>
      </c>
      <c r="E7" s="80" t="s">
        <v>936</v>
      </c>
      <c r="F7" s="46" t="s">
        <v>22</v>
      </c>
      <c r="G7" s="46">
        <v>8</v>
      </c>
      <c r="H7" s="46"/>
      <c r="I7" s="46">
        <f t="shared" si="0"/>
        <v>0</v>
      </c>
    </row>
    <row r="8" spans="1:9" ht="40.5" x14ac:dyDescent="0.3">
      <c r="A8" s="47">
        <f t="shared" si="1"/>
        <v>465</v>
      </c>
      <c r="B8" s="48" t="s">
        <v>101</v>
      </c>
      <c r="C8" s="47" t="s">
        <v>937</v>
      </c>
      <c r="D8" s="48" t="s">
        <v>938</v>
      </c>
      <c r="E8" s="48" t="s">
        <v>939</v>
      </c>
      <c r="F8" s="49" t="s">
        <v>27</v>
      </c>
      <c r="G8" s="49"/>
      <c r="H8" s="46"/>
      <c r="I8" s="49" t="str">
        <f t="shared" si="0"/>
        <v/>
      </c>
    </row>
    <row r="9" spans="1:9" ht="40.5" x14ac:dyDescent="0.3">
      <c r="A9" s="44">
        <f t="shared" si="1"/>
        <v>466</v>
      </c>
      <c r="B9" s="45" t="s">
        <v>101</v>
      </c>
      <c r="C9" s="44" t="s">
        <v>937</v>
      </c>
      <c r="D9" s="45" t="s">
        <v>938</v>
      </c>
      <c r="E9" s="80" t="s">
        <v>940</v>
      </c>
      <c r="F9" s="46" t="s">
        <v>27</v>
      </c>
      <c r="G9" s="46"/>
      <c r="H9" s="46"/>
      <c r="I9" s="46" t="str">
        <f t="shared" si="0"/>
        <v/>
      </c>
    </row>
    <row r="10" spans="1:9" ht="40.5" x14ac:dyDescent="0.3">
      <c r="A10" s="47">
        <f t="shared" si="1"/>
        <v>467</v>
      </c>
      <c r="B10" s="48" t="s">
        <v>101</v>
      </c>
      <c r="C10" s="47" t="s">
        <v>937</v>
      </c>
      <c r="D10" s="48" t="s">
        <v>938</v>
      </c>
      <c r="E10" s="48" t="s">
        <v>941</v>
      </c>
      <c r="F10" s="49" t="s">
        <v>27</v>
      </c>
      <c r="G10" s="49"/>
      <c r="H10" s="46"/>
      <c r="I10" s="49" t="str">
        <f t="shared" si="0"/>
        <v/>
      </c>
    </row>
    <row r="11" spans="1:9" ht="40.5" x14ac:dyDescent="0.3">
      <c r="A11" s="44">
        <f t="shared" si="1"/>
        <v>468</v>
      </c>
      <c r="B11" s="45" t="s">
        <v>101</v>
      </c>
      <c r="C11" s="44" t="s">
        <v>942</v>
      </c>
      <c r="D11" s="45" t="s">
        <v>943</v>
      </c>
      <c r="E11" s="80" t="s">
        <v>944</v>
      </c>
      <c r="F11" s="46" t="s">
        <v>22</v>
      </c>
      <c r="G11" s="46">
        <v>6</v>
      </c>
      <c r="H11" s="46"/>
      <c r="I11" s="46">
        <f t="shared" si="0"/>
        <v>0</v>
      </c>
    </row>
    <row r="12" spans="1:9" ht="27" x14ac:dyDescent="0.3">
      <c r="A12" s="47">
        <f t="shared" si="1"/>
        <v>469</v>
      </c>
      <c r="B12" s="48" t="s">
        <v>101</v>
      </c>
      <c r="C12" s="47" t="s">
        <v>942</v>
      </c>
      <c r="D12" s="48" t="s">
        <v>943</v>
      </c>
      <c r="E12" s="48" t="s">
        <v>945</v>
      </c>
      <c r="F12" s="49" t="s">
        <v>22</v>
      </c>
      <c r="G12" s="49">
        <v>8</v>
      </c>
      <c r="H12" s="46"/>
      <c r="I12" s="49">
        <f t="shared" si="0"/>
        <v>0</v>
      </c>
    </row>
    <row r="13" spans="1:9" ht="27" x14ac:dyDescent="0.3">
      <c r="A13" s="44">
        <f t="shared" si="1"/>
        <v>470</v>
      </c>
      <c r="B13" s="45" t="s">
        <v>946</v>
      </c>
      <c r="C13" s="44" t="s">
        <v>947</v>
      </c>
      <c r="D13" s="45" t="s">
        <v>948</v>
      </c>
      <c r="E13" s="80" t="s">
        <v>949</v>
      </c>
      <c r="F13" s="46" t="s">
        <v>27</v>
      </c>
      <c r="G13" s="46"/>
      <c r="H13" s="46"/>
      <c r="I13" s="46" t="str">
        <f t="shared" si="0"/>
        <v/>
      </c>
    </row>
    <row r="14" spans="1:9" ht="54" x14ac:dyDescent="0.3">
      <c r="A14" s="47">
        <f t="shared" si="1"/>
        <v>471</v>
      </c>
      <c r="B14" s="48" t="s">
        <v>946</v>
      </c>
      <c r="C14" s="47" t="s">
        <v>947</v>
      </c>
      <c r="D14" s="48" t="s">
        <v>950</v>
      </c>
      <c r="E14" s="48" t="s">
        <v>951</v>
      </c>
      <c r="F14" s="49" t="s">
        <v>22</v>
      </c>
      <c r="G14" s="49">
        <v>8</v>
      </c>
      <c r="H14" s="46"/>
      <c r="I14" s="49">
        <f t="shared" si="0"/>
        <v>0</v>
      </c>
    </row>
    <row r="15" spans="1:9" ht="27" x14ac:dyDescent="0.3">
      <c r="A15" s="44">
        <f t="shared" si="1"/>
        <v>472</v>
      </c>
      <c r="B15" s="45" t="s">
        <v>946</v>
      </c>
      <c r="C15" s="44" t="s">
        <v>947</v>
      </c>
      <c r="D15" s="45" t="s">
        <v>952</v>
      </c>
      <c r="E15" s="80" t="s">
        <v>953</v>
      </c>
      <c r="F15" s="46" t="s">
        <v>22</v>
      </c>
      <c r="G15" s="46">
        <v>6</v>
      </c>
      <c r="H15" s="46"/>
      <c r="I15" s="46">
        <f t="shared" si="0"/>
        <v>0</v>
      </c>
    </row>
    <row r="16" spans="1:9" ht="27" x14ac:dyDescent="0.3">
      <c r="A16" s="47">
        <f t="shared" si="1"/>
        <v>473</v>
      </c>
      <c r="B16" s="48" t="s">
        <v>946</v>
      </c>
      <c r="C16" s="47" t="s">
        <v>947</v>
      </c>
      <c r="D16" s="48" t="s">
        <v>954</v>
      </c>
      <c r="E16" s="48" t="s">
        <v>955</v>
      </c>
      <c r="F16" s="49" t="s">
        <v>22</v>
      </c>
      <c r="G16" s="49">
        <v>8</v>
      </c>
      <c r="H16" s="46"/>
      <c r="I16" s="49">
        <f t="shared" si="0"/>
        <v>0</v>
      </c>
    </row>
    <row r="17" spans="1:9" ht="40.5" x14ac:dyDescent="0.3">
      <c r="A17" s="44">
        <f t="shared" si="1"/>
        <v>474</v>
      </c>
      <c r="B17" s="45" t="s">
        <v>946</v>
      </c>
      <c r="C17" s="44" t="s">
        <v>947</v>
      </c>
      <c r="D17" s="45" t="s">
        <v>954</v>
      </c>
      <c r="E17" s="80" t="s">
        <v>956</v>
      </c>
      <c r="F17" s="46" t="s">
        <v>27</v>
      </c>
      <c r="G17" s="46"/>
      <c r="H17" s="46"/>
      <c r="I17" s="46" t="str">
        <f t="shared" si="0"/>
        <v/>
      </c>
    </row>
    <row r="18" spans="1:9" ht="40.5" x14ac:dyDescent="0.3">
      <c r="A18" s="47">
        <f t="shared" si="1"/>
        <v>475</v>
      </c>
      <c r="B18" s="48" t="s">
        <v>946</v>
      </c>
      <c r="C18" s="47" t="s">
        <v>947</v>
      </c>
      <c r="D18" s="48" t="s">
        <v>954</v>
      </c>
      <c r="E18" s="48" t="s">
        <v>957</v>
      </c>
      <c r="F18" s="49" t="s">
        <v>27</v>
      </c>
      <c r="G18" s="49"/>
      <c r="H18" s="46"/>
      <c r="I18" s="49" t="str">
        <f t="shared" si="0"/>
        <v/>
      </c>
    </row>
    <row r="19" spans="1:9" ht="27" x14ac:dyDescent="0.3">
      <c r="A19" s="44">
        <f t="shared" si="1"/>
        <v>476</v>
      </c>
      <c r="B19" s="45" t="s">
        <v>946</v>
      </c>
      <c r="C19" s="44" t="s">
        <v>947</v>
      </c>
      <c r="D19" s="45" t="s">
        <v>954</v>
      </c>
      <c r="E19" s="80" t="s">
        <v>958</v>
      </c>
      <c r="F19" s="46" t="s">
        <v>22</v>
      </c>
      <c r="G19" s="46">
        <v>8</v>
      </c>
      <c r="H19" s="46"/>
      <c r="I19" s="46">
        <f t="shared" si="0"/>
        <v>0</v>
      </c>
    </row>
    <row r="20" spans="1:9" ht="40.5" x14ac:dyDescent="0.3">
      <c r="A20" s="47">
        <f t="shared" si="1"/>
        <v>477</v>
      </c>
      <c r="B20" s="48" t="s">
        <v>946</v>
      </c>
      <c r="C20" s="47" t="s">
        <v>947</v>
      </c>
      <c r="D20" s="48" t="s">
        <v>935</v>
      </c>
      <c r="E20" s="48" t="s">
        <v>959</v>
      </c>
      <c r="F20" s="49" t="s">
        <v>22</v>
      </c>
      <c r="G20" s="49">
        <v>8</v>
      </c>
      <c r="H20" s="46"/>
      <c r="I20" s="49">
        <f t="shared" si="0"/>
        <v>0</v>
      </c>
    </row>
    <row r="21" spans="1:9" ht="40.5" x14ac:dyDescent="0.3">
      <c r="A21" s="44">
        <f t="shared" si="1"/>
        <v>478</v>
      </c>
      <c r="B21" s="45" t="s">
        <v>946</v>
      </c>
      <c r="C21" s="44" t="s">
        <v>947</v>
      </c>
      <c r="D21" s="45" t="s">
        <v>960</v>
      </c>
      <c r="E21" s="80" t="s">
        <v>961</v>
      </c>
      <c r="F21" s="46" t="s">
        <v>22</v>
      </c>
      <c r="G21" s="46">
        <v>8</v>
      </c>
      <c r="H21" s="46"/>
      <c r="I21" s="46">
        <f t="shared" si="0"/>
        <v>0</v>
      </c>
    </row>
    <row r="22" spans="1:9" ht="27" x14ac:dyDescent="0.3">
      <c r="A22" s="47">
        <f t="shared" si="1"/>
        <v>479</v>
      </c>
      <c r="B22" s="48" t="s">
        <v>946</v>
      </c>
      <c r="C22" s="47" t="s">
        <v>947</v>
      </c>
      <c r="D22" s="48" t="s">
        <v>962</v>
      </c>
      <c r="E22" s="48" t="s">
        <v>963</v>
      </c>
      <c r="F22" s="49" t="s">
        <v>27</v>
      </c>
      <c r="G22" s="49"/>
      <c r="H22" s="46"/>
      <c r="I22" s="49" t="str">
        <f t="shared" si="0"/>
        <v/>
      </c>
    </row>
    <row r="23" spans="1:9" ht="148.5" x14ac:dyDescent="0.3">
      <c r="A23" s="44">
        <f t="shared" si="1"/>
        <v>480</v>
      </c>
      <c r="B23" s="45" t="s">
        <v>946</v>
      </c>
      <c r="C23" s="44" t="s">
        <v>207</v>
      </c>
      <c r="D23" s="45" t="s">
        <v>964</v>
      </c>
      <c r="E23" s="80" t="s">
        <v>965</v>
      </c>
      <c r="F23" s="46" t="s">
        <v>22</v>
      </c>
      <c r="G23" s="46">
        <v>6</v>
      </c>
      <c r="H23" s="46"/>
      <c r="I23" s="46">
        <f t="shared" si="0"/>
        <v>0</v>
      </c>
    </row>
    <row r="24" spans="1:9" ht="27" x14ac:dyDescent="0.3">
      <c r="A24" s="47">
        <f t="shared" si="1"/>
        <v>481</v>
      </c>
      <c r="B24" s="48" t="s">
        <v>946</v>
      </c>
      <c r="C24" s="47" t="s">
        <v>207</v>
      </c>
      <c r="D24" s="48" t="s">
        <v>966</v>
      </c>
      <c r="E24" s="48" t="s">
        <v>967</v>
      </c>
      <c r="F24" s="49" t="s">
        <v>27</v>
      </c>
      <c r="G24" s="49"/>
      <c r="H24" s="46"/>
      <c r="I24" s="49" t="str">
        <f t="shared" si="0"/>
        <v/>
      </c>
    </row>
    <row r="25" spans="1:9" ht="40.5" x14ac:dyDescent="0.3">
      <c r="A25" s="44">
        <f t="shared" si="1"/>
        <v>482</v>
      </c>
      <c r="B25" s="45" t="s">
        <v>946</v>
      </c>
      <c r="C25" s="44" t="s">
        <v>207</v>
      </c>
      <c r="D25" s="45" t="s">
        <v>919</v>
      </c>
      <c r="E25" s="80" t="s">
        <v>968</v>
      </c>
      <c r="F25" s="46" t="s">
        <v>22</v>
      </c>
      <c r="G25" s="46">
        <v>6</v>
      </c>
      <c r="H25" s="46"/>
      <c r="I25" s="46">
        <f t="shared" si="0"/>
        <v>0</v>
      </c>
    </row>
    <row r="26" spans="1:9" ht="40.5" x14ac:dyDescent="0.3">
      <c r="A26" s="47">
        <f t="shared" si="1"/>
        <v>483</v>
      </c>
      <c r="B26" s="48" t="s">
        <v>946</v>
      </c>
      <c r="C26" s="47" t="s">
        <v>207</v>
      </c>
      <c r="D26" s="48" t="s">
        <v>919</v>
      </c>
      <c r="E26" s="48" t="s">
        <v>969</v>
      </c>
      <c r="F26" s="49" t="s">
        <v>22</v>
      </c>
      <c r="G26" s="49">
        <v>6</v>
      </c>
      <c r="H26" s="46"/>
      <c r="I26" s="49">
        <f t="shared" si="0"/>
        <v>0</v>
      </c>
    </row>
    <row r="27" spans="1:9" ht="40.5" x14ac:dyDescent="0.3">
      <c r="A27" s="44">
        <f t="shared" si="1"/>
        <v>484</v>
      </c>
      <c r="B27" s="45" t="s">
        <v>946</v>
      </c>
      <c r="C27" s="44" t="s">
        <v>970</v>
      </c>
      <c r="D27" s="45" t="s">
        <v>382</v>
      </c>
      <c r="E27" s="80" t="s">
        <v>971</v>
      </c>
      <c r="F27" s="46" t="s">
        <v>22</v>
      </c>
      <c r="G27" s="46">
        <v>8</v>
      </c>
      <c r="H27" s="46"/>
      <c r="I27" s="46">
        <f t="shared" si="0"/>
        <v>0</v>
      </c>
    </row>
    <row r="28" spans="1:9" ht="81" x14ac:dyDescent="0.3">
      <c r="A28" s="47">
        <f t="shared" si="1"/>
        <v>485</v>
      </c>
      <c r="B28" s="48" t="s">
        <v>946</v>
      </c>
      <c r="C28" s="47" t="s">
        <v>970</v>
      </c>
      <c r="D28" s="48" t="s">
        <v>972</v>
      </c>
      <c r="E28" s="48" t="s">
        <v>973</v>
      </c>
      <c r="F28" s="49" t="s">
        <v>22</v>
      </c>
      <c r="G28" s="49">
        <v>6</v>
      </c>
      <c r="H28" s="46"/>
      <c r="I28" s="49">
        <f t="shared" si="0"/>
        <v>0</v>
      </c>
    </row>
    <row r="29" spans="1:9" ht="27" x14ac:dyDescent="0.3">
      <c r="A29" s="44">
        <f t="shared" si="1"/>
        <v>486</v>
      </c>
      <c r="B29" s="45" t="s">
        <v>946</v>
      </c>
      <c r="C29" s="44" t="s">
        <v>970</v>
      </c>
      <c r="D29" s="45" t="s">
        <v>972</v>
      </c>
      <c r="E29" s="80" t="s">
        <v>974</v>
      </c>
      <c r="F29" s="46" t="s">
        <v>22</v>
      </c>
      <c r="G29" s="46">
        <v>6</v>
      </c>
      <c r="H29" s="46"/>
      <c r="I29" s="46">
        <f t="shared" si="0"/>
        <v>0</v>
      </c>
    </row>
    <row r="30" spans="1:9" ht="40.5" x14ac:dyDescent="0.3">
      <c r="A30" s="47">
        <f t="shared" si="1"/>
        <v>487</v>
      </c>
      <c r="B30" s="48" t="s">
        <v>946</v>
      </c>
      <c r="C30" s="47" t="s">
        <v>970</v>
      </c>
      <c r="D30" s="48" t="s">
        <v>972</v>
      </c>
      <c r="E30" s="48" t="s">
        <v>975</v>
      </c>
      <c r="F30" s="49" t="s">
        <v>22</v>
      </c>
      <c r="G30" s="49">
        <v>6</v>
      </c>
      <c r="H30" s="46"/>
      <c r="I30" s="49">
        <f t="shared" si="0"/>
        <v>0</v>
      </c>
    </row>
    <row r="31" spans="1:9" ht="27" x14ac:dyDescent="0.3">
      <c r="A31" s="44">
        <f t="shared" si="1"/>
        <v>488</v>
      </c>
      <c r="B31" s="45" t="s">
        <v>946</v>
      </c>
      <c r="C31" s="44" t="s">
        <v>970</v>
      </c>
      <c r="D31" s="45" t="s">
        <v>972</v>
      </c>
      <c r="E31" s="80" t="s">
        <v>976</v>
      </c>
      <c r="F31" s="46" t="s">
        <v>22</v>
      </c>
      <c r="G31" s="46">
        <v>6</v>
      </c>
      <c r="H31" s="46"/>
      <c r="I31" s="46">
        <f t="shared" si="0"/>
        <v>0</v>
      </c>
    </row>
    <row r="32" spans="1:9" ht="27" x14ac:dyDescent="0.3">
      <c r="A32" s="47">
        <f t="shared" si="1"/>
        <v>489</v>
      </c>
      <c r="B32" s="48" t="s">
        <v>946</v>
      </c>
      <c r="C32" s="47" t="s">
        <v>970</v>
      </c>
      <c r="D32" s="48" t="s">
        <v>972</v>
      </c>
      <c r="E32" s="48" t="s">
        <v>977</v>
      </c>
      <c r="F32" s="49" t="s">
        <v>22</v>
      </c>
      <c r="G32" s="49">
        <v>8</v>
      </c>
      <c r="H32" s="46"/>
      <c r="I32" s="49">
        <f t="shared" si="0"/>
        <v>0</v>
      </c>
    </row>
    <row r="33" spans="1:9" ht="40.5" x14ac:dyDescent="0.3">
      <c r="A33" s="44">
        <f t="shared" si="1"/>
        <v>490</v>
      </c>
      <c r="B33" s="45" t="s">
        <v>946</v>
      </c>
      <c r="C33" s="44" t="s">
        <v>970</v>
      </c>
      <c r="D33" s="45" t="s">
        <v>978</v>
      </c>
      <c r="E33" s="80" t="s">
        <v>979</v>
      </c>
      <c r="F33" s="46" t="s">
        <v>22</v>
      </c>
      <c r="G33" s="46">
        <v>6</v>
      </c>
      <c r="H33" s="46"/>
      <c r="I33" s="46">
        <f t="shared" si="0"/>
        <v>0</v>
      </c>
    </row>
    <row r="34" spans="1:9" ht="27" x14ac:dyDescent="0.3">
      <c r="A34" s="47">
        <f t="shared" si="1"/>
        <v>491</v>
      </c>
      <c r="B34" s="48" t="s">
        <v>946</v>
      </c>
      <c r="C34" s="47" t="s">
        <v>970</v>
      </c>
      <c r="D34" s="48" t="s">
        <v>980</v>
      </c>
      <c r="E34" s="48" t="s">
        <v>981</v>
      </c>
      <c r="F34" s="49" t="s">
        <v>22</v>
      </c>
      <c r="G34" s="49">
        <v>8</v>
      </c>
      <c r="H34" s="46"/>
      <c r="I34" s="49">
        <f t="shared" si="0"/>
        <v>0</v>
      </c>
    </row>
    <row r="35" spans="1:9" ht="40.5" x14ac:dyDescent="0.3">
      <c r="A35" s="44">
        <f t="shared" si="1"/>
        <v>492</v>
      </c>
      <c r="B35" s="45" t="s">
        <v>946</v>
      </c>
      <c r="C35" s="44" t="s">
        <v>970</v>
      </c>
      <c r="D35" s="45" t="s">
        <v>382</v>
      </c>
      <c r="E35" s="80" t="s">
        <v>982</v>
      </c>
      <c r="F35" s="46" t="s">
        <v>22</v>
      </c>
      <c r="G35" s="46">
        <v>8</v>
      </c>
      <c r="H35" s="46"/>
      <c r="I35" s="46">
        <f t="shared" si="0"/>
        <v>0</v>
      </c>
    </row>
    <row r="36" spans="1:9" ht="40.5" x14ac:dyDescent="0.3">
      <c r="A36" s="47">
        <f t="shared" si="1"/>
        <v>493</v>
      </c>
      <c r="B36" s="48" t="s">
        <v>946</v>
      </c>
      <c r="C36" s="47" t="s">
        <v>970</v>
      </c>
      <c r="D36" s="48" t="s">
        <v>382</v>
      </c>
      <c r="E36" s="48" t="s">
        <v>983</v>
      </c>
      <c r="F36" s="49" t="s">
        <v>22</v>
      </c>
      <c r="G36" s="49">
        <v>8</v>
      </c>
      <c r="H36" s="46"/>
      <c r="I36" s="49">
        <f t="shared" si="0"/>
        <v>0</v>
      </c>
    </row>
    <row r="37" spans="1:9" ht="40.5" x14ac:dyDescent="0.3">
      <c r="A37" s="44">
        <f t="shared" si="1"/>
        <v>494</v>
      </c>
      <c r="B37" s="45" t="s">
        <v>946</v>
      </c>
      <c r="C37" s="44" t="s">
        <v>970</v>
      </c>
      <c r="D37" s="45" t="s">
        <v>382</v>
      </c>
      <c r="E37" s="80" t="s">
        <v>984</v>
      </c>
      <c r="F37" s="46" t="s">
        <v>22</v>
      </c>
      <c r="G37" s="46">
        <v>8</v>
      </c>
      <c r="H37" s="46"/>
      <c r="I37" s="46">
        <f t="shared" si="0"/>
        <v>0</v>
      </c>
    </row>
    <row r="38" spans="1:9" ht="40.5" x14ac:dyDescent="0.3">
      <c r="A38" s="47">
        <f t="shared" si="1"/>
        <v>495</v>
      </c>
      <c r="B38" s="48" t="s">
        <v>946</v>
      </c>
      <c r="C38" s="47" t="s">
        <v>970</v>
      </c>
      <c r="D38" s="48" t="s">
        <v>985</v>
      </c>
      <c r="E38" s="48" t="s">
        <v>986</v>
      </c>
      <c r="F38" s="49" t="s">
        <v>22</v>
      </c>
      <c r="G38" s="49">
        <v>8</v>
      </c>
      <c r="H38" s="46"/>
      <c r="I38" s="49">
        <f t="shared" si="0"/>
        <v>0</v>
      </c>
    </row>
    <row r="39" spans="1:9" ht="40.5" x14ac:dyDescent="0.3">
      <c r="A39" s="44">
        <f t="shared" si="1"/>
        <v>496</v>
      </c>
      <c r="B39" s="45" t="s">
        <v>946</v>
      </c>
      <c r="C39" s="44" t="s">
        <v>970</v>
      </c>
      <c r="D39" s="45" t="s">
        <v>985</v>
      </c>
      <c r="E39" s="80" t="s">
        <v>987</v>
      </c>
      <c r="F39" s="46" t="s">
        <v>22</v>
      </c>
      <c r="G39" s="46">
        <v>8</v>
      </c>
      <c r="H39" s="46"/>
      <c r="I39" s="46">
        <f t="shared" si="0"/>
        <v>0</v>
      </c>
    </row>
    <row r="40" spans="1:9" ht="27" x14ac:dyDescent="0.3">
      <c r="A40" s="47">
        <f t="shared" si="1"/>
        <v>497</v>
      </c>
      <c r="B40" s="48" t="s">
        <v>946</v>
      </c>
      <c r="C40" s="47" t="s">
        <v>970</v>
      </c>
      <c r="D40" s="48" t="s">
        <v>382</v>
      </c>
      <c r="E40" s="48" t="s">
        <v>988</v>
      </c>
      <c r="F40" s="49" t="s">
        <v>22</v>
      </c>
      <c r="G40" s="49">
        <v>8</v>
      </c>
      <c r="H40" s="46"/>
      <c r="I40" s="49">
        <f t="shared" si="0"/>
        <v>0</v>
      </c>
    </row>
    <row r="41" spans="1:9" ht="40.5" x14ac:dyDescent="0.3">
      <c r="A41" s="44">
        <f t="shared" si="1"/>
        <v>498</v>
      </c>
      <c r="B41" s="45" t="s">
        <v>989</v>
      </c>
      <c r="C41" s="44" t="s">
        <v>990</v>
      </c>
      <c r="D41" s="45" t="s">
        <v>991</v>
      </c>
      <c r="E41" s="80" t="s">
        <v>992</v>
      </c>
      <c r="F41" s="46" t="s">
        <v>22</v>
      </c>
      <c r="G41" s="46">
        <v>4</v>
      </c>
      <c r="H41" s="46"/>
      <c r="I41" s="46">
        <f t="shared" si="0"/>
        <v>0</v>
      </c>
    </row>
    <row r="42" spans="1:9" ht="27" x14ac:dyDescent="0.3">
      <c r="A42" s="47">
        <f t="shared" si="1"/>
        <v>499</v>
      </c>
      <c r="B42" s="48" t="s">
        <v>989</v>
      </c>
      <c r="C42" s="47" t="s">
        <v>990</v>
      </c>
      <c r="D42" s="48" t="s">
        <v>993</v>
      </c>
      <c r="E42" s="48" t="s">
        <v>994</v>
      </c>
      <c r="F42" s="49" t="s">
        <v>27</v>
      </c>
      <c r="G42" s="49"/>
      <c r="H42" s="46"/>
      <c r="I42" s="49" t="str">
        <f t="shared" si="0"/>
        <v/>
      </c>
    </row>
    <row r="43" spans="1:9" ht="54" x14ac:dyDescent="0.3">
      <c r="A43" s="44">
        <f t="shared" si="1"/>
        <v>500</v>
      </c>
      <c r="B43" s="45" t="s">
        <v>989</v>
      </c>
      <c r="C43" s="44" t="s">
        <v>990</v>
      </c>
      <c r="D43" s="45" t="s">
        <v>995</v>
      </c>
      <c r="E43" s="80" t="s">
        <v>996</v>
      </c>
      <c r="F43" s="46" t="s">
        <v>22</v>
      </c>
      <c r="G43" s="46">
        <v>6</v>
      </c>
      <c r="H43" s="46"/>
      <c r="I43" s="46">
        <f t="shared" si="0"/>
        <v>0</v>
      </c>
    </row>
    <row r="44" spans="1:9" x14ac:dyDescent="0.3">
      <c r="A44" s="51" t="str">
        <f t="shared" si="1"/>
        <v/>
      </c>
      <c r="B44" s="53"/>
      <c r="C44" s="53"/>
      <c r="D44" s="53"/>
      <c r="E44" s="53"/>
      <c r="F44" s="53"/>
      <c r="G44" s="53"/>
      <c r="H44" s="53"/>
      <c r="I44" s="53" t="str">
        <f t="shared" ref="I44:I70" si="2">IF(ISBLANK(F44),"",IF(F44="Wens",G44*IF(H44="Niet mogelijk",0,IF(H44="standaard",1,IF(H44="Maatwerk/3rd party oplossing",0.5,))),""))</f>
        <v/>
      </c>
    </row>
    <row r="45" spans="1:9" x14ac:dyDescent="0.3">
      <c r="A45" s="51" t="str">
        <f t="shared" si="1"/>
        <v/>
      </c>
      <c r="B45" s="53"/>
      <c r="C45" s="53"/>
      <c r="D45" s="53"/>
      <c r="E45" s="53"/>
      <c r="F45" s="53"/>
      <c r="G45" s="53"/>
      <c r="H45" s="53"/>
      <c r="I45" s="53" t="str">
        <f t="shared" si="2"/>
        <v/>
      </c>
    </row>
    <row r="46" spans="1:9" x14ac:dyDescent="0.3">
      <c r="A46" s="51" t="str">
        <f t="shared" si="1"/>
        <v/>
      </c>
      <c r="B46" s="53"/>
      <c r="C46" s="53"/>
      <c r="D46" s="53"/>
      <c r="E46" s="53"/>
      <c r="F46" s="53"/>
      <c r="G46" s="53"/>
      <c r="H46" s="53"/>
      <c r="I46" s="53" t="str">
        <f t="shared" si="2"/>
        <v/>
      </c>
    </row>
    <row r="47" spans="1:9" x14ac:dyDescent="0.3">
      <c r="A47" s="51" t="str">
        <f t="shared" si="1"/>
        <v/>
      </c>
      <c r="B47" s="53"/>
      <c r="C47" s="53"/>
      <c r="D47" s="53"/>
      <c r="E47" s="53"/>
      <c r="F47" s="53"/>
      <c r="G47" s="53"/>
      <c r="H47" s="53"/>
      <c r="I47" s="53" t="str">
        <f t="shared" si="2"/>
        <v/>
      </c>
    </row>
    <row r="48" spans="1:9" x14ac:dyDescent="0.3">
      <c r="A48" s="51" t="str">
        <f t="shared" si="1"/>
        <v/>
      </c>
      <c r="B48" s="53"/>
      <c r="C48" s="53"/>
      <c r="D48" s="53"/>
      <c r="E48" s="53"/>
      <c r="F48" s="53"/>
      <c r="G48" s="53"/>
      <c r="H48" s="53"/>
      <c r="I48" s="53" t="str">
        <f t="shared" si="2"/>
        <v/>
      </c>
    </row>
    <row r="49" spans="1:9" x14ac:dyDescent="0.3">
      <c r="A49" s="51" t="str">
        <f t="shared" si="1"/>
        <v/>
      </c>
      <c r="B49" s="53"/>
      <c r="C49" s="53"/>
      <c r="D49" s="53"/>
      <c r="E49" s="53"/>
      <c r="F49" s="53"/>
      <c r="G49" s="53"/>
      <c r="H49" s="53"/>
      <c r="I49" s="53" t="str">
        <f t="shared" si="2"/>
        <v/>
      </c>
    </row>
    <row r="50" spans="1:9" x14ac:dyDescent="0.3">
      <c r="A50" s="51" t="str">
        <f t="shared" si="1"/>
        <v/>
      </c>
      <c r="B50" s="53"/>
      <c r="C50" s="53"/>
      <c r="D50" s="53"/>
      <c r="E50" s="53"/>
      <c r="F50" s="53"/>
      <c r="G50" s="53"/>
      <c r="H50" s="53"/>
      <c r="I50" s="53" t="str">
        <f t="shared" si="2"/>
        <v/>
      </c>
    </row>
    <row r="51" spans="1:9" x14ac:dyDescent="0.3">
      <c r="A51" s="51" t="str">
        <f t="shared" si="1"/>
        <v/>
      </c>
      <c r="B51" s="53"/>
      <c r="C51" s="53"/>
      <c r="D51" s="53"/>
      <c r="E51" s="53"/>
      <c r="F51" s="53"/>
      <c r="G51" s="53"/>
      <c r="H51" s="53"/>
      <c r="I51" s="53" t="str">
        <f t="shared" si="2"/>
        <v/>
      </c>
    </row>
    <row r="52" spans="1:9" x14ac:dyDescent="0.3">
      <c r="A52" s="51" t="str">
        <f t="shared" si="1"/>
        <v/>
      </c>
      <c r="B52" s="53"/>
      <c r="C52" s="53"/>
      <c r="D52" s="53"/>
      <c r="E52" s="53"/>
      <c r="F52" s="53"/>
      <c r="G52" s="53"/>
      <c r="H52" s="53"/>
      <c r="I52" s="53" t="str">
        <f t="shared" si="2"/>
        <v/>
      </c>
    </row>
    <row r="53" spans="1:9" x14ac:dyDescent="0.3">
      <c r="A53" s="51" t="str">
        <f t="shared" si="1"/>
        <v/>
      </c>
      <c r="B53" s="53"/>
      <c r="C53" s="53"/>
      <c r="D53" s="53"/>
      <c r="E53" s="53"/>
      <c r="F53" s="53"/>
      <c r="G53" s="53"/>
      <c r="H53" s="53"/>
      <c r="I53" s="53" t="str">
        <f t="shared" si="2"/>
        <v/>
      </c>
    </row>
    <row r="54" spans="1:9" x14ac:dyDescent="0.3">
      <c r="A54" s="51" t="str">
        <f t="shared" si="1"/>
        <v/>
      </c>
      <c r="B54" s="53"/>
      <c r="C54" s="53"/>
      <c r="D54" s="53"/>
      <c r="E54" s="53"/>
      <c r="F54" s="53"/>
      <c r="G54" s="53"/>
      <c r="H54" s="53"/>
      <c r="I54" s="53" t="str">
        <f t="shared" si="2"/>
        <v/>
      </c>
    </row>
    <row r="55" spans="1:9" x14ac:dyDescent="0.3">
      <c r="A55" s="51" t="str">
        <f t="shared" si="1"/>
        <v/>
      </c>
      <c r="B55" s="53"/>
      <c r="C55" s="53"/>
      <c r="D55" s="53"/>
      <c r="E55" s="53"/>
      <c r="F55" s="53"/>
      <c r="G55" s="53"/>
      <c r="H55" s="53"/>
      <c r="I55" s="53" t="str">
        <f t="shared" si="2"/>
        <v/>
      </c>
    </row>
    <row r="56" spans="1:9" x14ac:dyDescent="0.3">
      <c r="A56" s="51" t="str">
        <f t="shared" si="1"/>
        <v/>
      </c>
      <c r="B56" s="53"/>
      <c r="C56" s="53"/>
      <c r="D56" s="53"/>
      <c r="E56" s="53"/>
      <c r="F56" s="53"/>
      <c r="G56" s="53"/>
      <c r="H56" s="53"/>
      <c r="I56" s="53" t="str">
        <f t="shared" si="2"/>
        <v/>
      </c>
    </row>
    <row r="57" spans="1:9" x14ac:dyDescent="0.3">
      <c r="A57" s="51" t="str">
        <f t="shared" si="1"/>
        <v/>
      </c>
      <c r="B57" s="53"/>
      <c r="C57" s="53"/>
      <c r="D57" s="53"/>
      <c r="E57" s="53"/>
      <c r="F57" s="53"/>
      <c r="G57" s="53"/>
      <c r="H57" s="53"/>
      <c r="I57" s="53" t="str">
        <f t="shared" si="2"/>
        <v/>
      </c>
    </row>
    <row r="58" spans="1:9" x14ac:dyDescent="0.3">
      <c r="A58" s="51" t="str">
        <f t="shared" si="1"/>
        <v/>
      </c>
      <c r="B58" s="53"/>
      <c r="C58" s="53"/>
      <c r="D58" s="53"/>
      <c r="E58" s="53"/>
      <c r="F58" s="53"/>
      <c r="G58" s="53"/>
      <c r="H58" s="53"/>
      <c r="I58" s="53" t="str">
        <f t="shared" si="2"/>
        <v/>
      </c>
    </row>
    <row r="59" spans="1:9" x14ac:dyDescent="0.3">
      <c r="A59" s="51" t="str">
        <f t="shared" si="1"/>
        <v/>
      </c>
      <c r="B59" s="53"/>
      <c r="C59" s="53"/>
      <c r="D59" s="53"/>
      <c r="E59" s="53"/>
      <c r="F59" s="53"/>
      <c r="G59" s="53"/>
      <c r="H59" s="53"/>
      <c r="I59" s="53" t="str">
        <f t="shared" si="2"/>
        <v/>
      </c>
    </row>
    <row r="60" spans="1:9" x14ac:dyDescent="0.3">
      <c r="A60" s="51" t="str">
        <f t="shared" si="1"/>
        <v/>
      </c>
      <c r="B60" s="53"/>
      <c r="C60" s="53"/>
      <c r="D60" s="53"/>
      <c r="E60" s="53"/>
      <c r="F60" s="53"/>
      <c r="G60" s="53"/>
      <c r="H60" s="53"/>
      <c r="I60" s="53" t="str">
        <f t="shared" si="2"/>
        <v/>
      </c>
    </row>
    <row r="61" spans="1:9" x14ac:dyDescent="0.3">
      <c r="A61" s="51" t="str">
        <f t="shared" ref="A61:A71" si="3">IF(ISBLANK($B61),"",A60+1)</f>
        <v/>
      </c>
      <c r="B61" s="53"/>
      <c r="C61" s="53"/>
      <c r="D61" s="53"/>
      <c r="E61" s="53"/>
      <c r="F61" s="53"/>
      <c r="G61" s="53"/>
      <c r="H61" s="53"/>
      <c r="I61" s="53" t="str">
        <f t="shared" si="2"/>
        <v/>
      </c>
    </row>
    <row r="62" spans="1:9" x14ac:dyDescent="0.3">
      <c r="A62" s="51" t="str">
        <f t="shared" si="3"/>
        <v/>
      </c>
      <c r="B62" s="53"/>
      <c r="C62" s="53"/>
      <c r="D62" s="53"/>
      <c r="E62" s="53"/>
      <c r="F62" s="53"/>
      <c r="G62" s="53"/>
      <c r="H62" s="53"/>
      <c r="I62" s="53" t="str">
        <f t="shared" si="2"/>
        <v/>
      </c>
    </row>
    <row r="63" spans="1:9" x14ac:dyDescent="0.3">
      <c r="A63" s="51" t="str">
        <f t="shared" si="3"/>
        <v/>
      </c>
      <c r="B63" s="53"/>
      <c r="C63" s="53"/>
      <c r="D63" s="53"/>
      <c r="E63" s="53"/>
      <c r="F63" s="53"/>
      <c r="G63" s="53"/>
      <c r="H63" s="53"/>
      <c r="I63" s="53" t="str">
        <f t="shared" si="2"/>
        <v/>
      </c>
    </row>
    <row r="64" spans="1:9" x14ac:dyDescent="0.3">
      <c r="A64" s="51" t="str">
        <f t="shared" si="3"/>
        <v/>
      </c>
      <c r="B64" s="53"/>
      <c r="C64" s="53"/>
      <c r="D64" s="53"/>
      <c r="E64" s="53"/>
      <c r="F64" s="53"/>
      <c r="G64" s="53"/>
      <c r="H64" s="53"/>
      <c r="I64" s="53" t="str">
        <f t="shared" si="2"/>
        <v/>
      </c>
    </row>
    <row r="65" spans="1:9" x14ac:dyDescent="0.3">
      <c r="A65" s="51" t="str">
        <f t="shared" si="3"/>
        <v/>
      </c>
      <c r="B65" s="53"/>
      <c r="C65" s="53"/>
      <c r="D65" s="53"/>
      <c r="E65" s="53"/>
      <c r="F65" s="53"/>
      <c r="G65" s="53"/>
      <c r="H65" s="53"/>
      <c r="I65" s="53" t="str">
        <f t="shared" si="2"/>
        <v/>
      </c>
    </row>
    <row r="66" spans="1:9" x14ac:dyDescent="0.3">
      <c r="A66" s="51" t="str">
        <f t="shared" si="3"/>
        <v/>
      </c>
      <c r="B66" s="53"/>
      <c r="C66" s="53"/>
      <c r="D66" s="53"/>
      <c r="E66" s="53"/>
      <c r="F66" s="53"/>
      <c r="G66" s="53"/>
      <c r="H66" s="53"/>
      <c r="I66" s="53" t="str">
        <f t="shared" si="2"/>
        <v/>
      </c>
    </row>
    <row r="67" spans="1:9" x14ac:dyDescent="0.3">
      <c r="A67" s="51" t="str">
        <f t="shared" si="3"/>
        <v/>
      </c>
      <c r="B67" s="53"/>
      <c r="C67" s="53"/>
      <c r="D67" s="53"/>
      <c r="E67" s="53"/>
      <c r="F67" s="53"/>
      <c r="G67" s="53"/>
      <c r="H67" s="53"/>
      <c r="I67" s="53" t="str">
        <f t="shared" si="2"/>
        <v/>
      </c>
    </row>
    <row r="68" spans="1:9" x14ac:dyDescent="0.3">
      <c r="A68" s="51" t="str">
        <f t="shared" si="3"/>
        <v/>
      </c>
      <c r="B68" s="53"/>
      <c r="C68" s="53"/>
      <c r="D68" s="53"/>
      <c r="E68" s="53"/>
      <c r="F68" s="53"/>
      <c r="G68" s="53"/>
      <c r="H68" s="53"/>
      <c r="I68" s="53" t="str">
        <f t="shared" si="2"/>
        <v/>
      </c>
    </row>
    <row r="69" spans="1:9" x14ac:dyDescent="0.3">
      <c r="A69" s="51" t="str">
        <f t="shared" si="3"/>
        <v/>
      </c>
      <c r="B69" s="53"/>
      <c r="C69" s="53"/>
      <c r="D69" s="53"/>
      <c r="E69" s="53"/>
      <c r="F69" s="53"/>
      <c r="G69" s="53"/>
      <c r="H69" s="53"/>
      <c r="I69" s="53" t="str">
        <f t="shared" si="2"/>
        <v/>
      </c>
    </row>
    <row r="70" spans="1:9" x14ac:dyDescent="0.3">
      <c r="A70" s="51" t="str">
        <f t="shared" si="3"/>
        <v/>
      </c>
      <c r="B70" s="53"/>
      <c r="C70" s="53"/>
      <c r="D70" s="53"/>
      <c r="E70" s="53"/>
      <c r="F70" s="53"/>
      <c r="G70" s="53"/>
      <c r="H70" s="53"/>
      <c r="I70" s="53" t="str">
        <f t="shared" si="2"/>
        <v/>
      </c>
    </row>
    <row r="71" spans="1:9" x14ac:dyDescent="0.3">
      <c r="A71" s="51" t="str">
        <f t="shared" si="3"/>
        <v/>
      </c>
      <c r="B71" s="53"/>
      <c r="C71" s="53"/>
      <c r="D71" s="53"/>
      <c r="E71" s="53"/>
      <c r="F71" s="53"/>
      <c r="G71" s="53"/>
      <c r="H71" s="53"/>
      <c r="I71" s="53" t="str">
        <f t="shared" ref="I71" si="4">IF(ISBLANK(F71),"",IF(F71="Wens",G71*IF(H71="Niet mogelijk",0,IF(H71="standaard",1,IF(H71="Maatwerk",0.5,IF(H71="3rd party plugin",0.25,0)))),""))</f>
        <v/>
      </c>
    </row>
  </sheetData>
  <sheetProtection algorithmName="SHA-512" hashValue="9LU5U4GDiOt20qcoGoEO3s9Uxzf+pzcgYGj0+zP3PIc1QFT0KyZ1VH2VfIPcTqfTrqsho+r/aQL/Kgu8kdYlzQ==" saltValue="I5OsKpFnv5/eB/n+bcwbnw==" spinCount="100000" sheet="1"/>
  <protectedRanges>
    <protectedRange sqref="H5:H43" name="PMO" securityDescriptor="O:WDG:WDD:(A;;CC;;;S-1-2-1)(A;;CC;;;LA)(A;;CC;;;BA)(A;;CC;;;AC)(A;;CC;;;S-1-5-32-583)(A;;CC;;;AS)(A;;CC;;;BO)(A;;CC;;;S-1-5-3)(A;;CC;;;CY)(A;;CC;;;S-1-5-32-562)(A;;CC;;;S-1-5-21-2163818466-1015412447-1108209815-503)(A;;CC;;;S-1-5-65-1)(A;;CC;;;OW)(A;;CC;;;RD)(A;;CC;;;RM)(A;;CC;;;AU)(A;;CC;;;PU)(A;;CC;;;HA)(A;;CC;;;WD)(A;;CC;;;IS)(A;;CC;;;S-1-5-1)(A;;CC;;;S-1-5-14)(A;;CC;;;S-1-5-17)(A;;CC;;;ER)(A;;CC;;;S-1-5-114)(A;;CC;;;CO)(A;;CC;;;CG)(A;;CC;;;NO)(A;;CC;;;NS)(A;;CC;;;AA)(A;;CC;;;MU)(A;;CC;;;RE)(A;;CC;;;SU)(A;;CC;;;SS)(A;;CC;;;S-1-5-113)(A;;CC;;;LG)(A;;CC;;;BU)(A;;CC;;;BG)(A;;CC;;;AN)(A;;CC;;;IU)(A;;CC;;;LS)(A;;CC;;;NU)(A;;CC;;;LU)(A;;CC;;;SY)(A;;CC;;;S-1-5-32-581)(A;;CC;;;S-1-5-13)(A;;CC;;;S-1-5-21-2163818466-1015412447-1108209815-504)"/>
  </protectedRanges>
  <conditionalFormatting sqref="H5:H208">
    <cfRule type="expression" dxfId="20" priority="4">
      <formula>AND($F5="Eis",$H5="Nee")</formula>
    </cfRule>
    <cfRule type="expression" dxfId="19" priority="5">
      <formula>AND($F5&lt;&gt;"",$H5&lt;&gt;"")</formula>
    </cfRule>
    <cfRule type="expression" dxfId="18" priority="6">
      <formula>AND($F5&lt;&gt;"",$H5="")</formula>
    </cfRule>
  </conditionalFormatting>
  <dataValidations count="4">
    <dataValidation type="list" allowBlank="1" showInputMessage="1" showErrorMessage="1" sqref="G5:G70" xr:uid="{98F4C774-4766-40C1-8906-E1878A63AA64}">
      <formula1>MaximaalAantalPuntenWens</formula1>
    </dataValidation>
    <dataValidation type="list" allowBlank="1" showInputMessage="1" showErrorMessage="1" sqref="F5:F71" xr:uid="{3B421B10-6D66-4DC6-A9D1-860A017C3CB2}">
      <formula1>EisOfWens</formula1>
    </dataValidation>
    <dataValidation type="list" allowBlank="1" showInputMessage="1" showErrorMessage="1" sqref="B5:B71" xr:uid="{4D441D0C-9EE6-409F-B490-22291B3D0CD4}">
      <formula1>PMOOnderwerpen</formula1>
    </dataValidation>
    <dataValidation type="list" allowBlank="1" showInputMessage="1" showErrorMessage="1" sqref="H5:H128" xr:uid="{C86C3ED5-907A-4724-982C-5F6C29838F75}">
      <formula1>INDIRECT(F5)</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0CC15-01E5-4555-A43D-27C48BE8A071}">
  <dimension ref="A1:I213"/>
  <sheetViews>
    <sheetView topLeftCell="A39" zoomScaleNormal="100" workbookViewId="0">
      <selection activeCell="G53" sqref="G5:G53"/>
    </sheetView>
  </sheetViews>
  <sheetFormatPr defaultColWidth="8.7109375" defaultRowHeight="16.5" x14ac:dyDescent="0.25"/>
  <cols>
    <col min="1" max="1" width="12.7109375" style="51" customWidth="1"/>
    <col min="2" max="2" width="20.7109375" style="63" customWidth="1"/>
    <col min="3" max="4" width="19.7109375" style="63" customWidth="1"/>
    <col min="5" max="5" width="64.42578125" style="63" customWidth="1"/>
    <col min="6" max="6" width="9.7109375" style="63" bestFit="1" customWidth="1"/>
    <col min="7" max="7" width="9.28515625" style="63" bestFit="1" customWidth="1"/>
    <col min="8" max="8" width="17.28515625" style="63" customWidth="1"/>
    <col min="9" max="9" width="8.42578125" style="63" customWidth="1"/>
    <col min="10" max="16384" width="8.7109375" style="63"/>
  </cols>
  <sheetData>
    <row r="1" spans="1:9" ht="58.15" customHeight="1" x14ac:dyDescent="0.25">
      <c r="A1" s="29"/>
      <c r="B1" s="32"/>
      <c r="C1" s="4" t="s">
        <v>997</v>
      </c>
      <c r="D1" s="32"/>
      <c r="E1" s="32"/>
      <c r="F1" s="32"/>
      <c r="G1" s="32"/>
      <c r="H1" s="32"/>
      <c r="I1" s="32"/>
    </row>
    <row r="2" spans="1:9" s="35" customFormat="1" x14ac:dyDescent="0.25">
      <c r="A2" s="33" t="str" cm="1">
        <f t="array" aca="1" ref="A2" ca="1">"P6 - Programma van eisen en wensen - "&amp; _xlfn.TEXTAFTER(CELL("filename",A2),"]")</f>
        <v>P6 - Programma van eisen en wensen - ICT</v>
      </c>
      <c r="B2" s="34"/>
      <c r="C2" s="73"/>
      <c r="D2" s="34"/>
      <c r="E2" s="34"/>
      <c r="F2" s="34"/>
      <c r="G2" s="34"/>
      <c r="H2" s="34"/>
      <c r="I2" s="34"/>
    </row>
    <row r="3" spans="1:9" s="9" customFormat="1" ht="51" x14ac:dyDescent="0.25">
      <c r="A3" s="36"/>
      <c r="B3" s="37"/>
      <c r="C3" s="74"/>
      <c r="D3" s="37"/>
      <c r="E3" s="68"/>
      <c r="F3" s="40" t="s">
        <v>139</v>
      </c>
      <c r="G3" s="40">
        <f>SUM(G5:G245)</f>
        <v>50</v>
      </c>
      <c r="H3" s="69" t="s">
        <v>9</v>
      </c>
      <c r="I3" s="69">
        <f>SUM(I5:I249)</f>
        <v>0</v>
      </c>
    </row>
    <row r="4" spans="1:9" s="71" customFormat="1" ht="51" x14ac:dyDescent="0.25">
      <c r="A4" s="42" t="str">
        <f>"Nummer ("&amp; MAX('PMO - Projectmanagement'!A5:A248)+1&amp;")"</f>
        <v>Nummer (501)</v>
      </c>
      <c r="B4" s="43" t="s">
        <v>11</v>
      </c>
      <c r="C4" s="43" t="s">
        <v>12</v>
      </c>
      <c r="D4" s="43" t="s">
        <v>1</v>
      </c>
      <c r="E4" s="43" t="s">
        <v>13</v>
      </c>
      <c r="F4" s="43" t="s">
        <v>14</v>
      </c>
      <c r="G4" s="43" t="s">
        <v>15</v>
      </c>
      <c r="H4" s="70" t="s">
        <v>16</v>
      </c>
      <c r="I4" s="70" t="s">
        <v>17</v>
      </c>
    </row>
    <row r="5" spans="1:9" ht="54" x14ac:dyDescent="0.25">
      <c r="A5" s="44">
        <f>MAX('PMO - Projectmanagement'!A5:A248)+1</f>
        <v>501</v>
      </c>
      <c r="B5" s="44" t="s">
        <v>998</v>
      </c>
      <c r="C5" s="45" t="s">
        <v>999</v>
      </c>
      <c r="D5" s="45" t="s">
        <v>1000</v>
      </c>
      <c r="E5" s="46" t="s">
        <v>1001</v>
      </c>
      <c r="F5" s="46" t="s">
        <v>27</v>
      </c>
      <c r="G5" s="46"/>
      <c r="H5" s="46"/>
      <c r="I5" s="46" t="str">
        <f t="shared" ref="I5:I36" si="0">IF(ISBLANK(F5),"",IF(F5="Wens",G5*IF(H5="Niet mogelijk",0,IF(H5="standaard",1,IF(H5="Maatwerk/3rd party oplossing",0.5,))),""))</f>
        <v/>
      </c>
    </row>
    <row r="6" spans="1:9" ht="40.5" x14ac:dyDescent="0.25">
      <c r="A6" s="47">
        <f>IF(ISBLANK(B6),"",A5+1)</f>
        <v>502</v>
      </c>
      <c r="B6" s="47" t="s">
        <v>998</v>
      </c>
      <c r="C6" s="48" t="s">
        <v>999</v>
      </c>
      <c r="D6" s="48" t="s">
        <v>1000</v>
      </c>
      <c r="E6" s="48" t="s">
        <v>1002</v>
      </c>
      <c r="F6" s="49" t="s">
        <v>27</v>
      </c>
      <c r="G6" s="49"/>
      <c r="H6" s="49"/>
      <c r="I6" s="49" t="str">
        <f t="shared" si="0"/>
        <v/>
      </c>
    </row>
    <row r="7" spans="1:9" ht="27" x14ac:dyDescent="0.25">
      <c r="A7" s="44">
        <f t="shared" ref="A7:A61" si="1">IF(ISBLANK(B7),"",A6+1)</f>
        <v>503</v>
      </c>
      <c r="B7" s="44" t="s">
        <v>998</v>
      </c>
      <c r="C7" s="45" t="s">
        <v>999</v>
      </c>
      <c r="D7" s="45" t="s">
        <v>1000</v>
      </c>
      <c r="E7" s="46" t="s">
        <v>1003</v>
      </c>
      <c r="F7" s="46" t="s">
        <v>27</v>
      </c>
      <c r="G7" s="46"/>
      <c r="H7" s="46"/>
      <c r="I7" s="46" t="str">
        <f t="shared" si="0"/>
        <v/>
      </c>
    </row>
    <row r="8" spans="1:9" ht="54" x14ac:dyDescent="0.25">
      <c r="A8" s="47">
        <f t="shared" si="1"/>
        <v>504</v>
      </c>
      <c r="B8" s="47" t="s">
        <v>998</v>
      </c>
      <c r="C8" s="48" t="s">
        <v>999</v>
      </c>
      <c r="D8" s="48" t="s">
        <v>1000</v>
      </c>
      <c r="E8" s="48" t="s">
        <v>1004</v>
      </c>
      <c r="F8" s="49" t="s">
        <v>27</v>
      </c>
      <c r="G8" s="49"/>
      <c r="H8" s="49"/>
      <c r="I8" s="49" t="str">
        <f t="shared" si="0"/>
        <v/>
      </c>
    </row>
    <row r="9" spans="1:9" ht="54" x14ac:dyDescent="0.25">
      <c r="A9" s="44">
        <f t="shared" si="1"/>
        <v>505</v>
      </c>
      <c r="B9" s="44" t="s">
        <v>998</v>
      </c>
      <c r="C9" s="45" t="s">
        <v>999</v>
      </c>
      <c r="D9" s="45" t="s">
        <v>1000</v>
      </c>
      <c r="E9" s="46" t="s">
        <v>1005</v>
      </c>
      <c r="F9" s="46" t="s">
        <v>27</v>
      </c>
      <c r="G9" s="46"/>
      <c r="H9" s="46"/>
      <c r="I9" s="46" t="str">
        <f t="shared" si="0"/>
        <v/>
      </c>
    </row>
    <row r="10" spans="1:9" ht="40.5" x14ac:dyDescent="0.25">
      <c r="A10" s="47">
        <f t="shared" si="1"/>
        <v>506</v>
      </c>
      <c r="B10" s="47" t="s">
        <v>998</v>
      </c>
      <c r="C10" s="48" t="s">
        <v>999</v>
      </c>
      <c r="D10" s="48" t="s">
        <v>1000</v>
      </c>
      <c r="E10" s="48" t="s">
        <v>1006</v>
      </c>
      <c r="F10" s="49" t="s">
        <v>27</v>
      </c>
      <c r="G10" s="49"/>
      <c r="H10" s="49"/>
      <c r="I10" s="49" t="str">
        <f t="shared" si="0"/>
        <v/>
      </c>
    </row>
    <row r="11" spans="1:9" ht="94.5" x14ac:dyDescent="0.25">
      <c r="A11" s="44">
        <f t="shared" si="1"/>
        <v>507</v>
      </c>
      <c r="B11" s="44" t="s">
        <v>998</v>
      </c>
      <c r="C11" s="45" t="s">
        <v>999</v>
      </c>
      <c r="D11" s="45" t="s">
        <v>1000</v>
      </c>
      <c r="E11" s="46" t="s">
        <v>1007</v>
      </c>
      <c r="F11" s="46" t="s">
        <v>27</v>
      </c>
      <c r="G11" s="46"/>
      <c r="H11" s="46"/>
      <c r="I11" s="46" t="str">
        <f t="shared" si="0"/>
        <v/>
      </c>
    </row>
    <row r="12" spans="1:9" ht="67.5" x14ac:dyDescent="0.25">
      <c r="A12" s="47">
        <f t="shared" si="1"/>
        <v>508</v>
      </c>
      <c r="B12" s="47" t="s">
        <v>998</v>
      </c>
      <c r="C12" s="48" t="s">
        <v>999</v>
      </c>
      <c r="D12" s="48" t="s">
        <v>1008</v>
      </c>
      <c r="E12" s="48" t="s">
        <v>1009</v>
      </c>
      <c r="F12" s="49" t="s">
        <v>22</v>
      </c>
      <c r="G12" s="49">
        <v>8</v>
      </c>
      <c r="H12" s="49"/>
      <c r="I12" s="49">
        <f t="shared" si="0"/>
        <v>0</v>
      </c>
    </row>
    <row r="13" spans="1:9" ht="54" x14ac:dyDescent="0.25">
      <c r="A13" s="44">
        <f t="shared" si="1"/>
        <v>509</v>
      </c>
      <c r="B13" s="44" t="s">
        <v>998</v>
      </c>
      <c r="C13" s="45" t="s">
        <v>999</v>
      </c>
      <c r="D13" s="45" t="s">
        <v>1008</v>
      </c>
      <c r="E13" s="46" t="s">
        <v>1010</v>
      </c>
      <c r="F13" s="46" t="s">
        <v>22</v>
      </c>
      <c r="G13" s="46">
        <v>6</v>
      </c>
      <c r="H13" s="49"/>
      <c r="I13" s="46">
        <f t="shared" si="0"/>
        <v>0</v>
      </c>
    </row>
    <row r="14" spans="1:9" ht="162" x14ac:dyDescent="0.25">
      <c r="A14" s="47">
        <f t="shared" si="1"/>
        <v>510</v>
      </c>
      <c r="B14" s="47" t="s">
        <v>998</v>
      </c>
      <c r="C14" s="48" t="s">
        <v>1011</v>
      </c>
      <c r="D14" s="48" t="s">
        <v>92</v>
      </c>
      <c r="E14" s="48" t="s">
        <v>1012</v>
      </c>
      <c r="F14" s="49" t="s">
        <v>27</v>
      </c>
      <c r="G14" s="49"/>
      <c r="H14" s="49"/>
      <c r="I14" s="49" t="str">
        <f t="shared" si="0"/>
        <v/>
      </c>
    </row>
    <row r="15" spans="1:9" ht="40.5" x14ac:dyDescent="0.25">
      <c r="A15" s="44">
        <f t="shared" si="1"/>
        <v>511</v>
      </c>
      <c r="B15" s="44" t="s">
        <v>998</v>
      </c>
      <c r="C15" s="45" t="s">
        <v>999</v>
      </c>
      <c r="D15" s="45" t="s">
        <v>1013</v>
      </c>
      <c r="E15" s="46" t="s">
        <v>1014</v>
      </c>
      <c r="F15" s="46" t="s">
        <v>22</v>
      </c>
      <c r="G15" s="46">
        <v>4</v>
      </c>
      <c r="H15" s="49"/>
      <c r="I15" s="46">
        <f t="shared" si="0"/>
        <v>0</v>
      </c>
    </row>
    <row r="16" spans="1:9" ht="94.5" x14ac:dyDescent="0.25">
      <c r="A16" s="47">
        <f t="shared" si="1"/>
        <v>512</v>
      </c>
      <c r="B16" s="47" t="s">
        <v>998</v>
      </c>
      <c r="C16" s="48" t="s">
        <v>999</v>
      </c>
      <c r="D16" s="48" t="s">
        <v>1013</v>
      </c>
      <c r="E16" s="48" t="s">
        <v>1015</v>
      </c>
      <c r="F16" s="49" t="s">
        <v>27</v>
      </c>
      <c r="G16" s="49"/>
      <c r="H16" s="49"/>
      <c r="I16" s="49" t="str">
        <f t="shared" si="0"/>
        <v/>
      </c>
    </row>
    <row r="17" spans="1:9" ht="81" x14ac:dyDescent="0.25">
      <c r="A17" s="44">
        <f t="shared" si="1"/>
        <v>513</v>
      </c>
      <c r="B17" s="44" t="s">
        <v>998</v>
      </c>
      <c r="C17" s="45" t="s">
        <v>999</v>
      </c>
      <c r="D17" s="45" t="s">
        <v>1013</v>
      </c>
      <c r="E17" s="46" t="s">
        <v>1016</v>
      </c>
      <c r="F17" s="46" t="s">
        <v>27</v>
      </c>
      <c r="G17" s="46"/>
      <c r="H17" s="49"/>
      <c r="I17" s="46" t="str">
        <f t="shared" si="0"/>
        <v/>
      </c>
    </row>
    <row r="18" spans="1:9" ht="67.5" x14ac:dyDescent="0.25">
      <c r="A18" s="47">
        <f t="shared" si="1"/>
        <v>514</v>
      </c>
      <c r="B18" s="47" t="s">
        <v>998</v>
      </c>
      <c r="C18" s="48" t="s">
        <v>999</v>
      </c>
      <c r="D18" s="48" t="s">
        <v>1013</v>
      </c>
      <c r="E18" s="48" t="s">
        <v>1017</v>
      </c>
      <c r="F18" s="49" t="s">
        <v>27</v>
      </c>
      <c r="G18" s="49"/>
      <c r="H18" s="49"/>
      <c r="I18" s="49" t="str">
        <f t="shared" si="0"/>
        <v/>
      </c>
    </row>
    <row r="19" spans="1:9" ht="67.5" x14ac:dyDescent="0.25">
      <c r="A19" s="44">
        <f t="shared" si="1"/>
        <v>515</v>
      </c>
      <c r="B19" s="44" t="s">
        <v>998</v>
      </c>
      <c r="C19" s="45" t="s">
        <v>999</v>
      </c>
      <c r="D19" s="45" t="s">
        <v>1013</v>
      </c>
      <c r="E19" s="46" t="s">
        <v>1018</v>
      </c>
      <c r="F19" s="46" t="s">
        <v>27</v>
      </c>
      <c r="G19" s="46"/>
      <c r="H19" s="49"/>
      <c r="I19" s="46" t="str">
        <f t="shared" si="0"/>
        <v/>
      </c>
    </row>
    <row r="20" spans="1:9" ht="229.5" x14ac:dyDescent="0.25">
      <c r="A20" s="47">
        <f t="shared" si="1"/>
        <v>516</v>
      </c>
      <c r="B20" s="47" t="s">
        <v>998</v>
      </c>
      <c r="C20" s="48" t="s">
        <v>999</v>
      </c>
      <c r="D20" s="48" t="s">
        <v>1019</v>
      </c>
      <c r="E20" s="48" t="s">
        <v>1020</v>
      </c>
      <c r="F20" s="49" t="s">
        <v>27</v>
      </c>
      <c r="G20" s="49"/>
      <c r="H20" s="49"/>
      <c r="I20" s="49" t="str">
        <f t="shared" si="0"/>
        <v/>
      </c>
    </row>
    <row r="21" spans="1:9" ht="108" x14ac:dyDescent="0.25">
      <c r="A21" s="44">
        <f t="shared" si="1"/>
        <v>517</v>
      </c>
      <c r="B21" s="44" t="s">
        <v>998</v>
      </c>
      <c r="C21" s="45" t="s">
        <v>999</v>
      </c>
      <c r="D21" s="45" t="s">
        <v>1013</v>
      </c>
      <c r="E21" s="46" t="s">
        <v>1021</v>
      </c>
      <c r="F21" s="46" t="s">
        <v>27</v>
      </c>
      <c r="G21" s="46"/>
      <c r="H21" s="49"/>
      <c r="I21" s="46" t="str">
        <f t="shared" si="0"/>
        <v/>
      </c>
    </row>
    <row r="22" spans="1:9" ht="67.5" x14ac:dyDescent="0.25">
      <c r="A22" s="47">
        <f t="shared" si="1"/>
        <v>518</v>
      </c>
      <c r="B22" s="47" t="s">
        <v>998</v>
      </c>
      <c r="C22" s="48" t="s">
        <v>1022</v>
      </c>
      <c r="D22" s="48" t="s">
        <v>1023</v>
      </c>
      <c r="E22" s="48" t="s">
        <v>1024</v>
      </c>
      <c r="F22" s="49" t="s">
        <v>27</v>
      </c>
      <c r="G22" s="49"/>
      <c r="H22" s="49"/>
      <c r="I22" s="49" t="str">
        <f t="shared" si="0"/>
        <v/>
      </c>
    </row>
    <row r="23" spans="1:9" ht="81" x14ac:dyDescent="0.25">
      <c r="A23" s="44">
        <f t="shared" si="1"/>
        <v>519</v>
      </c>
      <c r="B23" s="44" t="s">
        <v>998</v>
      </c>
      <c r="C23" s="45" t="s">
        <v>1022</v>
      </c>
      <c r="D23" s="45" t="s">
        <v>1023</v>
      </c>
      <c r="E23" s="46" t="s">
        <v>1025</v>
      </c>
      <c r="F23" s="46" t="s">
        <v>27</v>
      </c>
      <c r="G23" s="46"/>
      <c r="H23" s="49"/>
      <c r="I23" s="46" t="str">
        <f t="shared" si="0"/>
        <v/>
      </c>
    </row>
    <row r="24" spans="1:9" ht="94.5" x14ac:dyDescent="0.25">
      <c r="A24" s="47">
        <f t="shared" si="1"/>
        <v>520</v>
      </c>
      <c r="B24" s="47" t="s">
        <v>998</v>
      </c>
      <c r="C24" s="48" t="s">
        <v>1022</v>
      </c>
      <c r="D24" s="48" t="s">
        <v>1026</v>
      </c>
      <c r="E24" s="48" t="s">
        <v>1027</v>
      </c>
      <c r="F24" s="49" t="s">
        <v>27</v>
      </c>
      <c r="G24" s="49"/>
      <c r="H24" s="49"/>
      <c r="I24" s="49" t="str">
        <f t="shared" si="0"/>
        <v/>
      </c>
    </row>
    <row r="25" spans="1:9" ht="54" x14ac:dyDescent="0.25">
      <c r="A25" s="44">
        <f t="shared" si="1"/>
        <v>521</v>
      </c>
      <c r="B25" s="44" t="s">
        <v>998</v>
      </c>
      <c r="C25" s="45" t="s">
        <v>1022</v>
      </c>
      <c r="D25" s="45" t="s">
        <v>1028</v>
      </c>
      <c r="E25" s="46" t="s">
        <v>1029</v>
      </c>
      <c r="F25" s="46" t="s">
        <v>27</v>
      </c>
      <c r="G25" s="46"/>
      <c r="H25" s="49"/>
      <c r="I25" s="46" t="str">
        <f t="shared" si="0"/>
        <v/>
      </c>
    </row>
    <row r="26" spans="1:9" ht="40.5" x14ac:dyDescent="0.25">
      <c r="A26" s="47">
        <f t="shared" si="1"/>
        <v>522</v>
      </c>
      <c r="B26" s="47" t="s">
        <v>998</v>
      </c>
      <c r="C26" s="48" t="s">
        <v>1022</v>
      </c>
      <c r="D26" s="48" t="s">
        <v>1030</v>
      </c>
      <c r="E26" s="48" t="s">
        <v>1031</v>
      </c>
      <c r="F26" s="49" t="s">
        <v>27</v>
      </c>
      <c r="G26" s="49"/>
      <c r="H26" s="49"/>
      <c r="I26" s="49" t="str">
        <f t="shared" si="0"/>
        <v/>
      </c>
    </row>
    <row r="27" spans="1:9" ht="67.5" x14ac:dyDescent="0.25">
      <c r="A27" s="44">
        <f t="shared" si="1"/>
        <v>523</v>
      </c>
      <c r="B27" s="44" t="s">
        <v>998</v>
      </c>
      <c r="C27" s="45" t="s">
        <v>1022</v>
      </c>
      <c r="D27" s="45" t="s">
        <v>1032</v>
      </c>
      <c r="E27" s="46" t="s">
        <v>1033</v>
      </c>
      <c r="F27" s="46" t="s">
        <v>27</v>
      </c>
      <c r="G27" s="46"/>
      <c r="H27" s="49"/>
      <c r="I27" s="46" t="str">
        <f t="shared" si="0"/>
        <v/>
      </c>
    </row>
    <row r="28" spans="1:9" ht="94.5" x14ac:dyDescent="0.25">
      <c r="A28" s="47">
        <f t="shared" si="1"/>
        <v>524</v>
      </c>
      <c r="B28" s="47" t="s">
        <v>998</v>
      </c>
      <c r="C28" s="48" t="s">
        <v>853</v>
      </c>
      <c r="D28" s="48" t="s">
        <v>1023</v>
      </c>
      <c r="E28" s="48" t="s">
        <v>1034</v>
      </c>
      <c r="F28" s="49" t="s">
        <v>27</v>
      </c>
      <c r="G28" s="49"/>
      <c r="H28" s="49"/>
      <c r="I28" s="49" t="str">
        <f t="shared" si="0"/>
        <v/>
      </c>
    </row>
    <row r="29" spans="1:9" ht="67.5" x14ac:dyDescent="0.25">
      <c r="A29" s="44">
        <f t="shared" si="1"/>
        <v>525</v>
      </c>
      <c r="B29" s="44" t="s">
        <v>998</v>
      </c>
      <c r="C29" s="45" t="s">
        <v>853</v>
      </c>
      <c r="D29" s="45" t="s">
        <v>1035</v>
      </c>
      <c r="E29" s="46" t="s">
        <v>1036</v>
      </c>
      <c r="F29" s="46" t="s">
        <v>27</v>
      </c>
      <c r="G29" s="46"/>
      <c r="H29" s="49"/>
      <c r="I29" s="46" t="str">
        <f t="shared" si="0"/>
        <v/>
      </c>
    </row>
    <row r="30" spans="1:9" ht="54" x14ac:dyDescent="0.25">
      <c r="A30" s="47">
        <f t="shared" si="1"/>
        <v>526</v>
      </c>
      <c r="B30" s="47" t="s">
        <v>998</v>
      </c>
      <c r="C30" s="48" t="s">
        <v>853</v>
      </c>
      <c r="D30" s="48" t="s">
        <v>1037</v>
      </c>
      <c r="E30" s="48" t="s">
        <v>1038</v>
      </c>
      <c r="F30" s="49" t="s">
        <v>27</v>
      </c>
      <c r="G30" s="49"/>
      <c r="H30" s="49"/>
      <c r="I30" s="49" t="str">
        <f t="shared" si="0"/>
        <v/>
      </c>
    </row>
    <row r="31" spans="1:9" ht="204" customHeight="1" x14ac:dyDescent="0.25">
      <c r="A31" s="44">
        <f t="shared" si="1"/>
        <v>527</v>
      </c>
      <c r="B31" s="44" t="s">
        <v>998</v>
      </c>
      <c r="C31" s="45" t="s">
        <v>1039</v>
      </c>
      <c r="D31" s="45" t="s">
        <v>1030</v>
      </c>
      <c r="E31" s="46" t="s">
        <v>1040</v>
      </c>
      <c r="F31" s="46" t="s">
        <v>27</v>
      </c>
      <c r="G31" s="46"/>
      <c r="H31" s="49"/>
      <c r="I31" s="46" t="str">
        <f t="shared" si="0"/>
        <v/>
      </c>
    </row>
    <row r="32" spans="1:9" ht="189" x14ac:dyDescent="0.25">
      <c r="A32" s="47">
        <f t="shared" si="1"/>
        <v>528</v>
      </c>
      <c r="B32" s="47" t="s">
        <v>998</v>
      </c>
      <c r="C32" s="48" t="s">
        <v>853</v>
      </c>
      <c r="D32" s="48" t="s">
        <v>1030</v>
      </c>
      <c r="E32" s="48" t="s">
        <v>1041</v>
      </c>
      <c r="F32" s="49" t="s">
        <v>22</v>
      </c>
      <c r="G32" s="49">
        <v>8</v>
      </c>
      <c r="H32" s="49"/>
      <c r="I32" s="49">
        <f t="shared" si="0"/>
        <v>0</v>
      </c>
    </row>
    <row r="33" spans="1:9" ht="233.45" customHeight="1" x14ac:dyDescent="0.25">
      <c r="A33" s="44">
        <f t="shared" si="1"/>
        <v>529</v>
      </c>
      <c r="B33" s="44" t="s">
        <v>998</v>
      </c>
      <c r="C33" s="45" t="s">
        <v>853</v>
      </c>
      <c r="D33" s="45" t="s">
        <v>1030</v>
      </c>
      <c r="E33" s="46" t="s">
        <v>1042</v>
      </c>
      <c r="F33" s="46" t="s">
        <v>22</v>
      </c>
      <c r="G33" s="46">
        <v>6</v>
      </c>
      <c r="H33" s="49"/>
      <c r="I33" s="46">
        <f t="shared" si="0"/>
        <v>0</v>
      </c>
    </row>
    <row r="34" spans="1:9" ht="81" x14ac:dyDescent="0.25">
      <c r="A34" s="47">
        <f t="shared" si="1"/>
        <v>530</v>
      </c>
      <c r="B34" s="47" t="s">
        <v>998</v>
      </c>
      <c r="C34" s="48" t="s">
        <v>853</v>
      </c>
      <c r="D34" s="48" t="s">
        <v>1043</v>
      </c>
      <c r="E34" s="48" t="s">
        <v>1044</v>
      </c>
      <c r="F34" s="49" t="s">
        <v>27</v>
      </c>
      <c r="G34" s="49"/>
      <c r="H34" s="49"/>
      <c r="I34" s="49" t="str">
        <f t="shared" si="0"/>
        <v/>
      </c>
    </row>
    <row r="35" spans="1:9" ht="27" x14ac:dyDescent="0.25">
      <c r="A35" s="44">
        <f t="shared" si="1"/>
        <v>531</v>
      </c>
      <c r="B35" s="44" t="s">
        <v>998</v>
      </c>
      <c r="C35" s="45" t="s">
        <v>853</v>
      </c>
      <c r="D35" s="45" t="s">
        <v>1045</v>
      </c>
      <c r="E35" s="46" t="s">
        <v>1046</v>
      </c>
      <c r="F35" s="46" t="s">
        <v>27</v>
      </c>
      <c r="G35" s="46"/>
      <c r="H35" s="49"/>
      <c r="I35" s="46" t="str">
        <f t="shared" si="0"/>
        <v/>
      </c>
    </row>
    <row r="36" spans="1:9" ht="67.5" x14ac:dyDescent="0.25">
      <c r="A36" s="47">
        <f t="shared" si="1"/>
        <v>532</v>
      </c>
      <c r="B36" s="47" t="s">
        <v>998</v>
      </c>
      <c r="C36" s="48" t="s">
        <v>853</v>
      </c>
      <c r="D36" s="48" t="s">
        <v>1047</v>
      </c>
      <c r="E36" s="48" t="s">
        <v>1048</v>
      </c>
      <c r="F36" s="49" t="s">
        <v>27</v>
      </c>
      <c r="G36" s="49"/>
      <c r="H36" s="49"/>
      <c r="I36" s="49" t="str">
        <f t="shared" si="0"/>
        <v/>
      </c>
    </row>
    <row r="37" spans="1:9" ht="40.5" x14ac:dyDescent="0.25">
      <c r="A37" s="44">
        <f t="shared" si="1"/>
        <v>533</v>
      </c>
      <c r="B37" s="44" t="s">
        <v>998</v>
      </c>
      <c r="C37" s="45" t="s">
        <v>853</v>
      </c>
      <c r="D37" s="45" t="s">
        <v>1043</v>
      </c>
      <c r="E37" s="46" t="s">
        <v>1049</v>
      </c>
      <c r="F37" s="46" t="s">
        <v>22</v>
      </c>
      <c r="G37" s="46">
        <v>8</v>
      </c>
      <c r="H37" s="49"/>
      <c r="I37" s="46">
        <f t="shared" ref="I37:I67" si="2">IF(ISBLANK(F37),"",IF(F37="Wens",G37*IF(H37="Niet mogelijk",0,IF(H37="standaard",1,IF(H37="Maatwerk/3rd party oplossing",0.5,))),""))</f>
        <v>0</v>
      </c>
    </row>
    <row r="38" spans="1:9" ht="121.5" x14ac:dyDescent="0.25">
      <c r="A38" s="47">
        <f t="shared" si="1"/>
        <v>534</v>
      </c>
      <c r="B38" s="47" t="s">
        <v>998</v>
      </c>
      <c r="C38" s="48" t="s">
        <v>1050</v>
      </c>
      <c r="D38" s="48" t="s">
        <v>1051</v>
      </c>
      <c r="E38" s="48" t="s">
        <v>1052</v>
      </c>
      <c r="F38" s="49" t="s">
        <v>27</v>
      </c>
      <c r="G38" s="49"/>
      <c r="H38" s="49"/>
      <c r="I38" s="49" t="str">
        <f t="shared" si="2"/>
        <v/>
      </c>
    </row>
    <row r="39" spans="1:9" ht="67.5" x14ac:dyDescent="0.25">
      <c r="A39" s="44">
        <f>IF(ISBLANK(B39),"",A38+1)</f>
        <v>535</v>
      </c>
      <c r="B39" s="44" t="s">
        <v>998</v>
      </c>
      <c r="C39" s="45" t="s">
        <v>1053</v>
      </c>
      <c r="D39" s="45" t="s">
        <v>1054</v>
      </c>
      <c r="E39" s="46" t="s">
        <v>1055</v>
      </c>
      <c r="F39" s="46" t="s">
        <v>27</v>
      </c>
      <c r="G39" s="46"/>
      <c r="H39" s="49"/>
      <c r="I39" s="46" t="str">
        <f t="shared" si="2"/>
        <v/>
      </c>
    </row>
    <row r="40" spans="1:9" ht="54" x14ac:dyDescent="0.25">
      <c r="A40" s="47">
        <f t="shared" si="1"/>
        <v>536</v>
      </c>
      <c r="B40" s="47" t="s">
        <v>998</v>
      </c>
      <c r="C40" s="48" t="s">
        <v>1053</v>
      </c>
      <c r="D40" s="48" t="s">
        <v>1054</v>
      </c>
      <c r="E40" s="48" t="s">
        <v>1056</v>
      </c>
      <c r="F40" s="49" t="s">
        <v>27</v>
      </c>
      <c r="G40" s="49"/>
      <c r="H40" s="49"/>
      <c r="I40" s="49" t="str">
        <f t="shared" si="2"/>
        <v/>
      </c>
    </row>
    <row r="41" spans="1:9" ht="40.5" x14ac:dyDescent="0.25">
      <c r="A41" s="44">
        <f t="shared" si="1"/>
        <v>537</v>
      </c>
      <c r="B41" s="44" t="s">
        <v>998</v>
      </c>
      <c r="C41" s="45" t="s">
        <v>1053</v>
      </c>
      <c r="D41" s="45" t="s">
        <v>1054</v>
      </c>
      <c r="E41" s="46" t="s">
        <v>1057</v>
      </c>
      <c r="F41" s="46" t="s">
        <v>27</v>
      </c>
      <c r="G41" s="46"/>
      <c r="H41" s="49"/>
      <c r="I41" s="46" t="str">
        <f t="shared" si="2"/>
        <v/>
      </c>
    </row>
    <row r="42" spans="1:9" ht="40.5" x14ac:dyDescent="0.25">
      <c r="A42" s="47">
        <f t="shared" si="1"/>
        <v>538</v>
      </c>
      <c r="B42" s="47" t="s">
        <v>998</v>
      </c>
      <c r="C42" s="48" t="s">
        <v>1053</v>
      </c>
      <c r="D42" s="48" t="s">
        <v>1054</v>
      </c>
      <c r="E42" s="48" t="s">
        <v>1058</v>
      </c>
      <c r="F42" s="49" t="s">
        <v>27</v>
      </c>
      <c r="G42" s="49"/>
      <c r="H42" s="49"/>
      <c r="I42" s="49" t="str">
        <f t="shared" si="2"/>
        <v/>
      </c>
    </row>
    <row r="43" spans="1:9" ht="67.5" x14ac:dyDescent="0.25">
      <c r="A43" s="44">
        <f t="shared" si="1"/>
        <v>539</v>
      </c>
      <c r="B43" s="44" t="s">
        <v>998</v>
      </c>
      <c r="C43" s="45" t="s">
        <v>1053</v>
      </c>
      <c r="D43" s="45" t="s">
        <v>1054</v>
      </c>
      <c r="E43" s="46" t="s">
        <v>1059</v>
      </c>
      <c r="F43" s="46" t="s">
        <v>27</v>
      </c>
      <c r="G43" s="46"/>
      <c r="H43" s="49"/>
      <c r="I43" s="46" t="str">
        <f t="shared" si="2"/>
        <v/>
      </c>
    </row>
    <row r="44" spans="1:9" ht="27" x14ac:dyDescent="0.25">
      <c r="A44" s="47">
        <f t="shared" si="1"/>
        <v>540</v>
      </c>
      <c r="B44" s="47" t="s">
        <v>998</v>
      </c>
      <c r="C44" s="48" t="s">
        <v>1053</v>
      </c>
      <c r="D44" s="48" t="s">
        <v>1054</v>
      </c>
      <c r="E44" s="48" t="s">
        <v>1060</v>
      </c>
      <c r="F44" s="49" t="s">
        <v>27</v>
      </c>
      <c r="G44" s="49"/>
      <c r="H44" s="49"/>
      <c r="I44" s="49" t="str">
        <f t="shared" si="2"/>
        <v/>
      </c>
    </row>
    <row r="45" spans="1:9" ht="40.5" x14ac:dyDescent="0.25">
      <c r="A45" s="44">
        <f t="shared" si="1"/>
        <v>541</v>
      </c>
      <c r="B45" s="44" t="s">
        <v>998</v>
      </c>
      <c r="C45" s="45" t="s">
        <v>1053</v>
      </c>
      <c r="D45" s="45" t="s">
        <v>1061</v>
      </c>
      <c r="E45" s="46" t="s">
        <v>1062</v>
      </c>
      <c r="F45" s="46" t="s">
        <v>27</v>
      </c>
      <c r="G45" s="46"/>
      <c r="H45" s="49"/>
      <c r="I45" s="46" t="str">
        <f t="shared" si="2"/>
        <v/>
      </c>
    </row>
    <row r="46" spans="1:9" ht="40.5" x14ac:dyDescent="0.25">
      <c r="A46" s="47">
        <f t="shared" si="1"/>
        <v>542</v>
      </c>
      <c r="B46" s="47" t="s">
        <v>998</v>
      </c>
      <c r="C46" s="48" t="s">
        <v>1053</v>
      </c>
      <c r="D46" s="48" t="s">
        <v>1061</v>
      </c>
      <c r="E46" s="48" t="s">
        <v>1063</v>
      </c>
      <c r="F46" s="49" t="s">
        <v>22</v>
      </c>
      <c r="G46" s="49">
        <v>4</v>
      </c>
      <c r="H46" s="49"/>
      <c r="I46" s="49">
        <f t="shared" si="2"/>
        <v>0</v>
      </c>
    </row>
    <row r="47" spans="1:9" ht="54" x14ac:dyDescent="0.25">
      <c r="A47" s="44">
        <f t="shared" si="1"/>
        <v>543</v>
      </c>
      <c r="B47" s="44" t="s">
        <v>998</v>
      </c>
      <c r="C47" s="45" t="s">
        <v>1053</v>
      </c>
      <c r="D47" s="45" t="s">
        <v>1061</v>
      </c>
      <c r="E47" s="46" t="s">
        <v>1064</v>
      </c>
      <c r="F47" s="46" t="s">
        <v>27</v>
      </c>
      <c r="G47" s="46"/>
      <c r="H47" s="49"/>
      <c r="I47" s="46" t="str">
        <f t="shared" si="2"/>
        <v/>
      </c>
    </row>
    <row r="48" spans="1:9" ht="27" x14ac:dyDescent="0.25">
      <c r="A48" s="47">
        <f t="shared" si="1"/>
        <v>544</v>
      </c>
      <c r="B48" s="47" t="s">
        <v>998</v>
      </c>
      <c r="C48" s="48" t="s">
        <v>1053</v>
      </c>
      <c r="D48" s="48" t="s">
        <v>1054</v>
      </c>
      <c r="E48" s="48" t="s">
        <v>1065</v>
      </c>
      <c r="F48" s="49" t="s">
        <v>27</v>
      </c>
      <c r="G48" s="49"/>
      <c r="H48" s="49"/>
      <c r="I48" s="49" t="str">
        <f t="shared" si="2"/>
        <v/>
      </c>
    </row>
    <row r="49" spans="1:9" ht="54" x14ac:dyDescent="0.25">
      <c r="A49" s="44">
        <f t="shared" si="1"/>
        <v>545</v>
      </c>
      <c r="B49" s="44" t="s">
        <v>998</v>
      </c>
      <c r="C49" s="45" t="s">
        <v>1053</v>
      </c>
      <c r="D49" s="45" t="s">
        <v>1054</v>
      </c>
      <c r="E49" s="46" t="s">
        <v>1066</v>
      </c>
      <c r="F49" s="46" t="s">
        <v>27</v>
      </c>
      <c r="G49" s="46"/>
      <c r="H49" s="49"/>
      <c r="I49" s="46" t="str">
        <f t="shared" si="2"/>
        <v/>
      </c>
    </row>
    <row r="50" spans="1:9" ht="40.5" x14ac:dyDescent="0.25">
      <c r="A50" s="47">
        <f t="shared" si="1"/>
        <v>546</v>
      </c>
      <c r="B50" s="47" t="s">
        <v>998</v>
      </c>
      <c r="C50" s="48" t="s">
        <v>1053</v>
      </c>
      <c r="D50" s="48" t="s">
        <v>1054</v>
      </c>
      <c r="E50" s="48" t="s">
        <v>1067</v>
      </c>
      <c r="F50" s="49" t="s">
        <v>27</v>
      </c>
      <c r="G50" s="49"/>
      <c r="H50" s="49"/>
      <c r="I50" s="49" t="str">
        <f t="shared" si="2"/>
        <v/>
      </c>
    </row>
    <row r="51" spans="1:9" ht="54" x14ac:dyDescent="0.25">
      <c r="A51" s="44">
        <f t="shared" si="1"/>
        <v>547</v>
      </c>
      <c r="B51" s="44" t="s">
        <v>998</v>
      </c>
      <c r="C51" s="45" t="s">
        <v>1053</v>
      </c>
      <c r="D51" s="45" t="s">
        <v>1068</v>
      </c>
      <c r="E51" s="46" t="s">
        <v>1069</v>
      </c>
      <c r="F51" s="46" t="s">
        <v>27</v>
      </c>
      <c r="G51" s="46"/>
      <c r="H51" s="49"/>
      <c r="I51" s="46" t="str">
        <f t="shared" si="2"/>
        <v/>
      </c>
    </row>
    <row r="52" spans="1:9" ht="67.5" x14ac:dyDescent="0.25">
      <c r="A52" s="47">
        <f t="shared" si="1"/>
        <v>548</v>
      </c>
      <c r="B52" s="47" t="s">
        <v>998</v>
      </c>
      <c r="C52" s="48" t="s">
        <v>1053</v>
      </c>
      <c r="D52" s="48" t="s">
        <v>1068</v>
      </c>
      <c r="E52" s="48" t="s">
        <v>1070</v>
      </c>
      <c r="F52" s="49" t="s">
        <v>27</v>
      </c>
      <c r="G52" s="49"/>
      <c r="H52" s="49"/>
      <c r="I52" s="49" t="str">
        <f t="shared" si="2"/>
        <v/>
      </c>
    </row>
    <row r="53" spans="1:9" ht="40.5" x14ac:dyDescent="0.25">
      <c r="A53" s="44">
        <f t="shared" si="1"/>
        <v>549</v>
      </c>
      <c r="B53" s="44" t="s">
        <v>998</v>
      </c>
      <c r="C53" s="45" t="s">
        <v>1053</v>
      </c>
      <c r="D53" s="45" t="s">
        <v>1071</v>
      </c>
      <c r="E53" s="46" t="s">
        <v>1072</v>
      </c>
      <c r="F53" s="46" t="s">
        <v>22</v>
      </c>
      <c r="G53" s="46">
        <v>6</v>
      </c>
      <c r="H53" s="49"/>
      <c r="I53" s="46">
        <f t="shared" si="2"/>
        <v>0</v>
      </c>
    </row>
    <row r="54" spans="1:9" x14ac:dyDescent="0.25">
      <c r="A54" s="51" t="str">
        <f t="shared" si="1"/>
        <v/>
      </c>
      <c r="B54" s="75"/>
      <c r="C54" s="53"/>
      <c r="D54" s="53"/>
      <c r="E54" s="76"/>
      <c r="F54" s="53"/>
      <c r="G54" s="53"/>
      <c r="H54" s="53"/>
      <c r="I54" s="53" t="str">
        <f t="shared" si="2"/>
        <v/>
      </c>
    </row>
    <row r="55" spans="1:9" x14ac:dyDescent="0.25">
      <c r="A55" s="51" t="str">
        <f t="shared" si="1"/>
        <v/>
      </c>
      <c r="B55" s="53"/>
      <c r="C55" s="53"/>
      <c r="D55" s="53"/>
      <c r="E55" s="77"/>
      <c r="F55" s="53"/>
      <c r="G55" s="53"/>
      <c r="H55" s="53"/>
      <c r="I55" s="53" t="str">
        <f t="shared" si="2"/>
        <v/>
      </c>
    </row>
    <row r="56" spans="1:9" x14ac:dyDescent="0.25">
      <c r="A56" s="51" t="str">
        <f t="shared" si="1"/>
        <v/>
      </c>
      <c r="B56" s="53"/>
      <c r="C56" s="53"/>
      <c r="D56" s="53"/>
      <c r="E56" s="77"/>
      <c r="F56" s="53"/>
      <c r="G56" s="53"/>
      <c r="H56" s="53"/>
      <c r="I56" s="53" t="str">
        <f t="shared" si="2"/>
        <v/>
      </c>
    </row>
    <row r="57" spans="1:9" x14ac:dyDescent="0.25">
      <c r="A57" s="51" t="str">
        <f t="shared" si="1"/>
        <v/>
      </c>
      <c r="B57" s="53"/>
      <c r="C57" s="53"/>
      <c r="D57" s="53"/>
      <c r="E57" s="78"/>
      <c r="F57" s="53"/>
      <c r="G57" s="53"/>
      <c r="H57" s="53"/>
      <c r="I57" s="53" t="str">
        <f t="shared" si="2"/>
        <v/>
      </c>
    </row>
    <row r="58" spans="1:9" x14ac:dyDescent="0.25">
      <c r="A58" s="51" t="str">
        <f t="shared" si="1"/>
        <v/>
      </c>
      <c r="B58" s="53"/>
      <c r="C58" s="53"/>
      <c r="D58" s="53"/>
      <c r="E58" s="78"/>
      <c r="F58" s="53"/>
      <c r="G58" s="53"/>
      <c r="H58" s="53"/>
      <c r="I58" s="53" t="str">
        <f t="shared" si="2"/>
        <v/>
      </c>
    </row>
    <row r="59" spans="1:9" x14ac:dyDescent="0.25">
      <c r="A59" s="51" t="str">
        <f t="shared" si="1"/>
        <v/>
      </c>
      <c r="B59" s="53"/>
      <c r="C59" s="53"/>
      <c r="D59" s="53"/>
      <c r="E59" s="78"/>
      <c r="F59" s="53"/>
      <c r="G59" s="53"/>
      <c r="H59" s="53"/>
      <c r="I59" s="53" t="str">
        <f t="shared" si="2"/>
        <v/>
      </c>
    </row>
    <row r="60" spans="1:9" x14ac:dyDescent="0.25">
      <c r="A60" s="51" t="str">
        <f t="shared" si="1"/>
        <v/>
      </c>
      <c r="B60" s="53"/>
      <c r="C60" s="53"/>
      <c r="D60" s="53"/>
      <c r="E60" s="78"/>
      <c r="F60" s="53"/>
      <c r="G60" s="53"/>
      <c r="H60" s="53"/>
      <c r="I60" s="53" t="str">
        <f t="shared" si="2"/>
        <v/>
      </c>
    </row>
    <row r="61" spans="1:9" x14ac:dyDescent="0.25">
      <c r="A61" s="51" t="str">
        <f t="shared" si="1"/>
        <v/>
      </c>
      <c r="B61" s="53"/>
      <c r="C61" s="53"/>
      <c r="D61" s="53"/>
      <c r="E61" s="78"/>
      <c r="F61" s="53"/>
      <c r="G61" s="53"/>
      <c r="H61" s="53"/>
      <c r="I61" s="53" t="str">
        <f t="shared" si="2"/>
        <v/>
      </c>
    </row>
    <row r="62" spans="1:9" x14ac:dyDescent="0.25">
      <c r="B62" s="53"/>
      <c r="C62" s="53"/>
      <c r="D62" s="53"/>
      <c r="E62" s="78"/>
      <c r="F62" s="53"/>
      <c r="G62" s="53"/>
      <c r="H62" s="53"/>
      <c r="I62" s="53" t="str">
        <f t="shared" si="2"/>
        <v/>
      </c>
    </row>
    <row r="63" spans="1:9" x14ac:dyDescent="0.25">
      <c r="B63" s="53"/>
      <c r="C63" s="53"/>
      <c r="D63" s="53"/>
      <c r="E63" s="78"/>
      <c r="F63" s="53"/>
      <c r="G63" s="53"/>
      <c r="H63" s="53"/>
      <c r="I63" s="53" t="str">
        <f t="shared" si="2"/>
        <v/>
      </c>
    </row>
    <row r="64" spans="1:9" x14ac:dyDescent="0.25">
      <c r="B64" s="53"/>
      <c r="C64" s="53"/>
      <c r="D64" s="53"/>
      <c r="E64" s="78"/>
      <c r="F64" s="53"/>
      <c r="G64" s="53"/>
      <c r="H64" s="53"/>
      <c r="I64" s="53" t="str">
        <f t="shared" si="2"/>
        <v/>
      </c>
    </row>
    <row r="65" spans="2:9" x14ac:dyDescent="0.25">
      <c r="B65" s="53"/>
      <c r="C65" s="53"/>
      <c r="D65" s="53"/>
      <c r="E65" s="78"/>
      <c r="F65" s="53"/>
      <c r="G65" s="53"/>
      <c r="H65" s="53"/>
      <c r="I65" s="53" t="str">
        <f t="shared" si="2"/>
        <v/>
      </c>
    </row>
    <row r="66" spans="2:9" x14ac:dyDescent="0.25">
      <c r="B66" s="53"/>
      <c r="C66" s="53"/>
      <c r="D66" s="53"/>
      <c r="E66" s="79"/>
      <c r="F66" s="53"/>
      <c r="G66" s="53"/>
      <c r="H66" s="53"/>
      <c r="I66" s="53" t="str">
        <f t="shared" si="2"/>
        <v/>
      </c>
    </row>
    <row r="67" spans="2:9" x14ac:dyDescent="0.25">
      <c r="B67" s="53"/>
      <c r="C67" s="53"/>
      <c r="D67" s="53"/>
      <c r="E67" s="78"/>
      <c r="F67" s="53"/>
      <c r="G67" s="53"/>
      <c r="H67" s="53"/>
      <c r="I67" s="53" t="str">
        <f t="shared" si="2"/>
        <v/>
      </c>
    </row>
    <row r="68" spans="2:9" x14ac:dyDescent="0.25">
      <c r="B68" s="53"/>
      <c r="C68" s="53"/>
      <c r="D68" s="53"/>
      <c r="E68" s="78"/>
      <c r="F68" s="53"/>
      <c r="G68" s="53"/>
      <c r="H68" s="53"/>
      <c r="I68" s="53" t="str">
        <f t="shared" ref="I68:I99" si="3">IF(ISBLANK(F68),"",IF(F68="Wens",G68*IF(H68="Niet mogelijk",0,IF(H68="standaard",1,IF(H68="Maatwerk/3rd party oplossing",0.5,))),""))</f>
        <v/>
      </c>
    </row>
    <row r="69" spans="2:9" x14ac:dyDescent="0.25">
      <c r="B69" s="53"/>
      <c r="C69" s="53"/>
      <c r="D69" s="53"/>
      <c r="E69" s="78"/>
      <c r="F69" s="53"/>
      <c r="G69" s="53"/>
      <c r="H69" s="53"/>
      <c r="I69" s="53" t="str">
        <f t="shared" si="3"/>
        <v/>
      </c>
    </row>
    <row r="70" spans="2:9" x14ac:dyDescent="0.25">
      <c r="B70" s="53"/>
      <c r="C70" s="53"/>
      <c r="E70" s="78"/>
      <c r="F70" s="53"/>
      <c r="G70" s="53"/>
      <c r="H70" s="53"/>
      <c r="I70" s="53" t="str">
        <f t="shared" si="3"/>
        <v/>
      </c>
    </row>
    <row r="71" spans="2:9" x14ac:dyDescent="0.25">
      <c r="B71" s="53"/>
      <c r="C71" s="53"/>
      <c r="E71" s="78"/>
      <c r="F71" s="53"/>
      <c r="G71" s="53"/>
      <c r="H71" s="53"/>
      <c r="I71" s="53" t="str">
        <f t="shared" si="3"/>
        <v/>
      </c>
    </row>
    <row r="72" spans="2:9" x14ac:dyDescent="0.25">
      <c r="B72" s="53"/>
      <c r="C72" s="53"/>
      <c r="E72" s="78"/>
      <c r="F72" s="53"/>
      <c r="G72" s="53"/>
      <c r="H72" s="53"/>
      <c r="I72" s="53" t="str">
        <f t="shared" si="3"/>
        <v/>
      </c>
    </row>
    <row r="73" spans="2:9" x14ac:dyDescent="0.25">
      <c r="B73" s="53"/>
      <c r="C73" s="53"/>
      <c r="E73" s="78"/>
      <c r="F73" s="53"/>
      <c r="G73" s="53"/>
      <c r="H73" s="53"/>
      <c r="I73" s="53" t="str">
        <f t="shared" si="3"/>
        <v/>
      </c>
    </row>
    <row r="74" spans="2:9" x14ac:dyDescent="0.25">
      <c r="B74" s="53"/>
      <c r="C74" s="53"/>
      <c r="E74" s="78"/>
      <c r="F74" s="53"/>
      <c r="G74" s="53"/>
      <c r="H74" s="53"/>
      <c r="I74" s="53" t="str">
        <f t="shared" si="3"/>
        <v/>
      </c>
    </row>
    <row r="75" spans="2:9" x14ac:dyDescent="0.25">
      <c r="B75" s="53"/>
      <c r="C75" s="53"/>
      <c r="E75" s="78"/>
      <c r="F75" s="53"/>
      <c r="G75" s="53"/>
      <c r="H75" s="53"/>
      <c r="I75" s="53" t="str">
        <f t="shared" si="3"/>
        <v/>
      </c>
    </row>
    <row r="76" spans="2:9" x14ac:dyDescent="0.25">
      <c r="B76" s="53"/>
      <c r="C76" s="53"/>
      <c r="D76" s="78"/>
      <c r="E76" s="78"/>
      <c r="F76" s="53"/>
      <c r="G76" s="53"/>
      <c r="H76" s="53"/>
      <c r="I76" s="53" t="str">
        <f t="shared" si="3"/>
        <v/>
      </c>
    </row>
    <row r="77" spans="2:9" x14ac:dyDescent="0.25">
      <c r="B77" s="53"/>
      <c r="C77" s="53"/>
      <c r="D77" s="79"/>
      <c r="E77" s="78"/>
      <c r="F77" s="53"/>
      <c r="G77" s="53"/>
      <c r="H77" s="53"/>
      <c r="I77" s="53" t="str">
        <f t="shared" si="3"/>
        <v/>
      </c>
    </row>
    <row r="78" spans="2:9" x14ac:dyDescent="0.25">
      <c r="B78" s="53"/>
      <c r="C78" s="53"/>
      <c r="D78" s="79"/>
      <c r="E78" s="78"/>
      <c r="F78" s="53"/>
      <c r="G78" s="53"/>
      <c r="H78" s="53"/>
      <c r="I78" s="53" t="str">
        <f t="shared" si="3"/>
        <v/>
      </c>
    </row>
    <row r="79" spans="2:9" x14ac:dyDescent="0.25">
      <c r="B79" s="53"/>
      <c r="C79" s="53"/>
      <c r="D79" s="79"/>
      <c r="E79" s="78"/>
      <c r="F79" s="53"/>
      <c r="G79" s="53"/>
      <c r="H79" s="53"/>
      <c r="I79" s="53" t="str">
        <f t="shared" si="3"/>
        <v/>
      </c>
    </row>
    <row r="80" spans="2:9" x14ac:dyDescent="0.25">
      <c r="B80" s="53"/>
      <c r="C80" s="53"/>
      <c r="D80" s="53"/>
      <c r="E80" s="78"/>
      <c r="F80" s="53"/>
      <c r="G80" s="53"/>
      <c r="H80" s="53"/>
      <c r="I80" s="53" t="str">
        <f t="shared" si="3"/>
        <v/>
      </c>
    </row>
    <row r="81" spans="2:9" x14ac:dyDescent="0.25">
      <c r="B81" s="53"/>
      <c r="C81" s="53"/>
      <c r="D81" s="53"/>
      <c r="E81" s="78"/>
      <c r="F81" s="53"/>
      <c r="G81" s="53"/>
      <c r="H81" s="53"/>
      <c r="I81" s="53" t="str">
        <f t="shared" si="3"/>
        <v/>
      </c>
    </row>
    <row r="82" spans="2:9" x14ac:dyDescent="0.25">
      <c r="B82" s="53"/>
      <c r="C82" s="53"/>
      <c r="D82" s="53"/>
      <c r="E82" s="78"/>
      <c r="F82" s="53"/>
      <c r="G82" s="53"/>
      <c r="H82" s="53"/>
      <c r="I82" s="53" t="str">
        <f t="shared" si="3"/>
        <v/>
      </c>
    </row>
    <row r="83" spans="2:9" x14ac:dyDescent="0.25">
      <c r="B83" s="53"/>
      <c r="C83" s="53"/>
      <c r="D83" s="53"/>
      <c r="E83" s="78"/>
      <c r="F83" s="53"/>
      <c r="G83" s="53"/>
      <c r="H83" s="53"/>
      <c r="I83" s="53" t="str">
        <f t="shared" si="3"/>
        <v/>
      </c>
    </row>
    <row r="84" spans="2:9" x14ac:dyDescent="0.25">
      <c r="B84" s="53"/>
      <c r="C84" s="53"/>
      <c r="D84" s="53"/>
      <c r="E84" s="78"/>
      <c r="F84" s="53"/>
      <c r="G84" s="53"/>
      <c r="H84" s="53"/>
      <c r="I84" s="53" t="str">
        <f t="shared" si="3"/>
        <v/>
      </c>
    </row>
    <row r="85" spans="2:9" x14ac:dyDescent="0.25">
      <c r="B85" s="53"/>
      <c r="C85" s="53"/>
      <c r="D85" s="53"/>
      <c r="E85" s="78"/>
      <c r="F85" s="53"/>
      <c r="G85" s="53"/>
      <c r="H85" s="53"/>
      <c r="I85" s="53" t="str">
        <f t="shared" si="3"/>
        <v/>
      </c>
    </row>
    <row r="86" spans="2:9" x14ac:dyDescent="0.25">
      <c r="B86" s="53"/>
      <c r="C86" s="53"/>
      <c r="D86" s="53"/>
      <c r="E86" s="78"/>
      <c r="F86" s="53"/>
      <c r="G86" s="53"/>
      <c r="H86" s="53"/>
      <c r="I86" s="53" t="str">
        <f t="shared" si="3"/>
        <v/>
      </c>
    </row>
    <row r="87" spans="2:9" x14ac:dyDescent="0.25">
      <c r="B87" s="53"/>
      <c r="C87" s="53"/>
      <c r="E87" s="78"/>
      <c r="F87" s="53"/>
      <c r="G87" s="53"/>
      <c r="H87" s="53"/>
      <c r="I87" s="53" t="str">
        <f t="shared" si="3"/>
        <v/>
      </c>
    </row>
    <row r="88" spans="2:9" x14ac:dyDescent="0.25">
      <c r="B88" s="53"/>
      <c r="C88" s="53"/>
      <c r="E88" s="78"/>
      <c r="F88" s="53"/>
      <c r="G88" s="53"/>
      <c r="H88" s="53"/>
      <c r="I88" s="53" t="str">
        <f t="shared" si="3"/>
        <v/>
      </c>
    </row>
    <row r="89" spans="2:9" x14ac:dyDescent="0.25">
      <c r="B89" s="53"/>
      <c r="C89" s="53"/>
      <c r="E89" s="78"/>
      <c r="F89" s="53"/>
      <c r="G89" s="53"/>
      <c r="H89" s="53"/>
      <c r="I89" s="53" t="str">
        <f t="shared" si="3"/>
        <v/>
      </c>
    </row>
    <row r="90" spans="2:9" x14ac:dyDescent="0.25">
      <c r="B90" s="53"/>
      <c r="C90" s="53"/>
      <c r="E90" s="78"/>
      <c r="F90" s="53"/>
      <c r="G90" s="53"/>
      <c r="H90" s="53"/>
      <c r="I90" s="53" t="str">
        <f t="shared" si="3"/>
        <v/>
      </c>
    </row>
    <row r="91" spans="2:9" x14ac:dyDescent="0.25">
      <c r="B91" s="53"/>
      <c r="C91" s="53"/>
      <c r="E91" s="78"/>
      <c r="F91" s="53"/>
      <c r="G91" s="53"/>
      <c r="H91" s="53"/>
      <c r="I91" s="53" t="str">
        <f t="shared" si="3"/>
        <v/>
      </c>
    </row>
    <row r="92" spans="2:9" x14ac:dyDescent="0.25">
      <c r="B92" s="53"/>
      <c r="C92" s="53"/>
      <c r="E92" s="78"/>
      <c r="F92" s="53"/>
      <c r="G92" s="53"/>
      <c r="H92" s="53"/>
      <c r="I92" s="53" t="str">
        <f t="shared" si="3"/>
        <v/>
      </c>
    </row>
    <row r="93" spans="2:9" x14ac:dyDescent="0.25">
      <c r="B93" s="53"/>
      <c r="C93" s="53"/>
      <c r="E93" s="78"/>
      <c r="F93" s="53"/>
      <c r="G93" s="53"/>
      <c r="H93" s="53"/>
      <c r="I93" s="53" t="str">
        <f t="shared" si="3"/>
        <v/>
      </c>
    </row>
    <row r="94" spans="2:9" x14ac:dyDescent="0.25">
      <c r="B94" s="53"/>
      <c r="C94" s="53"/>
      <c r="E94" s="78"/>
      <c r="F94" s="53"/>
      <c r="G94" s="53"/>
      <c r="H94" s="53"/>
      <c r="I94" s="53" t="str">
        <f t="shared" si="3"/>
        <v/>
      </c>
    </row>
    <row r="95" spans="2:9" x14ac:dyDescent="0.25">
      <c r="B95" s="53"/>
      <c r="C95" s="53"/>
      <c r="E95" s="78"/>
      <c r="F95" s="53"/>
      <c r="G95" s="53"/>
      <c r="H95" s="53"/>
      <c r="I95" s="53" t="str">
        <f t="shared" si="3"/>
        <v/>
      </c>
    </row>
    <row r="96" spans="2:9" x14ac:dyDescent="0.25">
      <c r="B96" s="53"/>
      <c r="C96" s="53"/>
      <c r="E96" s="78"/>
      <c r="F96" s="53"/>
      <c r="G96" s="53"/>
      <c r="H96" s="53"/>
      <c r="I96" s="53" t="str">
        <f t="shared" si="3"/>
        <v/>
      </c>
    </row>
    <row r="97" spans="2:9" x14ac:dyDescent="0.25">
      <c r="B97" s="53"/>
      <c r="C97" s="53"/>
      <c r="E97" s="78"/>
      <c r="F97" s="53"/>
      <c r="G97" s="53"/>
      <c r="H97" s="53"/>
      <c r="I97" s="53" t="str">
        <f t="shared" si="3"/>
        <v/>
      </c>
    </row>
    <row r="98" spans="2:9" x14ac:dyDescent="0.25">
      <c r="B98" s="53"/>
      <c r="C98" s="53"/>
      <c r="E98" s="78"/>
      <c r="F98" s="53"/>
      <c r="G98" s="53"/>
      <c r="H98" s="53"/>
      <c r="I98" s="53" t="str">
        <f t="shared" si="3"/>
        <v/>
      </c>
    </row>
    <row r="99" spans="2:9" x14ac:dyDescent="0.25">
      <c r="B99" s="53"/>
      <c r="C99" s="53"/>
      <c r="E99" s="78"/>
      <c r="F99" s="53"/>
      <c r="G99" s="53"/>
      <c r="H99" s="53"/>
      <c r="I99" s="53" t="str">
        <f t="shared" si="3"/>
        <v/>
      </c>
    </row>
    <row r="100" spans="2:9" x14ac:dyDescent="0.25">
      <c r="B100" s="53"/>
      <c r="C100" s="53"/>
      <c r="E100" s="78"/>
      <c r="F100" s="53"/>
      <c r="G100" s="53"/>
      <c r="H100" s="53"/>
      <c r="I100" s="53" t="str">
        <f t="shared" ref="I100:I131" si="4">IF(ISBLANK(F100),"",IF(F100="Wens",G100*IF(H100="Niet mogelijk",0,IF(H100="standaard",1,IF(H100="Maatwerk/3rd party oplossing",0.5,))),""))</f>
        <v/>
      </c>
    </row>
    <row r="101" spans="2:9" x14ac:dyDescent="0.25">
      <c r="B101" s="53"/>
      <c r="C101" s="53"/>
      <c r="D101" s="53"/>
      <c r="E101" s="78"/>
      <c r="F101" s="53"/>
      <c r="G101" s="53"/>
      <c r="H101" s="53"/>
      <c r="I101" s="53" t="str">
        <f t="shared" si="4"/>
        <v/>
      </c>
    </row>
    <row r="102" spans="2:9" x14ac:dyDescent="0.25">
      <c r="B102" s="53"/>
      <c r="C102" s="53"/>
      <c r="D102" s="53"/>
      <c r="E102" s="78"/>
      <c r="F102" s="53"/>
      <c r="G102" s="53"/>
      <c r="H102" s="53"/>
      <c r="I102" s="53" t="str">
        <f t="shared" si="4"/>
        <v/>
      </c>
    </row>
    <row r="103" spans="2:9" x14ac:dyDescent="0.25">
      <c r="B103" s="53"/>
      <c r="C103" s="53"/>
      <c r="D103" s="53"/>
      <c r="E103" s="78"/>
      <c r="F103" s="53"/>
      <c r="G103" s="53"/>
      <c r="H103" s="53"/>
      <c r="I103" s="53" t="str">
        <f t="shared" si="4"/>
        <v/>
      </c>
    </row>
    <row r="104" spans="2:9" x14ac:dyDescent="0.25">
      <c r="B104" s="53"/>
      <c r="C104" s="53"/>
      <c r="D104" s="53"/>
      <c r="E104" s="78"/>
      <c r="F104" s="53"/>
      <c r="G104" s="53"/>
      <c r="H104" s="53"/>
      <c r="I104" s="53" t="str">
        <f t="shared" si="4"/>
        <v/>
      </c>
    </row>
    <row r="105" spans="2:9" x14ac:dyDescent="0.25">
      <c r="B105" s="53"/>
      <c r="C105" s="53"/>
      <c r="D105" s="53"/>
      <c r="E105" s="78"/>
      <c r="F105" s="53"/>
      <c r="G105" s="53"/>
      <c r="H105" s="53"/>
      <c r="I105" s="53" t="str">
        <f t="shared" si="4"/>
        <v/>
      </c>
    </row>
    <row r="106" spans="2:9" x14ac:dyDescent="0.25">
      <c r="B106" s="53"/>
      <c r="C106" s="53"/>
      <c r="D106" s="53"/>
      <c r="E106" s="78"/>
      <c r="F106" s="53"/>
      <c r="G106" s="53"/>
      <c r="H106" s="53"/>
      <c r="I106" s="53" t="str">
        <f t="shared" si="4"/>
        <v/>
      </c>
    </row>
    <row r="107" spans="2:9" x14ac:dyDescent="0.25">
      <c r="B107" s="53"/>
      <c r="C107" s="53"/>
      <c r="D107" s="53"/>
      <c r="E107" s="78"/>
      <c r="F107" s="53"/>
      <c r="G107" s="53"/>
      <c r="H107" s="53"/>
      <c r="I107" s="53" t="str">
        <f t="shared" si="4"/>
        <v/>
      </c>
    </row>
    <row r="108" spans="2:9" x14ac:dyDescent="0.25">
      <c r="B108" s="53"/>
      <c r="C108" s="53"/>
      <c r="D108" s="53"/>
      <c r="E108" s="78"/>
      <c r="F108" s="53"/>
      <c r="G108" s="53"/>
      <c r="H108" s="53"/>
      <c r="I108" s="53" t="str">
        <f t="shared" si="4"/>
        <v/>
      </c>
    </row>
    <row r="109" spans="2:9" x14ac:dyDescent="0.25">
      <c r="B109" s="53"/>
      <c r="C109" s="53"/>
      <c r="D109" s="53"/>
      <c r="E109" s="78"/>
      <c r="F109" s="53"/>
      <c r="G109" s="53"/>
      <c r="H109" s="53"/>
      <c r="I109" s="53" t="str">
        <f t="shared" si="4"/>
        <v/>
      </c>
    </row>
    <row r="110" spans="2:9" x14ac:dyDescent="0.25">
      <c r="B110" s="53"/>
      <c r="C110" s="53"/>
      <c r="D110" s="53"/>
      <c r="E110" s="78"/>
      <c r="F110" s="53"/>
      <c r="G110" s="53"/>
      <c r="H110" s="53"/>
      <c r="I110" s="53" t="str">
        <f t="shared" si="4"/>
        <v/>
      </c>
    </row>
    <row r="111" spans="2:9" x14ac:dyDescent="0.25">
      <c r="B111" s="53"/>
      <c r="C111" s="53"/>
      <c r="D111" s="53"/>
      <c r="E111" s="78"/>
      <c r="F111" s="53"/>
      <c r="G111" s="53"/>
      <c r="H111" s="53"/>
      <c r="I111" s="53" t="str">
        <f t="shared" si="4"/>
        <v/>
      </c>
    </row>
    <row r="112" spans="2:9" x14ac:dyDescent="0.25">
      <c r="B112" s="53"/>
      <c r="C112" s="53"/>
      <c r="D112" s="53"/>
      <c r="E112" s="78"/>
      <c r="F112" s="53"/>
      <c r="G112" s="53"/>
      <c r="H112" s="53"/>
      <c r="I112" s="53" t="str">
        <f t="shared" si="4"/>
        <v/>
      </c>
    </row>
    <row r="113" spans="2:9" x14ac:dyDescent="0.25">
      <c r="B113" s="53"/>
      <c r="C113" s="53"/>
      <c r="D113" s="53"/>
      <c r="E113" s="78"/>
      <c r="F113" s="53"/>
      <c r="G113" s="53"/>
      <c r="H113" s="53"/>
      <c r="I113" s="53" t="str">
        <f t="shared" si="4"/>
        <v/>
      </c>
    </row>
    <row r="114" spans="2:9" x14ac:dyDescent="0.25">
      <c r="B114" s="53"/>
      <c r="C114" s="53"/>
      <c r="D114" s="53"/>
      <c r="E114" s="78"/>
      <c r="F114" s="53"/>
      <c r="G114" s="53"/>
      <c r="H114" s="53"/>
      <c r="I114" s="53" t="str">
        <f t="shared" si="4"/>
        <v/>
      </c>
    </row>
    <row r="115" spans="2:9" x14ac:dyDescent="0.25">
      <c r="B115" s="53"/>
      <c r="C115" s="53"/>
      <c r="D115" s="53"/>
      <c r="E115" s="78"/>
      <c r="F115" s="53"/>
      <c r="G115" s="53"/>
      <c r="H115" s="53"/>
      <c r="I115" s="53" t="str">
        <f t="shared" si="4"/>
        <v/>
      </c>
    </row>
    <row r="116" spans="2:9" x14ac:dyDescent="0.25">
      <c r="B116" s="53"/>
      <c r="C116" s="53"/>
      <c r="D116" s="53"/>
      <c r="E116" s="78"/>
      <c r="F116" s="53"/>
      <c r="G116" s="53"/>
      <c r="H116" s="53"/>
      <c r="I116" s="53" t="str">
        <f t="shared" si="4"/>
        <v/>
      </c>
    </row>
    <row r="117" spans="2:9" x14ac:dyDescent="0.25">
      <c r="B117" s="53"/>
      <c r="C117" s="53"/>
      <c r="D117" s="53"/>
      <c r="E117" s="78"/>
      <c r="F117" s="53"/>
      <c r="G117" s="53"/>
      <c r="H117" s="53"/>
      <c r="I117" s="53" t="str">
        <f t="shared" si="4"/>
        <v/>
      </c>
    </row>
    <row r="118" spans="2:9" x14ac:dyDescent="0.25">
      <c r="B118" s="53"/>
      <c r="C118" s="53"/>
      <c r="D118" s="53"/>
      <c r="E118" s="78"/>
      <c r="F118" s="53"/>
      <c r="G118" s="53"/>
      <c r="H118" s="53"/>
      <c r="I118" s="53" t="str">
        <f t="shared" si="4"/>
        <v/>
      </c>
    </row>
    <row r="119" spans="2:9" x14ac:dyDescent="0.25">
      <c r="B119" s="53"/>
      <c r="C119" s="53"/>
      <c r="D119" s="53"/>
      <c r="E119" s="78"/>
      <c r="F119" s="53"/>
      <c r="G119" s="53"/>
      <c r="H119" s="53"/>
      <c r="I119" s="53" t="str">
        <f t="shared" si="4"/>
        <v/>
      </c>
    </row>
    <row r="120" spans="2:9" x14ac:dyDescent="0.25">
      <c r="B120" s="53"/>
      <c r="C120" s="53"/>
      <c r="D120" s="53"/>
      <c r="F120" s="53"/>
      <c r="G120" s="53"/>
      <c r="H120" s="53"/>
      <c r="I120" s="53" t="str">
        <f t="shared" si="4"/>
        <v/>
      </c>
    </row>
    <row r="121" spans="2:9" x14ac:dyDescent="0.25">
      <c r="B121" s="53"/>
      <c r="C121" s="53"/>
      <c r="D121" s="53"/>
      <c r="F121" s="53"/>
      <c r="G121" s="53"/>
      <c r="H121" s="53"/>
      <c r="I121" s="53" t="str">
        <f t="shared" si="4"/>
        <v/>
      </c>
    </row>
    <row r="122" spans="2:9" x14ac:dyDescent="0.25">
      <c r="B122" s="53"/>
      <c r="C122" s="53"/>
      <c r="D122" s="53"/>
      <c r="F122" s="53"/>
      <c r="G122" s="53"/>
      <c r="H122" s="53"/>
      <c r="I122" s="53" t="str">
        <f t="shared" si="4"/>
        <v/>
      </c>
    </row>
    <row r="123" spans="2:9" x14ac:dyDescent="0.25">
      <c r="B123" s="53"/>
      <c r="C123" s="53"/>
      <c r="D123" s="53"/>
      <c r="F123" s="53"/>
      <c r="G123" s="53"/>
      <c r="H123" s="53"/>
      <c r="I123" s="53" t="str">
        <f t="shared" si="4"/>
        <v/>
      </c>
    </row>
    <row r="124" spans="2:9" x14ac:dyDescent="0.25">
      <c r="B124" s="53"/>
      <c r="C124" s="53"/>
      <c r="D124" s="53"/>
      <c r="F124" s="53"/>
      <c r="G124" s="53"/>
      <c r="H124" s="53"/>
      <c r="I124" s="53" t="str">
        <f t="shared" si="4"/>
        <v/>
      </c>
    </row>
    <row r="125" spans="2:9" x14ac:dyDescent="0.25">
      <c r="B125" s="53"/>
      <c r="C125" s="53"/>
      <c r="D125" s="53"/>
      <c r="E125" s="53"/>
      <c r="F125" s="53"/>
      <c r="G125" s="53"/>
      <c r="H125" s="53"/>
      <c r="I125" s="53" t="str">
        <f t="shared" si="4"/>
        <v/>
      </c>
    </row>
    <row r="126" spans="2:9" x14ac:dyDescent="0.25">
      <c r="B126" s="53"/>
      <c r="C126" s="53"/>
      <c r="D126" s="53"/>
      <c r="E126" s="53"/>
      <c r="F126" s="53"/>
      <c r="G126" s="53"/>
      <c r="H126" s="53"/>
      <c r="I126" s="53" t="str">
        <f t="shared" si="4"/>
        <v/>
      </c>
    </row>
    <row r="127" spans="2:9" x14ac:dyDescent="0.25">
      <c r="B127" s="53"/>
      <c r="C127" s="53"/>
      <c r="D127" s="53"/>
      <c r="E127" s="53"/>
      <c r="F127" s="53"/>
      <c r="G127" s="53"/>
      <c r="H127" s="53"/>
      <c r="I127" s="53" t="str">
        <f t="shared" si="4"/>
        <v/>
      </c>
    </row>
    <row r="128" spans="2:9" x14ac:dyDescent="0.25">
      <c r="B128" s="53"/>
      <c r="C128" s="53"/>
      <c r="D128" s="53"/>
      <c r="E128" s="53"/>
      <c r="F128" s="53"/>
      <c r="G128" s="53"/>
      <c r="H128" s="53"/>
      <c r="I128" s="53" t="str">
        <f t="shared" si="4"/>
        <v/>
      </c>
    </row>
    <row r="129" spans="1:9" x14ac:dyDescent="0.25">
      <c r="B129" s="53"/>
      <c r="C129" s="53"/>
      <c r="D129" s="53"/>
      <c r="E129" s="53"/>
      <c r="F129" s="53"/>
      <c r="G129" s="53"/>
      <c r="H129" s="53"/>
      <c r="I129" s="53" t="str">
        <f t="shared" si="4"/>
        <v/>
      </c>
    </row>
    <row r="130" spans="1:9" x14ac:dyDescent="0.25">
      <c r="B130" s="53"/>
      <c r="C130" s="53"/>
      <c r="D130" s="53"/>
      <c r="E130" s="53"/>
      <c r="F130" s="53"/>
      <c r="G130" s="53"/>
      <c r="H130" s="53"/>
      <c r="I130" s="53" t="str">
        <f t="shared" si="4"/>
        <v/>
      </c>
    </row>
    <row r="131" spans="1:9" x14ac:dyDescent="0.25">
      <c r="A131" s="51" t="str">
        <f t="shared" ref="A131:A162" si="5">IF(ISBLANK($B131),"",A130+1)</f>
        <v/>
      </c>
      <c r="B131" s="53"/>
      <c r="C131" s="53"/>
      <c r="D131" s="53"/>
      <c r="E131" s="53"/>
      <c r="F131" s="53"/>
      <c r="G131" s="53"/>
      <c r="H131" s="53"/>
      <c r="I131" s="53" t="str">
        <f t="shared" si="4"/>
        <v/>
      </c>
    </row>
    <row r="132" spans="1:9" x14ac:dyDescent="0.25">
      <c r="A132" s="51" t="str">
        <f t="shared" si="5"/>
        <v/>
      </c>
      <c r="B132" s="53"/>
      <c r="C132" s="53"/>
      <c r="D132" s="53"/>
      <c r="E132" s="53"/>
      <c r="F132" s="53"/>
      <c r="G132" s="53"/>
      <c r="H132" s="53"/>
      <c r="I132" s="53" t="str">
        <f t="shared" ref="I132:I163" si="6">IF(ISBLANK(F132),"",IF(F132="Wens",G132*IF(H132="Niet mogelijk",0,IF(H132="standaard",1,IF(H132="Maatwerk/3rd party oplossing",0.5,))),""))</f>
        <v/>
      </c>
    </row>
    <row r="133" spans="1:9" x14ac:dyDescent="0.25">
      <c r="A133" s="51" t="str">
        <f t="shared" si="5"/>
        <v/>
      </c>
      <c r="B133" s="53"/>
      <c r="C133" s="53"/>
      <c r="D133" s="53"/>
      <c r="E133" s="53"/>
      <c r="F133" s="53"/>
      <c r="G133" s="53"/>
      <c r="H133" s="53"/>
      <c r="I133" s="53" t="str">
        <f t="shared" si="6"/>
        <v/>
      </c>
    </row>
    <row r="134" spans="1:9" x14ac:dyDescent="0.25">
      <c r="A134" s="51" t="str">
        <f t="shared" si="5"/>
        <v/>
      </c>
      <c r="B134" s="53"/>
      <c r="C134" s="53"/>
      <c r="D134" s="53"/>
      <c r="E134" s="53"/>
      <c r="F134" s="53"/>
      <c r="G134" s="53"/>
      <c r="H134" s="53"/>
      <c r="I134" s="53" t="str">
        <f t="shared" si="6"/>
        <v/>
      </c>
    </row>
    <row r="135" spans="1:9" x14ac:dyDescent="0.25">
      <c r="A135" s="51" t="str">
        <f t="shared" si="5"/>
        <v/>
      </c>
      <c r="B135" s="53"/>
      <c r="C135" s="53"/>
      <c r="D135" s="53"/>
      <c r="E135" s="53"/>
      <c r="F135" s="53"/>
      <c r="G135" s="53"/>
      <c r="H135" s="53"/>
      <c r="I135" s="53" t="str">
        <f t="shared" si="6"/>
        <v/>
      </c>
    </row>
    <row r="136" spans="1:9" x14ac:dyDescent="0.25">
      <c r="A136" s="51" t="str">
        <f t="shared" si="5"/>
        <v/>
      </c>
      <c r="B136" s="53"/>
      <c r="C136" s="53"/>
      <c r="D136" s="53"/>
      <c r="E136" s="53"/>
      <c r="F136" s="53"/>
      <c r="G136" s="53"/>
      <c r="H136" s="53"/>
      <c r="I136" s="53" t="str">
        <f t="shared" si="6"/>
        <v/>
      </c>
    </row>
    <row r="137" spans="1:9" x14ac:dyDescent="0.25">
      <c r="A137" s="51" t="str">
        <f t="shared" si="5"/>
        <v/>
      </c>
      <c r="B137" s="53"/>
      <c r="C137" s="53"/>
      <c r="D137" s="53"/>
      <c r="E137" s="53"/>
      <c r="F137" s="53"/>
      <c r="G137" s="53"/>
      <c r="H137" s="53"/>
      <c r="I137" s="53" t="str">
        <f t="shared" si="6"/>
        <v/>
      </c>
    </row>
    <row r="138" spans="1:9" x14ac:dyDescent="0.25">
      <c r="A138" s="51" t="str">
        <f t="shared" si="5"/>
        <v/>
      </c>
      <c r="B138" s="53"/>
      <c r="C138" s="53"/>
      <c r="D138" s="53"/>
      <c r="E138" s="53"/>
      <c r="F138" s="53"/>
      <c r="G138" s="53"/>
      <c r="H138" s="53"/>
      <c r="I138" s="53" t="str">
        <f t="shared" si="6"/>
        <v/>
      </c>
    </row>
    <row r="139" spans="1:9" x14ac:dyDescent="0.25">
      <c r="A139" s="51" t="str">
        <f t="shared" si="5"/>
        <v/>
      </c>
      <c r="B139" s="53"/>
      <c r="C139" s="53"/>
      <c r="D139" s="53"/>
      <c r="E139" s="53"/>
      <c r="F139" s="53"/>
      <c r="G139" s="53"/>
      <c r="H139" s="53"/>
      <c r="I139" s="53" t="str">
        <f t="shared" si="6"/>
        <v/>
      </c>
    </row>
    <row r="140" spans="1:9" x14ac:dyDescent="0.25">
      <c r="A140" s="51" t="str">
        <f t="shared" si="5"/>
        <v/>
      </c>
      <c r="B140" s="53"/>
      <c r="C140" s="53"/>
      <c r="D140" s="53"/>
      <c r="E140" s="53"/>
      <c r="F140" s="53"/>
      <c r="G140" s="53"/>
      <c r="H140" s="53"/>
      <c r="I140" s="53" t="str">
        <f t="shared" si="6"/>
        <v/>
      </c>
    </row>
    <row r="141" spans="1:9" x14ac:dyDescent="0.25">
      <c r="A141" s="51" t="str">
        <f t="shared" si="5"/>
        <v/>
      </c>
      <c r="B141" s="53"/>
      <c r="C141" s="53"/>
      <c r="D141" s="53"/>
      <c r="E141" s="53"/>
      <c r="F141" s="53"/>
      <c r="G141" s="53"/>
      <c r="H141" s="53"/>
      <c r="I141" s="53" t="str">
        <f t="shared" si="6"/>
        <v/>
      </c>
    </row>
    <row r="142" spans="1:9" x14ac:dyDescent="0.25">
      <c r="A142" s="51" t="str">
        <f t="shared" si="5"/>
        <v/>
      </c>
      <c r="B142" s="53"/>
      <c r="C142" s="53"/>
      <c r="D142" s="53"/>
      <c r="E142" s="53"/>
      <c r="F142" s="53"/>
      <c r="G142" s="53"/>
      <c r="H142" s="53"/>
      <c r="I142" s="53" t="str">
        <f t="shared" si="6"/>
        <v/>
      </c>
    </row>
    <row r="143" spans="1:9" x14ac:dyDescent="0.25">
      <c r="A143" s="51" t="str">
        <f t="shared" si="5"/>
        <v/>
      </c>
      <c r="B143" s="53"/>
      <c r="C143" s="53"/>
      <c r="D143" s="53"/>
      <c r="E143" s="53"/>
      <c r="F143" s="53"/>
      <c r="G143" s="53"/>
      <c r="H143" s="53"/>
      <c r="I143" s="53" t="str">
        <f t="shared" si="6"/>
        <v/>
      </c>
    </row>
    <row r="144" spans="1:9" x14ac:dyDescent="0.25">
      <c r="A144" s="51" t="str">
        <f t="shared" si="5"/>
        <v/>
      </c>
      <c r="B144" s="53"/>
      <c r="C144" s="53"/>
      <c r="D144" s="53"/>
      <c r="E144" s="53"/>
      <c r="F144" s="53"/>
      <c r="G144" s="53"/>
      <c r="H144" s="53"/>
      <c r="I144" s="53" t="str">
        <f t="shared" si="6"/>
        <v/>
      </c>
    </row>
    <row r="145" spans="1:9" x14ac:dyDescent="0.25">
      <c r="A145" s="51" t="str">
        <f t="shared" si="5"/>
        <v/>
      </c>
      <c r="B145" s="53"/>
      <c r="C145" s="53"/>
      <c r="D145" s="53"/>
      <c r="E145" s="53"/>
      <c r="F145" s="53"/>
      <c r="G145" s="53"/>
      <c r="H145" s="53"/>
      <c r="I145" s="53" t="str">
        <f t="shared" si="6"/>
        <v/>
      </c>
    </row>
    <row r="146" spans="1:9" x14ac:dyDescent="0.25">
      <c r="A146" s="51" t="str">
        <f t="shared" si="5"/>
        <v/>
      </c>
      <c r="B146" s="53"/>
      <c r="C146" s="53"/>
      <c r="D146" s="53"/>
      <c r="E146" s="53"/>
      <c r="F146" s="53"/>
      <c r="G146" s="53"/>
      <c r="H146" s="53"/>
      <c r="I146" s="53" t="str">
        <f t="shared" si="6"/>
        <v/>
      </c>
    </row>
    <row r="147" spans="1:9" x14ac:dyDescent="0.25">
      <c r="A147" s="51" t="str">
        <f t="shared" si="5"/>
        <v/>
      </c>
      <c r="B147" s="53"/>
      <c r="C147" s="53"/>
      <c r="D147" s="53"/>
      <c r="E147" s="53"/>
      <c r="F147" s="53"/>
      <c r="G147" s="53"/>
      <c r="H147" s="53"/>
      <c r="I147" s="53" t="str">
        <f t="shared" si="6"/>
        <v/>
      </c>
    </row>
    <row r="148" spans="1:9" x14ac:dyDescent="0.25">
      <c r="A148" s="51" t="str">
        <f t="shared" si="5"/>
        <v/>
      </c>
      <c r="B148" s="53"/>
      <c r="C148" s="53"/>
      <c r="D148" s="53"/>
      <c r="E148" s="53"/>
      <c r="F148" s="53"/>
      <c r="G148" s="53"/>
      <c r="H148" s="53"/>
      <c r="I148" s="53" t="str">
        <f t="shared" si="6"/>
        <v/>
      </c>
    </row>
    <row r="149" spans="1:9" x14ac:dyDescent="0.25">
      <c r="A149" s="51" t="str">
        <f t="shared" si="5"/>
        <v/>
      </c>
      <c r="B149" s="53"/>
      <c r="C149" s="53"/>
      <c r="D149" s="53"/>
      <c r="E149" s="53"/>
      <c r="F149" s="53"/>
      <c r="G149" s="53"/>
      <c r="H149" s="53"/>
      <c r="I149" s="53" t="str">
        <f t="shared" si="6"/>
        <v/>
      </c>
    </row>
    <row r="150" spans="1:9" x14ac:dyDescent="0.25">
      <c r="A150" s="51" t="str">
        <f t="shared" si="5"/>
        <v/>
      </c>
      <c r="B150" s="53"/>
      <c r="C150" s="53"/>
      <c r="D150" s="53"/>
      <c r="E150" s="53"/>
      <c r="F150" s="53"/>
      <c r="G150" s="53"/>
      <c r="H150" s="53"/>
      <c r="I150" s="53" t="str">
        <f t="shared" si="6"/>
        <v/>
      </c>
    </row>
    <row r="151" spans="1:9" x14ac:dyDescent="0.25">
      <c r="A151" s="51" t="str">
        <f t="shared" si="5"/>
        <v/>
      </c>
      <c r="B151" s="53"/>
      <c r="C151" s="53"/>
      <c r="D151" s="53"/>
      <c r="E151" s="53"/>
      <c r="F151" s="53"/>
      <c r="G151" s="53"/>
      <c r="H151" s="53"/>
      <c r="I151" s="53" t="str">
        <f t="shared" si="6"/>
        <v/>
      </c>
    </row>
    <row r="152" spans="1:9" x14ac:dyDescent="0.25">
      <c r="A152" s="51" t="str">
        <f t="shared" si="5"/>
        <v/>
      </c>
      <c r="B152" s="53"/>
      <c r="C152" s="53"/>
      <c r="D152" s="53"/>
      <c r="E152" s="53"/>
      <c r="F152" s="53"/>
      <c r="G152" s="53"/>
      <c r="H152" s="53"/>
      <c r="I152" s="53" t="str">
        <f t="shared" si="6"/>
        <v/>
      </c>
    </row>
    <row r="153" spans="1:9" x14ac:dyDescent="0.25">
      <c r="A153" s="51" t="str">
        <f t="shared" si="5"/>
        <v/>
      </c>
      <c r="B153" s="53"/>
      <c r="C153" s="53"/>
      <c r="D153" s="53"/>
      <c r="E153" s="53"/>
      <c r="F153" s="53"/>
      <c r="G153" s="53"/>
      <c r="H153" s="53"/>
      <c r="I153" s="53" t="str">
        <f t="shared" si="6"/>
        <v/>
      </c>
    </row>
    <row r="154" spans="1:9" x14ac:dyDescent="0.25">
      <c r="A154" s="51" t="str">
        <f t="shared" si="5"/>
        <v/>
      </c>
      <c r="B154" s="53"/>
      <c r="C154" s="53"/>
      <c r="D154" s="53"/>
      <c r="E154" s="53"/>
      <c r="F154" s="53"/>
      <c r="G154" s="53"/>
      <c r="H154" s="53"/>
      <c r="I154" s="53" t="str">
        <f t="shared" si="6"/>
        <v/>
      </c>
    </row>
    <row r="155" spans="1:9" x14ac:dyDescent="0.25">
      <c r="A155" s="51" t="str">
        <f t="shared" si="5"/>
        <v/>
      </c>
      <c r="B155" s="53"/>
      <c r="C155" s="53"/>
      <c r="D155" s="53"/>
      <c r="E155" s="53"/>
      <c r="F155" s="53"/>
      <c r="G155" s="53"/>
      <c r="H155" s="53"/>
      <c r="I155" s="53" t="str">
        <f t="shared" si="6"/>
        <v/>
      </c>
    </row>
    <row r="156" spans="1:9" x14ac:dyDescent="0.25">
      <c r="A156" s="51" t="str">
        <f t="shared" si="5"/>
        <v/>
      </c>
      <c r="B156" s="53"/>
      <c r="C156" s="53"/>
      <c r="D156" s="53"/>
      <c r="E156" s="53"/>
      <c r="F156" s="53"/>
      <c r="G156" s="53"/>
      <c r="H156" s="53"/>
      <c r="I156" s="53" t="str">
        <f t="shared" si="6"/>
        <v/>
      </c>
    </row>
    <row r="157" spans="1:9" x14ac:dyDescent="0.25">
      <c r="A157" s="51" t="str">
        <f t="shared" si="5"/>
        <v/>
      </c>
      <c r="B157" s="53"/>
      <c r="C157" s="53"/>
      <c r="D157" s="53"/>
      <c r="E157" s="53"/>
      <c r="F157" s="53"/>
      <c r="G157" s="53"/>
      <c r="H157" s="53"/>
      <c r="I157" s="53" t="str">
        <f t="shared" si="6"/>
        <v/>
      </c>
    </row>
    <row r="158" spans="1:9" x14ac:dyDescent="0.25">
      <c r="A158" s="51" t="str">
        <f t="shared" si="5"/>
        <v/>
      </c>
      <c r="B158" s="53"/>
      <c r="C158" s="53"/>
      <c r="D158" s="53"/>
      <c r="E158" s="53"/>
      <c r="F158" s="53"/>
      <c r="G158" s="53"/>
      <c r="H158" s="53"/>
      <c r="I158" s="53" t="str">
        <f t="shared" si="6"/>
        <v/>
      </c>
    </row>
    <row r="159" spans="1:9" x14ac:dyDescent="0.25">
      <c r="A159" s="51" t="str">
        <f t="shared" si="5"/>
        <v/>
      </c>
      <c r="B159" s="53"/>
      <c r="C159" s="53"/>
      <c r="D159" s="53"/>
      <c r="E159" s="53"/>
      <c r="F159" s="53"/>
      <c r="G159" s="53"/>
      <c r="H159" s="53"/>
      <c r="I159" s="53" t="str">
        <f t="shared" si="6"/>
        <v/>
      </c>
    </row>
    <row r="160" spans="1:9" x14ac:dyDescent="0.25">
      <c r="A160" s="51" t="str">
        <f t="shared" si="5"/>
        <v/>
      </c>
      <c r="B160" s="53"/>
      <c r="C160" s="53"/>
      <c r="D160" s="53"/>
      <c r="E160" s="53"/>
      <c r="F160" s="53"/>
      <c r="G160" s="53"/>
      <c r="H160" s="53"/>
      <c r="I160" s="53" t="str">
        <f t="shared" si="6"/>
        <v/>
      </c>
    </row>
    <row r="161" spans="1:9" x14ac:dyDescent="0.25">
      <c r="A161" s="51" t="str">
        <f t="shared" si="5"/>
        <v/>
      </c>
      <c r="B161" s="53"/>
      <c r="C161" s="53"/>
      <c r="D161" s="53"/>
      <c r="E161" s="53"/>
      <c r="F161" s="53"/>
      <c r="G161" s="53"/>
      <c r="H161" s="53"/>
      <c r="I161" s="53" t="str">
        <f t="shared" si="6"/>
        <v/>
      </c>
    </row>
    <row r="162" spans="1:9" x14ac:dyDescent="0.25">
      <c r="A162" s="51" t="str">
        <f t="shared" si="5"/>
        <v/>
      </c>
      <c r="B162" s="53"/>
      <c r="C162" s="53"/>
      <c r="D162" s="53"/>
      <c r="E162" s="53"/>
      <c r="F162" s="53"/>
      <c r="G162" s="53"/>
      <c r="H162" s="53"/>
      <c r="I162" s="53" t="str">
        <f t="shared" si="6"/>
        <v/>
      </c>
    </row>
    <row r="163" spans="1:9" x14ac:dyDescent="0.25">
      <c r="A163" s="51" t="str">
        <f t="shared" ref="A163:A194" si="7">IF(ISBLANK($B163),"",A162+1)</f>
        <v/>
      </c>
      <c r="B163" s="53"/>
      <c r="C163" s="53"/>
      <c r="D163" s="53"/>
      <c r="E163" s="53"/>
      <c r="F163" s="53"/>
      <c r="G163" s="53"/>
      <c r="H163" s="53"/>
      <c r="I163" s="53" t="str">
        <f t="shared" si="6"/>
        <v/>
      </c>
    </row>
    <row r="164" spans="1:9" x14ac:dyDescent="0.25">
      <c r="A164" s="51" t="str">
        <f t="shared" si="7"/>
        <v/>
      </c>
      <c r="B164" s="53"/>
      <c r="C164" s="53"/>
      <c r="D164" s="53"/>
      <c r="E164" s="53"/>
      <c r="F164" s="53"/>
      <c r="G164" s="53"/>
      <c r="H164" s="53"/>
      <c r="I164" s="53" t="str">
        <f t="shared" ref="I164:I185" si="8">IF(ISBLANK(F164),"",IF(F164="Wens",G164*IF(H164="Niet mogelijk",0,IF(H164="standaard",1,IF(H164="Maatwerk/3rd party oplossing",0.5,))),""))</f>
        <v/>
      </c>
    </row>
    <row r="165" spans="1:9" x14ac:dyDescent="0.25">
      <c r="A165" s="51" t="str">
        <f t="shared" si="7"/>
        <v/>
      </c>
      <c r="B165" s="53"/>
      <c r="C165" s="53"/>
      <c r="D165" s="53"/>
      <c r="E165" s="53"/>
      <c r="F165" s="53"/>
      <c r="G165" s="53"/>
      <c r="H165" s="53"/>
      <c r="I165" s="53" t="str">
        <f t="shared" si="8"/>
        <v/>
      </c>
    </row>
    <row r="166" spans="1:9" x14ac:dyDescent="0.25">
      <c r="A166" s="51" t="str">
        <f t="shared" si="7"/>
        <v/>
      </c>
      <c r="B166" s="53"/>
      <c r="C166" s="53"/>
      <c r="D166" s="53"/>
      <c r="E166" s="53"/>
      <c r="F166" s="53"/>
      <c r="G166" s="53"/>
      <c r="H166" s="53"/>
      <c r="I166" s="53" t="str">
        <f t="shared" si="8"/>
        <v/>
      </c>
    </row>
    <row r="167" spans="1:9" x14ac:dyDescent="0.25">
      <c r="A167" s="51" t="str">
        <f t="shared" si="7"/>
        <v/>
      </c>
      <c r="B167" s="53"/>
      <c r="C167" s="53"/>
      <c r="D167" s="53"/>
      <c r="E167" s="53"/>
      <c r="F167" s="53"/>
      <c r="G167" s="53"/>
      <c r="H167" s="53"/>
      <c r="I167" s="53" t="str">
        <f t="shared" si="8"/>
        <v/>
      </c>
    </row>
    <row r="168" spans="1:9" x14ac:dyDescent="0.25">
      <c r="A168" s="51" t="str">
        <f t="shared" si="7"/>
        <v/>
      </c>
      <c r="B168" s="53"/>
      <c r="C168" s="53"/>
      <c r="D168" s="53"/>
      <c r="E168" s="53"/>
      <c r="F168" s="53"/>
      <c r="G168" s="53"/>
      <c r="H168" s="53"/>
      <c r="I168" s="53" t="str">
        <f t="shared" si="8"/>
        <v/>
      </c>
    </row>
    <row r="169" spans="1:9" x14ac:dyDescent="0.25">
      <c r="A169" s="51" t="str">
        <f t="shared" si="7"/>
        <v/>
      </c>
      <c r="B169" s="53"/>
      <c r="C169" s="53"/>
      <c r="D169" s="53"/>
      <c r="E169" s="53"/>
      <c r="F169" s="53"/>
      <c r="G169" s="53"/>
      <c r="H169" s="53"/>
      <c r="I169" s="53" t="str">
        <f t="shared" si="8"/>
        <v/>
      </c>
    </row>
    <row r="170" spans="1:9" x14ac:dyDescent="0.25">
      <c r="A170" s="51" t="str">
        <f t="shared" si="7"/>
        <v/>
      </c>
      <c r="B170" s="53"/>
      <c r="C170" s="53"/>
      <c r="D170" s="53"/>
      <c r="E170" s="53"/>
      <c r="F170" s="53"/>
      <c r="G170" s="53"/>
      <c r="H170" s="53"/>
      <c r="I170" s="53" t="str">
        <f t="shared" si="8"/>
        <v/>
      </c>
    </row>
    <row r="171" spans="1:9" x14ac:dyDescent="0.25">
      <c r="A171" s="51" t="str">
        <f t="shared" si="7"/>
        <v/>
      </c>
      <c r="B171" s="53"/>
      <c r="C171" s="53"/>
      <c r="D171" s="53"/>
      <c r="E171" s="53"/>
      <c r="F171" s="53"/>
      <c r="G171" s="53"/>
      <c r="H171" s="53"/>
      <c r="I171" s="53" t="str">
        <f t="shared" si="8"/>
        <v/>
      </c>
    </row>
    <row r="172" spans="1:9" x14ac:dyDescent="0.25">
      <c r="A172" s="51" t="str">
        <f t="shared" si="7"/>
        <v/>
      </c>
      <c r="B172" s="53"/>
      <c r="C172" s="53"/>
      <c r="D172" s="53"/>
      <c r="E172" s="53"/>
      <c r="F172" s="53"/>
      <c r="G172" s="53"/>
      <c r="H172" s="53"/>
      <c r="I172" s="53" t="str">
        <f t="shared" si="8"/>
        <v/>
      </c>
    </row>
    <row r="173" spans="1:9" x14ac:dyDescent="0.25">
      <c r="A173" s="51" t="str">
        <f t="shared" si="7"/>
        <v/>
      </c>
      <c r="B173" s="53"/>
      <c r="C173" s="53"/>
      <c r="D173" s="53"/>
      <c r="E173" s="53"/>
      <c r="F173" s="53"/>
      <c r="G173" s="53"/>
      <c r="H173" s="53"/>
      <c r="I173" s="53" t="str">
        <f t="shared" si="8"/>
        <v/>
      </c>
    </row>
    <row r="174" spans="1:9" x14ac:dyDescent="0.25">
      <c r="A174" s="51" t="str">
        <f t="shared" si="7"/>
        <v/>
      </c>
      <c r="B174" s="53"/>
      <c r="C174" s="53"/>
      <c r="D174" s="53"/>
      <c r="E174" s="53"/>
      <c r="F174" s="53"/>
      <c r="G174" s="53"/>
      <c r="H174" s="53"/>
      <c r="I174" s="53" t="str">
        <f t="shared" si="8"/>
        <v/>
      </c>
    </row>
    <row r="175" spans="1:9" x14ac:dyDescent="0.25">
      <c r="A175" s="51" t="str">
        <f t="shared" si="7"/>
        <v/>
      </c>
      <c r="B175" s="53"/>
      <c r="C175" s="53"/>
      <c r="D175" s="53"/>
      <c r="E175" s="53"/>
      <c r="F175" s="53"/>
      <c r="G175" s="53"/>
      <c r="H175" s="53"/>
      <c r="I175" s="53" t="str">
        <f t="shared" si="8"/>
        <v/>
      </c>
    </row>
    <row r="176" spans="1:9" x14ac:dyDescent="0.25">
      <c r="A176" s="51" t="str">
        <f t="shared" si="7"/>
        <v/>
      </c>
      <c r="B176" s="53"/>
      <c r="C176" s="53"/>
      <c r="D176" s="53"/>
      <c r="E176" s="53"/>
      <c r="F176" s="53"/>
      <c r="G176" s="53"/>
      <c r="H176" s="53"/>
      <c r="I176" s="53" t="str">
        <f t="shared" si="8"/>
        <v/>
      </c>
    </row>
    <row r="177" spans="1:9" x14ac:dyDescent="0.25">
      <c r="A177" s="51" t="str">
        <f t="shared" si="7"/>
        <v/>
      </c>
      <c r="B177" s="53"/>
      <c r="C177" s="53"/>
      <c r="D177" s="53"/>
      <c r="E177" s="53"/>
      <c r="F177" s="53"/>
      <c r="G177" s="53"/>
      <c r="H177" s="53"/>
      <c r="I177" s="53" t="str">
        <f t="shared" si="8"/>
        <v/>
      </c>
    </row>
    <row r="178" spans="1:9" x14ac:dyDescent="0.25">
      <c r="A178" s="51" t="str">
        <f t="shared" si="7"/>
        <v/>
      </c>
      <c r="B178" s="53"/>
      <c r="C178" s="53"/>
      <c r="D178" s="53"/>
      <c r="E178" s="53"/>
      <c r="F178" s="53"/>
      <c r="G178" s="53"/>
      <c r="H178" s="53"/>
      <c r="I178" s="53" t="str">
        <f t="shared" si="8"/>
        <v/>
      </c>
    </row>
    <row r="179" spans="1:9" x14ac:dyDescent="0.25">
      <c r="A179" s="51" t="str">
        <f t="shared" si="7"/>
        <v/>
      </c>
      <c r="B179" s="53"/>
      <c r="C179" s="53"/>
      <c r="D179" s="53"/>
      <c r="E179" s="53"/>
      <c r="F179" s="53"/>
      <c r="G179" s="53"/>
      <c r="H179" s="53"/>
      <c r="I179" s="53" t="str">
        <f t="shared" si="8"/>
        <v/>
      </c>
    </row>
    <row r="180" spans="1:9" x14ac:dyDescent="0.25">
      <c r="A180" s="51" t="str">
        <f t="shared" si="7"/>
        <v/>
      </c>
      <c r="B180" s="53"/>
      <c r="C180" s="53"/>
      <c r="D180" s="53"/>
      <c r="E180" s="53"/>
      <c r="F180" s="53"/>
      <c r="G180" s="53"/>
      <c r="H180" s="53"/>
      <c r="I180" s="53" t="str">
        <f t="shared" si="8"/>
        <v/>
      </c>
    </row>
    <row r="181" spans="1:9" x14ac:dyDescent="0.25">
      <c r="A181" s="51" t="str">
        <f t="shared" si="7"/>
        <v/>
      </c>
      <c r="B181" s="53"/>
      <c r="C181" s="53"/>
      <c r="D181" s="53"/>
      <c r="E181" s="53"/>
      <c r="F181" s="53"/>
      <c r="G181" s="53"/>
      <c r="H181" s="53"/>
      <c r="I181" s="53" t="str">
        <f t="shared" si="8"/>
        <v/>
      </c>
    </row>
    <row r="182" spans="1:9" x14ac:dyDescent="0.25">
      <c r="A182" s="51" t="str">
        <f t="shared" si="7"/>
        <v/>
      </c>
      <c r="B182" s="53"/>
      <c r="C182" s="53"/>
      <c r="D182" s="53"/>
      <c r="E182" s="53"/>
      <c r="F182" s="53"/>
      <c r="G182" s="53"/>
      <c r="H182" s="53"/>
      <c r="I182" s="53" t="str">
        <f t="shared" si="8"/>
        <v/>
      </c>
    </row>
    <row r="183" spans="1:9" x14ac:dyDescent="0.25">
      <c r="A183" s="51" t="str">
        <f t="shared" si="7"/>
        <v/>
      </c>
      <c r="B183" s="53"/>
      <c r="C183" s="53"/>
      <c r="D183" s="53"/>
      <c r="E183" s="53"/>
      <c r="F183" s="53"/>
      <c r="G183" s="53"/>
      <c r="H183" s="53"/>
      <c r="I183" s="53" t="str">
        <f t="shared" si="8"/>
        <v/>
      </c>
    </row>
    <row r="184" spans="1:9" x14ac:dyDescent="0.25">
      <c r="A184" s="51" t="str">
        <f t="shared" si="7"/>
        <v/>
      </c>
      <c r="B184" s="53"/>
      <c r="C184" s="53"/>
      <c r="D184" s="53"/>
      <c r="E184" s="53"/>
      <c r="F184" s="53"/>
      <c r="G184" s="53"/>
      <c r="H184" s="53"/>
      <c r="I184" s="53" t="str">
        <f t="shared" si="8"/>
        <v/>
      </c>
    </row>
    <row r="185" spans="1:9" x14ac:dyDescent="0.25">
      <c r="A185" s="51" t="str">
        <f t="shared" si="7"/>
        <v/>
      </c>
      <c r="B185" s="53"/>
      <c r="C185" s="53"/>
      <c r="D185" s="53"/>
      <c r="E185" s="53"/>
      <c r="F185" s="53"/>
      <c r="G185" s="53"/>
      <c r="H185" s="53"/>
      <c r="I185" s="53" t="str">
        <f t="shared" si="8"/>
        <v/>
      </c>
    </row>
    <row r="186" spans="1:9" x14ac:dyDescent="0.25">
      <c r="A186" s="51" t="str">
        <f t="shared" si="7"/>
        <v/>
      </c>
      <c r="B186" s="53"/>
      <c r="C186" s="53"/>
      <c r="D186" s="53"/>
      <c r="E186" s="53"/>
      <c r="F186" s="53"/>
      <c r="G186" s="53"/>
      <c r="H186" s="53"/>
      <c r="I186" s="53" t="str">
        <f t="shared" ref="I186:I194" si="9">IF(ISBLANK(F186),"",IF(F186="Wens",G186*IF(H186="Niet mogelijk",0,IF(H186="standaard",1,IF(H186="Maatwerk",0.5,IF(H186="3rd party plugin",0.25,0)))),""))</f>
        <v/>
      </c>
    </row>
    <row r="187" spans="1:9" x14ac:dyDescent="0.25">
      <c r="A187" s="51" t="str">
        <f t="shared" si="7"/>
        <v/>
      </c>
      <c r="B187" s="53"/>
      <c r="C187" s="53"/>
      <c r="D187" s="53"/>
      <c r="E187" s="53"/>
      <c r="F187" s="53"/>
      <c r="G187" s="53"/>
      <c r="H187" s="53"/>
      <c r="I187" s="53" t="str">
        <f t="shared" si="9"/>
        <v/>
      </c>
    </row>
    <row r="188" spans="1:9" x14ac:dyDescent="0.25">
      <c r="A188" s="51" t="str">
        <f t="shared" si="7"/>
        <v/>
      </c>
      <c r="B188" s="53"/>
      <c r="C188" s="53"/>
      <c r="D188" s="53"/>
      <c r="E188" s="53"/>
      <c r="F188" s="53"/>
      <c r="G188" s="53"/>
      <c r="H188" s="53"/>
      <c r="I188" s="53" t="str">
        <f t="shared" si="9"/>
        <v/>
      </c>
    </row>
    <row r="189" spans="1:9" x14ac:dyDescent="0.25">
      <c r="A189" s="51" t="str">
        <f t="shared" si="7"/>
        <v/>
      </c>
      <c r="B189" s="53"/>
      <c r="C189" s="53"/>
      <c r="D189" s="53"/>
      <c r="E189" s="53"/>
      <c r="F189" s="53"/>
      <c r="G189" s="53"/>
      <c r="H189" s="53"/>
      <c r="I189" s="53" t="str">
        <f t="shared" si="9"/>
        <v/>
      </c>
    </row>
    <row r="190" spans="1:9" x14ac:dyDescent="0.25">
      <c r="A190" s="51" t="str">
        <f t="shared" si="7"/>
        <v/>
      </c>
      <c r="B190" s="53"/>
      <c r="C190" s="53"/>
      <c r="D190" s="53"/>
      <c r="E190" s="53"/>
      <c r="F190" s="53"/>
      <c r="G190" s="53"/>
      <c r="H190" s="53"/>
      <c r="I190" s="53" t="str">
        <f t="shared" si="9"/>
        <v/>
      </c>
    </row>
    <row r="191" spans="1:9" x14ac:dyDescent="0.25">
      <c r="A191" s="51" t="str">
        <f t="shared" si="7"/>
        <v/>
      </c>
      <c r="B191" s="53"/>
      <c r="C191" s="53"/>
      <c r="D191" s="53"/>
      <c r="E191" s="53"/>
      <c r="F191" s="53"/>
      <c r="G191" s="53"/>
      <c r="H191" s="53"/>
      <c r="I191" s="53" t="str">
        <f t="shared" si="9"/>
        <v/>
      </c>
    </row>
    <row r="192" spans="1:9" x14ac:dyDescent="0.25">
      <c r="A192" s="51" t="str">
        <f t="shared" si="7"/>
        <v/>
      </c>
      <c r="B192" s="53"/>
      <c r="C192" s="53"/>
      <c r="D192" s="53"/>
      <c r="E192" s="53"/>
      <c r="F192" s="53"/>
      <c r="G192" s="53"/>
      <c r="H192" s="53"/>
      <c r="I192" s="53" t="str">
        <f t="shared" si="9"/>
        <v/>
      </c>
    </row>
    <row r="193" spans="1:9" x14ac:dyDescent="0.25">
      <c r="A193" s="51" t="str">
        <f t="shared" si="7"/>
        <v/>
      </c>
      <c r="B193" s="53"/>
      <c r="C193" s="53"/>
      <c r="D193" s="53"/>
      <c r="E193" s="53"/>
      <c r="F193" s="53"/>
      <c r="G193" s="53"/>
      <c r="H193" s="53"/>
      <c r="I193" s="53" t="str">
        <f t="shared" si="9"/>
        <v/>
      </c>
    </row>
    <row r="194" spans="1:9" x14ac:dyDescent="0.25">
      <c r="A194" s="51" t="str">
        <f t="shared" si="7"/>
        <v/>
      </c>
      <c r="B194" s="53"/>
      <c r="C194" s="53"/>
      <c r="D194" s="53"/>
      <c r="E194" s="53"/>
      <c r="F194" s="53"/>
      <c r="G194" s="53"/>
      <c r="H194" s="53"/>
      <c r="I194" s="53" t="str">
        <f t="shared" si="9"/>
        <v/>
      </c>
    </row>
    <row r="195" spans="1:9" x14ac:dyDescent="0.25">
      <c r="A195" s="51" t="str">
        <f t="shared" ref="A195:A213" si="10">IF(ISBLANK($B195),"",A194+1)</f>
        <v/>
      </c>
      <c r="B195" s="53"/>
      <c r="C195" s="53"/>
      <c r="D195" s="53"/>
      <c r="E195" s="53"/>
      <c r="F195" s="53"/>
      <c r="G195" s="53"/>
      <c r="H195" s="53"/>
      <c r="I195" s="53" t="str">
        <f t="shared" ref="I195:I212" si="11">IF(ISBLANK(F195),"",IF(F195="Wens",G195*IF(H195="Niet mogelijk",0,IF(H195="standaard",1,IF(H195="Maatwerk",0.5,IF(H195="3rd party plugin",0.25,0)))),""))</f>
        <v/>
      </c>
    </row>
    <row r="196" spans="1:9" x14ac:dyDescent="0.25">
      <c r="A196" s="51" t="str">
        <f t="shared" si="10"/>
        <v/>
      </c>
      <c r="B196" s="53"/>
      <c r="C196" s="53"/>
      <c r="D196" s="53"/>
      <c r="E196" s="53"/>
      <c r="F196" s="53"/>
      <c r="G196" s="53"/>
      <c r="H196" s="53"/>
      <c r="I196" s="53" t="str">
        <f t="shared" si="11"/>
        <v/>
      </c>
    </row>
    <row r="197" spans="1:9" x14ac:dyDescent="0.25">
      <c r="A197" s="51" t="str">
        <f t="shared" si="10"/>
        <v/>
      </c>
      <c r="B197" s="53"/>
      <c r="C197" s="53"/>
      <c r="D197" s="53"/>
      <c r="E197" s="53"/>
      <c r="F197" s="53"/>
      <c r="G197" s="53"/>
      <c r="H197" s="53"/>
      <c r="I197" s="53" t="str">
        <f t="shared" si="11"/>
        <v/>
      </c>
    </row>
    <row r="198" spans="1:9" x14ac:dyDescent="0.25">
      <c r="A198" s="51" t="str">
        <f t="shared" si="10"/>
        <v/>
      </c>
      <c r="B198" s="53"/>
      <c r="C198" s="53"/>
      <c r="D198" s="53"/>
      <c r="E198" s="53"/>
      <c r="F198" s="53"/>
      <c r="G198" s="53"/>
      <c r="H198" s="53"/>
      <c r="I198" s="53" t="str">
        <f t="shared" si="11"/>
        <v/>
      </c>
    </row>
    <row r="199" spans="1:9" x14ac:dyDescent="0.25">
      <c r="A199" s="51" t="str">
        <f t="shared" si="10"/>
        <v/>
      </c>
      <c r="B199" s="53"/>
      <c r="C199" s="53"/>
      <c r="D199" s="53"/>
      <c r="E199" s="53"/>
      <c r="F199" s="53"/>
      <c r="G199" s="53"/>
      <c r="H199" s="53"/>
      <c r="I199" s="53" t="str">
        <f t="shared" si="11"/>
        <v/>
      </c>
    </row>
    <row r="200" spans="1:9" x14ac:dyDescent="0.25">
      <c r="A200" s="51" t="str">
        <f t="shared" si="10"/>
        <v/>
      </c>
      <c r="B200" s="53"/>
      <c r="C200" s="53"/>
      <c r="D200" s="53"/>
      <c r="E200" s="53"/>
      <c r="F200" s="53"/>
      <c r="G200" s="53"/>
      <c r="H200" s="53"/>
      <c r="I200" s="53" t="str">
        <f t="shared" si="11"/>
        <v/>
      </c>
    </row>
    <row r="201" spans="1:9" x14ac:dyDescent="0.25">
      <c r="A201" s="51" t="str">
        <f t="shared" si="10"/>
        <v/>
      </c>
      <c r="B201" s="53"/>
      <c r="C201" s="53"/>
      <c r="D201" s="53"/>
      <c r="E201" s="53"/>
      <c r="F201" s="53"/>
      <c r="G201" s="53"/>
      <c r="H201" s="53"/>
      <c r="I201" s="53" t="str">
        <f t="shared" si="11"/>
        <v/>
      </c>
    </row>
    <row r="202" spans="1:9" x14ac:dyDescent="0.25">
      <c r="A202" s="51" t="str">
        <f t="shared" si="10"/>
        <v/>
      </c>
      <c r="B202" s="53"/>
      <c r="C202" s="53"/>
      <c r="D202" s="53"/>
      <c r="E202" s="53"/>
      <c r="F202" s="53"/>
      <c r="G202" s="53"/>
      <c r="H202" s="53"/>
      <c r="I202" s="53" t="str">
        <f t="shared" si="11"/>
        <v/>
      </c>
    </row>
    <row r="203" spans="1:9" x14ac:dyDescent="0.25">
      <c r="A203" s="51" t="str">
        <f t="shared" si="10"/>
        <v/>
      </c>
      <c r="B203" s="53"/>
      <c r="C203" s="53"/>
      <c r="D203" s="53"/>
      <c r="E203" s="53"/>
      <c r="F203" s="53"/>
      <c r="G203" s="53"/>
      <c r="H203" s="53"/>
      <c r="I203" s="53" t="str">
        <f t="shared" si="11"/>
        <v/>
      </c>
    </row>
    <row r="204" spans="1:9" x14ac:dyDescent="0.25">
      <c r="A204" s="51" t="str">
        <f t="shared" si="10"/>
        <v/>
      </c>
      <c r="B204" s="53"/>
      <c r="C204" s="53"/>
      <c r="D204" s="53"/>
      <c r="E204" s="53"/>
      <c r="F204" s="53"/>
      <c r="G204" s="53"/>
      <c r="H204" s="53"/>
      <c r="I204" s="53" t="str">
        <f t="shared" si="11"/>
        <v/>
      </c>
    </row>
    <row r="205" spans="1:9" x14ac:dyDescent="0.25">
      <c r="A205" s="51" t="str">
        <f t="shared" si="10"/>
        <v/>
      </c>
      <c r="B205" s="53"/>
      <c r="C205" s="53"/>
      <c r="D205" s="53"/>
      <c r="E205" s="53"/>
      <c r="F205" s="53"/>
      <c r="G205" s="53"/>
      <c r="H205" s="53"/>
      <c r="I205" s="53" t="str">
        <f t="shared" si="11"/>
        <v/>
      </c>
    </row>
    <row r="206" spans="1:9" x14ac:dyDescent="0.25">
      <c r="A206" s="51" t="str">
        <f t="shared" si="10"/>
        <v/>
      </c>
      <c r="B206" s="53"/>
      <c r="C206" s="53"/>
      <c r="D206" s="53"/>
      <c r="E206" s="53"/>
      <c r="F206" s="53"/>
      <c r="G206" s="53"/>
      <c r="H206" s="53"/>
      <c r="I206" s="53" t="str">
        <f t="shared" si="11"/>
        <v/>
      </c>
    </row>
    <row r="207" spans="1:9" x14ac:dyDescent="0.25">
      <c r="A207" s="51" t="str">
        <f t="shared" si="10"/>
        <v/>
      </c>
      <c r="B207" s="53"/>
      <c r="C207" s="53"/>
      <c r="D207" s="53"/>
      <c r="E207" s="53"/>
      <c r="F207" s="53"/>
      <c r="G207" s="53"/>
      <c r="H207" s="53"/>
      <c r="I207" s="53" t="str">
        <f t="shared" si="11"/>
        <v/>
      </c>
    </row>
    <row r="208" spans="1:9" x14ac:dyDescent="0.25">
      <c r="A208" s="51" t="str">
        <f t="shared" si="10"/>
        <v/>
      </c>
      <c r="B208" s="53"/>
      <c r="C208" s="53"/>
      <c r="D208" s="53"/>
      <c r="E208" s="53"/>
      <c r="F208" s="53"/>
      <c r="G208" s="53"/>
      <c r="H208" s="53"/>
      <c r="I208" s="53" t="str">
        <f t="shared" si="11"/>
        <v/>
      </c>
    </row>
    <row r="209" spans="1:9" x14ac:dyDescent="0.25">
      <c r="A209" s="51" t="str">
        <f t="shared" si="10"/>
        <v/>
      </c>
      <c r="B209" s="53"/>
      <c r="C209" s="53"/>
      <c r="D209" s="53"/>
      <c r="E209" s="53"/>
      <c r="F209" s="53"/>
      <c r="G209" s="53"/>
      <c r="H209" s="53"/>
      <c r="I209" s="53" t="str">
        <f t="shared" si="11"/>
        <v/>
      </c>
    </row>
    <row r="210" spans="1:9" x14ac:dyDescent="0.25">
      <c r="A210" s="51" t="str">
        <f t="shared" si="10"/>
        <v/>
      </c>
      <c r="B210" s="53"/>
      <c r="C210" s="53"/>
      <c r="D210" s="53"/>
      <c r="E210" s="53"/>
      <c r="F210" s="53"/>
      <c r="G210" s="53"/>
      <c r="H210" s="53"/>
      <c r="I210" s="53" t="str">
        <f t="shared" si="11"/>
        <v/>
      </c>
    </row>
    <row r="211" spans="1:9" x14ac:dyDescent="0.25">
      <c r="A211" s="51" t="str">
        <f t="shared" si="10"/>
        <v/>
      </c>
      <c r="B211" s="53"/>
      <c r="C211" s="53"/>
      <c r="D211" s="53"/>
      <c r="E211" s="53"/>
      <c r="F211" s="53"/>
      <c r="G211" s="53"/>
      <c r="H211" s="53"/>
      <c r="I211" s="53" t="str">
        <f t="shared" si="11"/>
        <v/>
      </c>
    </row>
    <row r="212" spans="1:9" x14ac:dyDescent="0.25">
      <c r="A212" s="51" t="str">
        <f t="shared" si="10"/>
        <v/>
      </c>
      <c r="B212" s="53"/>
      <c r="C212" s="53"/>
      <c r="D212" s="53"/>
      <c r="E212" s="53"/>
      <c r="F212" s="53"/>
      <c r="G212" s="53"/>
      <c r="H212" s="53"/>
      <c r="I212" s="53" t="str">
        <f t="shared" si="11"/>
        <v/>
      </c>
    </row>
    <row r="213" spans="1:9" x14ac:dyDescent="0.25">
      <c r="A213" s="51" t="str">
        <f t="shared" si="10"/>
        <v/>
      </c>
      <c r="B213" s="53"/>
      <c r="C213" s="53"/>
      <c r="D213" s="53"/>
      <c r="E213" s="53"/>
      <c r="F213" s="53"/>
      <c r="G213" s="53"/>
      <c r="H213" s="53"/>
      <c r="I213" s="53" t="str">
        <f>IF(ISBLANK(F213),"",IF(F213="Wens",G213*IF(H213="Niet mogelijk",0,IF(H213="standaard",1,IF(H213="Maatwerk",0.5,IF(H213="3rd party plugin",0.25,0)))),IF(H213="Niet mogelijk",0,IF(H213="standaard",2,IF(H213="Maatwerk",1,IF(H213="3rd party plugin",1,0))))))</f>
        <v/>
      </c>
    </row>
  </sheetData>
  <sheetProtection algorithmName="SHA-512" hashValue="lSSP1VjYGam4Pbfjn4KYNApAbHDMQHrGuPSn6BcyR+WU6aEqW1s3hmKXYR5+4BunhgEw4W/zXgcAHWjvO7NbIQ==" saltValue="mFkkFxd55mU3Bl1n8InkBQ==" spinCount="100000" sheet="1"/>
  <protectedRanges>
    <protectedRange sqref="H5:H53" name="ICT" securityDescriptor="O:WDG:WDD:(A;;CC;;;S-1-2-1)(A;;CC;;;LA)(A;;CC;;;BA)(A;;CC;;;AC)(A;;CC;;;S-1-5-32-583)(A;;CC;;;AS)(A;;CC;;;BO)(A;;CC;;;S-1-5-3)(A;;CC;;;CY)(A;;CC;;;S-1-5-32-562)(A;;CC;;;S-1-5-21-2163818466-1015412447-1108209815-503)(A;;CC;;;S-1-5-65-1)(A;;CC;;;OW)(A;;CC;;;RD)(A;;CC;;;RM)(A;;CC;;;AU)(A;;CC;;;PU)(A;;CC;;;HA)(A;;CC;;;WD)(A;;CC;;;IS)(A;;CC;;;S-1-5-1)(A;;CC;;;S-1-5-14)(A;;CC;;;S-1-5-17)(A;;CC;;;ER)(A;;CC;;;S-1-5-114)(A;;CC;;;CO)(A;;CC;;;CG)(A;;CC;;;NO)(A;;CC;;;NS)(A;;CC;;;AA)(A;;CC;;;MU)(A;;CC;;;RE)(A;;CC;;;SU)(A;;CC;;;SS)(A;;CC;;;S-1-5-113)(A;;CC;;;LG)(A;;CC;;;BU)(A;;CC;;;BG)(A;;CC;;;AN)(A;;CC;;;IU)(A;;CC;;;LS)(A;;CC;;;NU)(A;;CC;;;LU)(A;;CC;;;SY)(A;;CC;;;S-1-5-32-581)(A;;CC;;;S-1-5-13)(A;;CC;;;S-1-5-21-2163818466-1015412447-1108209815-504)"/>
  </protectedRanges>
  <sortState xmlns:xlrd2="http://schemas.microsoft.com/office/spreadsheetml/2017/richdata2" ref="A4:I52">
    <sortCondition ref="C5:C52"/>
    <sortCondition ref="D5:D52"/>
  </sortState>
  <conditionalFormatting sqref="H5:H53">
    <cfRule type="expression" dxfId="17" priority="2">
      <formula>AND($F5&lt;&gt;"",$H5&lt;&gt;"")</formula>
    </cfRule>
  </conditionalFormatting>
  <conditionalFormatting sqref="H5:H209">
    <cfRule type="expression" dxfId="16" priority="1">
      <formula>AND($F5="Eis",$H5="Nee")</formula>
    </cfRule>
    <cfRule type="expression" dxfId="15" priority="3">
      <formula>AND($F5&lt;&gt;"",$H5="")</formula>
    </cfRule>
  </conditionalFormatting>
  <dataValidations count="6">
    <dataValidation type="list" allowBlank="1" showInputMessage="1" showErrorMessage="1" sqref="D51 F5:F213" xr:uid="{5E9A1CC5-9952-4C05-8626-FE43D4758417}">
      <formula1>EisOfWens</formula1>
    </dataValidation>
    <dataValidation type="list" allowBlank="1" showInputMessage="1" showErrorMessage="1" sqref="H150:H213" xr:uid="{7FE82DBD-1E66-4D04-B6D8-7ACC88A572D9}">
      <formula1>WijzeWaaropAanwezigInOplossing</formula1>
    </dataValidation>
    <dataValidation type="list" allowBlank="1" showInputMessage="1" showErrorMessage="1" sqref="G5:G212" xr:uid="{A55A94C7-30E8-4A80-85D8-D98E5D7160A0}">
      <formula1>MaximaalAantalPuntenWens</formula1>
    </dataValidation>
    <dataValidation type="list" allowBlank="1" showInputMessage="1" showErrorMessage="1" sqref="B54:B213" xr:uid="{9FC45D12-314C-4209-B90A-4F65483FBE3F}">
      <formula1>FinanceOnderwerpen</formula1>
    </dataValidation>
    <dataValidation type="list" allowBlank="1" showInputMessage="1" showErrorMessage="1" sqref="H5:H149" xr:uid="{2FC11F08-07F3-4CD6-9AC4-019EA83A0156}">
      <formula1>INDIRECT(F5)</formula1>
    </dataValidation>
    <dataValidation type="list" allowBlank="1" showInputMessage="1" showErrorMessage="1" sqref="B5:B53" xr:uid="{98ED378D-4FE3-4F8A-91FD-B7FBD405748D}">
      <formula1>ICTOnderwerpen</formula1>
    </dataValidation>
  </dataValidations>
  <pageMargins left="0.7" right="0.7" top="0.75" bottom="0.75" header="0.3" footer="0.3"/>
  <pageSetup paperSize="8" fitToWidth="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1D47E-17E6-441B-99AB-5FD16685AB05}">
  <dimension ref="A1:J62"/>
  <sheetViews>
    <sheetView topLeftCell="A19" zoomScaleNormal="100" workbookViewId="0">
      <selection activeCell="G4" sqref="G1:G1048576"/>
    </sheetView>
  </sheetViews>
  <sheetFormatPr defaultColWidth="9.140625" defaultRowHeight="13.5" x14ac:dyDescent="0.25"/>
  <cols>
    <col min="1" max="1" width="12.7109375" style="51" customWidth="1"/>
    <col min="2" max="2" width="20.7109375" style="9" customWidth="1"/>
    <col min="3" max="4" width="21.28515625" style="9" customWidth="1"/>
    <col min="5" max="5" width="64.42578125" style="72" customWidth="1"/>
    <col min="6" max="7" width="9.140625" style="9"/>
    <col min="8" max="8" width="14.28515625" style="9" bestFit="1" customWidth="1"/>
    <col min="9" max="9" width="9.140625" style="9"/>
    <col min="10" max="10" width="11" style="28" customWidth="1"/>
    <col min="11" max="16384" width="9.140625" style="9"/>
  </cols>
  <sheetData>
    <row r="1" spans="1:10" s="50" customFormat="1" ht="64.150000000000006" customHeight="1" x14ac:dyDescent="0.3">
      <c r="A1" s="29"/>
      <c r="B1" s="64"/>
      <c r="C1" s="3" t="s">
        <v>1073</v>
      </c>
      <c r="D1" s="65"/>
      <c r="E1" s="66"/>
      <c r="F1" s="64"/>
      <c r="G1" s="64"/>
      <c r="H1" s="64"/>
      <c r="I1" s="64"/>
      <c r="J1" s="67"/>
    </row>
    <row r="2" spans="1:10" s="35" customFormat="1" ht="16.5" x14ac:dyDescent="0.25">
      <c r="A2" s="33" t="str" cm="1">
        <f t="array" aca="1" ref="A2" ca="1">"P7 - Programma van eisen en wensen - "&amp; _xlfn.TEXTAFTER(CELL("filename",A2),"]")</f>
        <v>P7 - Programma van eisen en wensen - Wetgeving en compliance</v>
      </c>
      <c r="B2" s="34"/>
      <c r="C2" s="34"/>
      <c r="D2" s="34"/>
      <c r="E2" s="34"/>
      <c r="F2" s="34"/>
      <c r="G2" s="34"/>
      <c r="H2" s="34"/>
      <c r="I2" s="34"/>
    </row>
    <row r="3" spans="1:10" ht="63.75" x14ac:dyDescent="0.25">
      <c r="A3" s="36"/>
      <c r="B3" s="37"/>
      <c r="C3" s="37"/>
      <c r="D3" s="37"/>
      <c r="E3" s="68"/>
      <c r="F3" s="40" t="s">
        <v>139</v>
      </c>
      <c r="G3" s="40">
        <f>SUM(G5:G249)</f>
        <v>12</v>
      </c>
      <c r="H3" s="69" t="s">
        <v>9</v>
      </c>
      <c r="I3" s="69">
        <f>SUM(I5:I250)</f>
        <v>0</v>
      </c>
      <c r="J3" s="9"/>
    </row>
    <row r="4" spans="1:10" s="71" customFormat="1" ht="76.5" x14ac:dyDescent="0.25">
      <c r="A4" s="42" t="str">
        <f>"Nummer ("&amp; MAX(ICT!A5:A249)+1&amp;")"</f>
        <v>Nummer (550)</v>
      </c>
      <c r="B4" s="43" t="s">
        <v>11</v>
      </c>
      <c r="C4" s="43" t="s">
        <v>12</v>
      </c>
      <c r="D4" s="43" t="s">
        <v>1</v>
      </c>
      <c r="E4" s="43" t="s">
        <v>13</v>
      </c>
      <c r="F4" s="43" t="s">
        <v>14</v>
      </c>
      <c r="G4" s="43" t="s">
        <v>15</v>
      </c>
      <c r="H4" s="70" t="s">
        <v>16</v>
      </c>
      <c r="I4" s="70" t="s">
        <v>17</v>
      </c>
    </row>
    <row r="5" spans="1:10" ht="67.5" x14ac:dyDescent="0.25">
      <c r="A5" s="44">
        <f>MAX(ICT!A5:A249)+1</f>
        <v>550</v>
      </c>
      <c r="B5" s="45" t="s">
        <v>1074</v>
      </c>
      <c r="C5" s="44" t="s">
        <v>1075</v>
      </c>
      <c r="D5" s="45" t="s">
        <v>1076</v>
      </c>
      <c r="E5" s="46" t="s">
        <v>1077</v>
      </c>
      <c r="F5" s="46" t="s">
        <v>27</v>
      </c>
      <c r="G5" s="46"/>
      <c r="H5" s="46"/>
      <c r="I5" s="46" t="str">
        <f>IF(ISBLANK(F5),"",IF(F5="Wens",G5*IF(H5="Niet mogelijk",0,IF(H5="standaard",1,IF(H5="Maatwerk/3rd party oplossing",0.5,))),""))</f>
        <v/>
      </c>
      <c r="J5" s="9"/>
    </row>
    <row r="6" spans="1:10" ht="67.5" x14ac:dyDescent="0.25">
      <c r="A6" s="47">
        <f>IF(ISBLANK(B6),"",A5+1)</f>
        <v>551</v>
      </c>
      <c r="B6" s="48" t="s">
        <v>1078</v>
      </c>
      <c r="C6" s="47" t="s">
        <v>18</v>
      </c>
      <c r="D6" s="48" t="s">
        <v>1078</v>
      </c>
      <c r="E6" s="48" t="s">
        <v>1079</v>
      </c>
      <c r="F6" s="49" t="s">
        <v>27</v>
      </c>
      <c r="G6" s="49"/>
      <c r="H6" s="49"/>
      <c r="I6" s="49"/>
      <c r="J6" s="9"/>
    </row>
    <row r="7" spans="1:10" ht="54" x14ac:dyDescent="0.25">
      <c r="A7" s="44">
        <f t="shared" ref="A7:A40" si="0">IF(ISBLANK(B7),"",A6+1)</f>
        <v>552</v>
      </c>
      <c r="B7" s="45" t="s">
        <v>1074</v>
      </c>
      <c r="C7" s="44" t="s">
        <v>1075</v>
      </c>
      <c r="D7" s="45" t="s">
        <v>962</v>
      </c>
      <c r="E7" s="46" t="s">
        <v>1080</v>
      </c>
      <c r="F7" s="46" t="s">
        <v>27</v>
      </c>
      <c r="G7" s="46"/>
      <c r="H7" s="46"/>
      <c r="I7" s="46" t="str">
        <f t="shared" ref="H7:I30" si="1">IF(ISBLANK(F7),"",IF(F7="Wens",G7*IF(H7="Niet mogelijk",0,IF(H7="standaard",1,IF(H7="Maatwerk/3rd party oplossing",0.5,))),""))</f>
        <v/>
      </c>
      <c r="J7" s="9"/>
    </row>
    <row r="8" spans="1:10" x14ac:dyDescent="0.25">
      <c r="A8" s="47">
        <f t="shared" si="0"/>
        <v>553</v>
      </c>
      <c r="B8" s="48" t="s">
        <v>1081</v>
      </c>
      <c r="C8" s="47" t="s">
        <v>1082</v>
      </c>
      <c r="D8" s="48" t="s">
        <v>1083</v>
      </c>
      <c r="E8" s="48" t="s">
        <v>1084</v>
      </c>
      <c r="F8" s="49" t="s">
        <v>27</v>
      </c>
      <c r="G8" s="49"/>
      <c r="H8" s="49"/>
      <c r="I8" s="49" t="str">
        <f>IF(ISBLANK(F8),"",IF(F8="Wens",G8*IF(H8="Niet mogelijk",0,IF(H8="standaard",1,IF(H8="Maatwerk/3rd party oplossing",0.5,))),""))</f>
        <v/>
      </c>
      <c r="J8" s="9"/>
    </row>
    <row r="9" spans="1:10" ht="40.5" x14ac:dyDescent="0.25">
      <c r="A9" s="44">
        <f t="shared" si="0"/>
        <v>554</v>
      </c>
      <c r="B9" s="45" t="s">
        <v>1085</v>
      </c>
      <c r="C9" s="44" t="s">
        <v>1085</v>
      </c>
      <c r="D9" s="45" t="s">
        <v>1086</v>
      </c>
      <c r="E9" s="46" t="s">
        <v>1087</v>
      </c>
      <c r="F9" s="46" t="s">
        <v>27</v>
      </c>
      <c r="G9" s="46"/>
      <c r="H9" s="46"/>
      <c r="I9" s="46" t="str">
        <f t="shared" si="1"/>
        <v/>
      </c>
      <c r="J9" s="9"/>
    </row>
    <row r="10" spans="1:10" ht="148.5" x14ac:dyDescent="0.25">
      <c r="A10" s="47">
        <f t="shared" si="0"/>
        <v>555</v>
      </c>
      <c r="B10" s="48" t="s">
        <v>1081</v>
      </c>
      <c r="C10" s="47" t="s">
        <v>1088</v>
      </c>
      <c r="D10" s="48" t="s">
        <v>1089</v>
      </c>
      <c r="E10" s="48" t="s">
        <v>1090</v>
      </c>
      <c r="F10" s="49" t="s">
        <v>27</v>
      </c>
      <c r="G10" s="49"/>
      <c r="H10" s="49"/>
      <c r="I10" s="49" t="str">
        <f t="shared" si="1"/>
        <v/>
      </c>
      <c r="J10" s="9"/>
    </row>
    <row r="11" spans="1:10" ht="27" x14ac:dyDescent="0.25">
      <c r="A11" s="44">
        <f t="shared" si="0"/>
        <v>556</v>
      </c>
      <c r="B11" s="45" t="s">
        <v>1091</v>
      </c>
      <c r="C11" s="44" t="s">
        <v>1091</v>
      </c>
      <c r="D11" s="45" t="s">
        <v>1092</v>
      </c>
      <c r="E11" s="46" t="s">
        <v>1093</v>
      </c>
      <c r="F11" s="46" t="s">
        <v>27</v>
      </c>
      <c r="G11" s="46"/>
      <c r="H11" s="46"/>
      <c r="I11" s="46" t="str">
        <f t="shared" si="1"/>
        <v/>
      </c>
      <c r="J11" s="9"/>
    </row>
    <row r="12" spans="1:10" ht="54" x14ac:dyDescent="0.25">
      <c r="A12" s="47">
        <f t="shared" si="0"/>
        <v>557</v>
      </c>
      <c r="B12" s="48" t="s">
        <v>1091</v>
      </c>
      <c r="C12" s="47" t="s">
        <v>1094</v>
      </c>
      <c r="D12" s="48" t="s">
        <v>1095</v>
      </c>
      <c r="E12" s="48" t="s">
        <v>1096</v>
      </c>
      <c r="F12" s="49" t="s">
        <v>27</v>
      </c>
      <c r="G12" s="49"/>
      <c r="H12" s="49"/>
      <c r="I12" s="49" t="str">
        <f t="shared" si="1"/>
        <v/>
      </c>
      <c r="J12" s="9"/>
    </row>
    <row r="13" spans="1:10" ht="67.5" x14ac:dyDescent="0.25">
      <c r="A13" s="44">
        <f t="shared" si="0"/>
        <v>558</v>
      </c>
      <c r="B13" s="45" t="s">
        <v>1091</v>
      </c>
      <c r="C13" s="44" t="s">
        <v>1091</v>
      </c>
      <c r="D13" s="45" t="s">
        <v>1097</v>
      </c>
      <c r="E13" s="46" t="s">
        <v>1098</v>
      </c>
      <c r="F13" s="46" t="s">
        <v>22</v>
      </c>
      <c r="G13" s="46">
        <v>6</v>
      </c>
      <c r="H13" s="46"/>
      <c r="I13" s="46">
        <f t="shared" si="1"/>
        <v>0</v>
      </c>
      <c r="J13" s="9"/>
    </row>
    <row r="14" spans="1:10" ht="67.5" x14ac:dyDescent="0.25">
      <c r="A14" s="47">
        <f t="shared" si="0"/>
        <v>559</v>
      </c>
      <c r="B14" s="48" t="s">
        <v>1091</v>
      </c>
      <c r="C14" s="47" t="s">
        <v>1091</v>
      </c>
      <c r="D14" s="48" t="s">
        <v>1099</v>
      </c>
      <c r="E14" s="48" t="s">
        <v>1100</v>
      </c>
      <c r="F14" s="49" t="s">
        <v>27</v>
      </c>
      <c r="G14" s="49"/>
      <c r="H14" s="46"/>
      <c r="I14" s="49" t="str">
        <f t="shared" si="1"/>
        <v/>
      </c>
      <c r="J14" s="9"/>
    </row>
    <row r="15" spans="1:10" ht="81" x14ac:dyDescent="0.25">
      <c r="A15" s="44">
        <f t="shared" si="0"/>
        <v>560</v>
      </c>
      <c r="B15" s="45" t="s">
        <v>1091</v>
      </c>
      <c r="C15" s="44" t="s">
        <v>1094</v>
      </c>
      <c r="D15" s="45" t="s">
        <v>1101</v>
      </c>
      <c r="E15" s="46" t="s">
        <v>1102</v>
      </c>
      <c r="F15" s="46" t="s">
        <v>27</v>
      </c>
      <c r="G15" s="46"/>
      <c r="H15" s="46"/>
      <c r="I15" s="46" t="str">
        <f t="shared" si="1"/>
        <v/>
      </c>
      <c r="J15" s="9"/>
    </row>
    <row r="16" spans="1:10" ht="27" x14ac:dyDescent="0.25">
      <c r="A16" s="47">
        <f t="shared" si="0"/>
        <v>561</v>
      </c>
      <c r="B16" s="48" t="s">
        <v>1091</v>
      </c>
      <c r="C16" s="47" t="s">
        <v>1094</v>
      </c>
      <c r="D16" s="48" t="s">
        <v>1103</v>
      </c>
      <c r="E16" s="48" t="s">
        <v>1104</v>
      </c>
      <c r="F16" s="49" t="s">
        <v>27</v>
      </c>
      <c r="G16" s="49"/>
      <c r="H16" s="46"/>
      <c r="I16" s="49" t="str">
        <f t="shared" si="1"/>
        <v/>
      </c>
      <c r="J16" s="9"/>
    </row>
    <row r="17" spans="1:10" ht="27" x14ac:dyDescent="0.25">
      <c r="A17" s="44">
        <f t="shared" si="0"/>
        <v>562</v>
      </c>
      <c r="B17" s="45" t="s">
        <v>1091</v>
      </c>
      <c r="C17" s="44" t="s">
        <v>1091</v>
      </c>
      <c r="D17" s="45" t="s">
        <v>1105</v>
      </c>
      <c r="E17" s="46" t="s">
        <v>1106</v>
      </c>
      <c r="F17" s="46" t="s">
        <v>27</v>
      </c>
      <c r="G17" s="46"/>
      <c r="H17" s="46"/>
      <c r="I17" s="46" t="str">
        <f t="shared" si="1"/>
        <v/>
      </c>
      <c r="J17" s="9"/>
    </row>
    <row r="18" spans="1:10" ht="27" x14ac:dyDescent="0.25">
      <c r="A18" s="47">
        <f t="shared" si="0"/>
        <v>563</v>
      </c>
      <c r="B18" s="48" t="s">
        <v>1091</v>
      </c>
      <c r="C18" s="47" t="s">
        <v>1091</v>
      </c>
      <c r="D18" s="48" t="s">
        <v>1107</v>
      </c>
      <c r="E18" s="48" t="s">
        <v>1108</v>
      </c>
      <c r="F18" s="49" t="s">
        <v>27</v>
      </c>
      <c r="G18" s="49"/>
      <c r="H18" s="46"/>
      <c r="I18" s="49" t="str">
        <f t="shared" si="1"/>
        <v/>
      </c>
      <c r="J18" s="9"/>
    </row>
    <row r="19" spans="1:10" x14ac:dyDescent="0.25">
      <c r="A19" s="44">
        <f t="shared" si="0"/>
        <v>564</v>
      </c>
      <c r="B19" s="45" t="s">
        <v>1091</v>
      </c>
      <c r="C19" s="44" t="s">
        <v>1091</v>
      </c>
      <c r="D19" s="45" t="s">
        <v>1109</v>
      </c>
      <c r="E19" s="46" t="s">
        <v>1110</v>
      </c>
      <c r="F19" s="46" t="s">
        <v>27</v>
      </c>
      <c r="G19" s="46"/>
      <c r="H19" s="46"/>
      <c r="I19" s="46" t="str">
        <f t="shared" si="1"/>
        <v/>
      </c>
      <c r="J19" s="9"/>
    </row>
    <row r="20" spans="1:10" ht="40.5" x14ac:dyDescent="0.25">
      <c r="A20" s="47">
        <f t="shared" si="0"/>
        <v>565</v>
      </c>
      <c r="B20" s="48" t="s">
        <v>1091</v>
      </c>
      <c r="C20" s="47" t="s">
        <v>1091</v>
      </c>
      <c r="D20" s="48" t="s">
        <v>1111</v>
      </c>
      <c r="E20" s="48" t="s">
        <v>1112</v>
      </c>
      <c r="F20" s="49" t="s">
        <v>27</v>
      </c>
      <c r="G20" s="49"/>
      <c r="H20" s="46"/>
      <c r="I20" s="49" t="str">
        <f t="shared" si="1"/>
        <v/>
      </c>
      <c r="J20" s="9"/>
    </row>
    <row r="21" spans="1:10" ht="27" x14ac:dyDescent="0.25">
      <c r="A21" s="44">
        <f t="shared" si="0"/>
        <v>566</v>
      </c>
      <c r="B21" s="45" t="s">
        <v>1091</v>
      </c>
      <c r="C21" s="44" t="s">
        <v>1091</v>
      </c>
      <c r="D21" s="45" t="s">
        <v>1111</v>
      </c>
      <c r="E21" s="46" t="s">
        <v>1113</v>
      </c>
      <c r="F21" s="46" t="s">
        <v>27</v>
      </c>
      <c r="G21" s="46"/>
      <c r="H21" s="46"/>
      <c r="I21" s="46" t="str">
        <f t="shared" si="1"/>
        <v/>
      </c>
      <c r="J21" s="9"/>
    </row>
    <row r="22" spans="1:10" ht="54" x14ac:dyDescent="0.25">
      <c r="A22" s="47">
        <f t="shared" si="0"/>
        <v>567</v>
      </c>
      <c r="B22" s="48" t="s">
        <v>1091</v>
      </c>
      <c r="C22" s="47" t="s">
        <v>1091</v>
      </c>
      <c r="D22" s="48" t="s">
        <v>1114</v>
      </c>
      <c r="E22" s="48" t="s">
        <v>1115</v>
      </c>
      <c r="F22" s="49" t="s">
        <v>27</v>
      </c>
      <c r="G22" s="49"/>
      <c r="H22" s="46"/>
      <c r="I22" s="49" t="str">
        <f t="shared" si="1"/>
        <v/>
      </c>
      <c r="J22" s="9"/>
    </row>
    <row r="23" spans="1:10" ht="40.5" x14ac:dyDescent="0.25">
      <c r="A23" s="44">
        <f t="shared" si="0"/>
        <v>568</v>
      </c>
      <c r="B23" s="45" t="s">
        <v>1091</v>
      </c>
      <c r="C23" s="44" t="s">
        <v>1116</v>
      </c>
      <c r="D23" s="45" t="s">
        <v>1117</v>
      </c>
      <c r="E23" s="46" t="s">
        <v>1118</v>
      </c>
      <c r="F23" s="46" t="s">
        <v>27</v>
      </c>
      <c r="G23" s="46"/>
      <c r="H23" s="46"/>
      <c r="I23" s="46" t="str">
        <f t="shared" si="1"/>
        <v/>
      </c>
      <c r="J23" s="9"/>
    </row>
    <row r="24" spans="1:10" ht="27" x14ac:dyDescent="0.25">
      <c r="A24" s="47">
        <f t="shared" si="0"/>
        <v>569</v>
      </c>
      <c r="B24" s="48" t="s">
        <v>1091</v>
      </c>
      <c r="C24" s="47" t="s">
        <v>1119</v>
      </c>
      <c r="D24" s="48" t="s">
        <v>1120</v>
      </c>
      <c r="E24" s="48" t="s">
        <v>1121</v>
      </c>
      <c r="F24" s="49" t="s">
        <v>27</v>
      </c>
      <c r="G24" s="49"/>
      <c r="H24" s="46"/>
      <c r="I24" s="49" t="str">
        <f t="shared" si="1"/>
        <v/>
      </c>
      <c r="J24" s="9"/>
    </row>
    <row r="25" spans="1:10" ht="40.5" x14ac:dyDescent="0.25">
      <c r="A25" s="44">
        <f t="shared" si="0"/>
        <v>570</v>
      </c>
      <c r="B25" s="45" t="s">
        <v>1091</v>
      </c>
      <c r="C25" s="44" t="s">
        <v>1122</v>
      </c>
      <c r="D25" s="45" t="s">
        <v>1123</v>
      </c>
      <c r="E25" s="46" t="s">
        <v>1124</v>
      </c>
      <c r="F25" s="46" t="s">
        <v>27</v>
      </c>
      <c r="G25" s="46"/>
      <c r="H25" s="46"/>
      <c r="I25" s="46" t="str">
        <f t="shared" si="1"/>
        <v/>
      </c>
      <c r="J25" s="9"/>
    </row>
    <row r="26" spans="1:10" ht="27" x14ac:dyDescent="0.25">
      <c r="A26" s="47">
        <f t="shared" si="0"/>
        <v>571</v>
      </c>
      <c r="B26" s="48" t="s">
        <v>1074</v>
      </c>
      <c r="C26" s="47" t="s">
        <v>1125</v>
      </c>
      <c r="D26" s="48" t="s">
        <v>1126</v>
      </c>
      <c r="E26" s="48" t="s">
        <v>1127</v>
      </c>
      <c r="F26" s="49" t="s">
        <v>27</v>
      </c>
      <c r="G26" s="49"/>
      <c r="H26" s="46"/>
      <c r="I26" s="49" t="str">
        <f t="shared" si="1"/>
        <v/>
      </c>
      <c r="J26" s="9"/>
    </row>
    <row r="27" spans="1:10" ht="67.5" x14ac:dyDescent="0.25">
      <c r="A27" s="44">
        <f t="shared" si="0"/>
        <v>572</v>
      </c>
      <c r="B27" s="45" t="s">
        <v>1074</v>
      </c>
      <c r="C27" s="44" t="s">
        <v>1125</v>
      </c>
      <c r="D27" s="45" t="s">
        <v>1128</v>
      </c>
      <c r="E27" s="46" t="s">
        <v>1129</v>
      </c>
      <c r="F27" s="46" t="s">
        <v>22</v>
      </c>
      <c r="G27" s="46">
        <v>2</v>
      </c>
      <c r="H27" s="46"/>
      <c r="I27" s="46">
        <f t="shared" si="1"/>
        <v>0</v>
      </c>
      <c r="J27" s="9"/>
    </row>
    <row r="28" spans="1:10" ht="40.5" x14ac:dyDescent="0.25">
      <c r="A28" s="47">
        <f t="shared" si="0"/>
        <v>573</v>
      </c>
      <c r="B28" s="48" t="s">
        <v>1091</v>
      </c>
      <c r="C28" s="47" t="s">
        <v>1130</v>
      </c>
      <c r="D28" s="48" t="s">
        <v>1131</v>
      </c>
      <c r="E28" s="48" t="s">
        <v>1132</v>
      </c>
      <c r="F28" s="49" t="s">
        <v>22</v>
      </c>
      <c r="G28" s="49">
        <v>4</v>
      </c>
      <c r="H28" s="46"/>
      <c r="I28" s="49">
        <f t="shared" ref="I28" si="2">IF(ISBLANK(F28),"",IF(F28="Wens",G28*IF(H28="Niet mogelijk",0,IF(H28="standaard",1,IF(H28="Maatwerk/3rd party oplossing",0.5,))),""))</f>
        <v>0</v>
      </c>
      <c r="J28" s="9"/>
    </row>
    <row r="29" spans="1:10" x14ac:dyDescent="0.25">
      <c r="A29" s="9" t="str">
        <f t="shared" si="0"/>
        <v/>
      </c>
      <c r="D29" s="72"/>
      <c r="E29" s="9"/>
      <c r="H29" s="9" t="str">
        <f t="shared" si="1"/>
        <v/>
      </c>
      <c r="I29" s="28"/>
      <c r="J29" s="9"/>
    </row>
    <row r="30" spans="1:10" x14ac:dyDescent="0.25">
      <c r="A30" s="9" t="str">
        <f t="shared" si="0"/>
        <v/>
      </c>
      <c r="D30" s="72"/>
      <c r="E30" s="9"/>
      <c r="H30" s="9" t="str">
        <f t="shared" si="1"/>
        <v/>
      </c>
      <c r="I30" s="28"/>
      <c r="J30" s="9"/>
    </row>
    <row r="31" spans="1:10" x14ac:dyDescent="0.25">
      <c r="A31" s="9" t="str">
        <f t="shared" si="0"/>
        <v/>
      </c>
      <c r="D31" s="72"/>
      <c r="E31" s="9"/>
      <c r="H31" s="9" t="str">
        <f t="shared" ref="H31:I61" si="3">IF(ISBLANK(E31),"",IF(E31="Wens",F31*IF(G31="Niet mogelijk",0,IF(G31="standaard",1,IF(G31="Maatwerk/3rd party oplossing",0.5,))),""))</f>
        <v/>
      </c>
      <c r="I31" s="28"/>
      <c r="J31" s="9"/>
    </row>
    <row r="32" spans="1:10" x14ac:dyDescent="0.25">
      <c r="A32" s="9" t="str">
        <f t="shared" si="0"/>
        <v/>
      </c>
      <c r="D32" s="72"/>
      <c r="E32" s="9"/>
      <c r="H32" s="9" t="str">
        <f t="shared" si="3"/>
        <v/>
      </c>
      <c r="I32" s="28"/>
      <c r="J32" s="9"/>
    </row>
    <row r="33" spans="1:10" x14ac:dyDescent="0.25">
      <c r="A33" s="9" t="str">
        <f t="shared" si="0"/>
        <v/>
      </c>
      <c r="D33" s="72"/>
      <c r="E33" s="9"/>
      <c r="H33" s="9" t="str">
        <f t="shared" si="3"/>
        <v/>
      </c>
      <c r="I33" s="28"/>
      <c r="J33" s="9"/>
    </row>
    <row r="34" spans="1:10" x14ac:dyDescent="0.25">
      <c r="A34" s="9" t="str">
        <f t="shared" si="0"/>
        <v/>
      </c>
      <c r="D34" s="72"/>
      <c r="E34" s="9"/>
      <c r="H34" s="9" t="str">
        <f t="shared" si="3"/>
        <v/>
      </c>
      <c r="I34" s="28"/>
      <c r="J34" s="9"/>
    </row>
    <row r="35" spans="1:10" x14ac:dyDescent="0.25">
      <c r="A35" s="9" t="str">
        <f t="shared" si="0"/>
        <v/>
      </c>
      <c r="D35" s="72"/>
      <c r="E35" s="9"/>
      <c r="H35" s="9" t="str">
        <f t="shared" si="3"/>
        <v/>
      </c>
      <c r="I35" s="28"/>
      <c r="J35" s="9"/>
    </row>
    <row r="36" spans="1:10" x14ac:dyDescent="0.25">
      <c r="A36" s="9" t="str">
        <f t="shared" si="0"/>
        <v/>
      </c>
      <c r="D36" s="72"/>
      <c r="E36" s="9"/>
      <c r="H36" s="9" t="str">
        <f t="shared" si="3"/>
        <v/>
      </c>
      <c r="I36" s="28"/>
      <c r="J36" s="9"/>
    </row>
    <row r="37" spans="1:10" x14ac:dyDescent="0.25">
      <c r="A37" s="9" t="str">
        <f t="shared" si="0"/>
        <v/>
      </c>
      <c r="D37" s="72"/>
      <c r="E37" s="9"/>
      <c r="H37" s="9" t="str">
        <f t="shared" si="3"/>
        <v/>
      </c>
      <c r="I37" s="28"/>
      <c r="J37" s="9"/>
    </row>
    <row r="38" spans="1:10" x14ac:dyDescent="0.25">
      <c r="A38" s="9" t="str">
        <f t="shared" si="0"/>
        <v/>
      </c>
      <c r="D38" s="72"/>
      <c r="E38" s="9"/>
      <c r="H38" s="9" t="str">
        <f t="shared" si="3"/>
        <v/>
      </c>
      <c r="I38" s="28"/>
      <c r="J38" s="9"/>
    </row>
    <row r="39" spans="1:10" x14ac:dyDescent="0.25">
      <c r="A39" s="9" t="str">
        <f t="shared" si="0"/>
        <v/>
      </c>
      <c r="D39" s="72"/>
      <c r="E39" s="9"/>
      <c r="H39" s="9" t="str">
        <f t="shared" si="3"/>
        <v/>
      </c>
      <c r="I39" s="28"/>
      <c r="J39" s="9"/>
    </row>
    <row r="40" spans="1:10" x14ac:dyDescent="0.25">
      <c r="A40" s="9" t="str">
        <f t="shared" si="0"/>
        <v/>
      </c>
      <c r="D40" s="72"/>
      <c r="E40" s="9"/>
      <c r="H40" s="9" t="str">
        <f t="shared" si="3"/>
        <v/>
      </c>
      <c r="I40" s="28"/>
      <c r="J40" s="9"/>
    </row>
    <row r="41" spans="1:10" x14ac:dyDescent="0.25">
      <c r="A41" s="9"/>
      <c r="D41" s="72"/>
      <c r="E41" s="9"/>
      <c r="H41" s="9" t="str">
        <f t="shared" si="3"/>
        <v/>
      </c>
      <c r="I41" s="28"/>
      <c r="J41" s="9"/>
    </row>
    <row r="42" spans="1:10" x14ac:dyDescent="0.25">
      <c r="A42" s="9"/>
      <c r="D42" s="72"/>
      <c r="E42" s="9"/>
      <c r="H42" s="9" t="str">
        <f t="shared" si="3"/>
        <v/>
      </c>
      <c r="I42" s="28"/>
      <c r="J42" s="9"/>
    </row>
    <row r="43" spans="1:10" x14ac:dyDescent="0.25">
      <c r="A43" s="9"/>
      <c r="D43" s="72"/>
      <c r="E43" s="9"/>
      <c r="H43" s="9" t="str">
        <f t="shared" si="3"/>
        <v/>
      </c>
      <c r="I43" s="28"/>
      <c r="J43" s="9"/>
    </row>
    <row r="44" spans="1:10" x14ac:dyDescent="0.25">
      <c r="A44" s="9"/>
      <c r="D44" s="72"/>
      <c r="E44" s="9"/>
      <c r="H44" s="9" t="str">
        <f t="shared" si="3"/>
        <v/>
      </c>
      <c r="I44" s="28"/>
      <c r="J44" s="9"/>
    </row>
    <row r="45" spans="1:10" x14ac:dyDescent="0.25">
      <c r="A45" s="9"/>
      <c r="D45" s="72"/>
      <c r="E45" s="9"/>
      <c r="H45" s="9" t="str">
        <f t="shared" si="3"/>
        <v/>
      </c>
      <c r="I45" s="28"/>
      <c r="J45" s="9"/>
    </row>
    <row r="46" spans="1:10" x14ac:dyDescent="0.25">
      <c r="A46" s="9"/>
      <c r="D46" s="72"/>
      <c r="E46" s="9"/>
      <c r="H46" s="9" t="str">
        <f t="shared" si="3"/>
        <v/>
      </c>
      <c r="I46" s="28"/>
      <c r="J46" s="9"/>
    </row>
    <row r="47" spans="1:10" x14ac:dyDescent="0.25">
      <c r="A47" s="9"/>
      <c r="D47" s="72"/>
      <c r="E47" s="9"/>
      <c r="H47" s="9" t="str">
        <f t="shared" si="3"/>
        <v/>
      </c>
      <c r="I47" s="28"/>
      <c r="J47" s="9"/>
    </row>
    <row r="48" spans="1:10" x14ac:dyDescent="0.25">
      <c r="A48" s="9"/>
      <c r="D48" s="72"/>
      <c r="E48" s="9"/>
      <c r="H48" s="9" t="str">
        <f t="shared" si="3"/>
        <v/>
      </c>
      <c r="I48" s="28"/>
      <c r="J48" s="9"/>
    </row>
    <row r="49" spans="1:10" x14ac:dyDescent="0.25">
      <c r="A49" s="9"/>
      <c r="D49" s="72"/>
      <c r="E49" s="9"/>
      <c r="H49" s="9" t="str">
        <f t="shared" si="3"/>
        <v/>
      </c>
      <c r="I49" s="28"/>
      <c r="J49" s="9"/>
    </row>
    <row r="50" spans="1:10" x14ac:dyDescent="0.25">
      <c r="A50" s="9"/>
      <c r="D50" s="72"/>
      <c r="E50" s="9"/>
      <c r="H50" s="9" t="str">
        <f t="shared" si="3"/>
        <v/>
      </c>
      <c r="I50" s="28"/>
      <c r="J50" s="9"/>
    </row>
    <row r="51" spans="1:10" x14ac:dyDescent="0.25">
      <c r="A51" s="9"/>
      <c r="D51" s="72"/>
      <c r="E51" s="9"/>
      <c r="H51" s="9" t="str">
        <f t="shared" si="3"/>
        <v/>
      </c>
      <c r="I51" s="28"/>
      <c r="J51" s="9"/>
    </row>
    <row r="52" spans="1:10" x14ac:dyDescent="0.25">
      <c r="A52" s="9"/>
      <c r="D52" s="72"/>
      <c r="E52" s="9"/>
      <c r="H52" s="9" t="str">
        <f t="shared" si="3"/>
        <v/>
      </c>
      <c r="I52" s="28"/>
      <c r="J52" s="9"/>
    </row>
    <row r="53" spans="1:10" x14ac:dyDescent="0.25">
      <c r="A53" s="9"/>
      <c r="D53" s="72"/>
      <c r="E53" s="9"/>
      <c r="H53" s="9" t="str">
        <f t="shared" si="3"/>
        <v/>
      </c>
      <c r="I53" s="28"/>
      <c r="J53" s="9"/>
    </row>
    <row r="54" spans="1:10" x14ac:dyDescent="0.25">
      <c r="A54" s="51" t="str">
        <f>IF(ISBLANK($B54),"",#REF!+1)</f>
        <v/>
      </c>
      <c r="I54" s="9" t="str">
        <f t="shared" si="3"/>
        <v/>
      </c>
    </row>
    <row r="55" spans="1:10" x14ac:dyDescent="0.25">
      <c r="A55" s="51" t="str">
        <f t="shared" ref="A55:A62" si="4">IF(ISBLANK($B55),"",A54+1)</f>
        <v/>
      </c>
      <c r="I55" s="9" t="str">
        <f t="shared" si="3"/>
        <v/>
      </c>
    </row>
    <row r="56" spans="1:10" x14ac:dyDescent="0.25">
      <c r="A56" s="51" t="str">
        <f t="shared" si="4"/>
        <v/>
      </c>
      <c r="I56" s="9" t="str">
        <f t="shared" si="3"/>
        <v/>
      </c>
    </row>
    <row r="57" spans="1:10" x14ac:dyDescent="0.25">
      <c r="A57" s="51" t="str">
        <f t="shared" si="4"/>
        <v/>
      </c>
      <c r="I57" s="9" t="str">
        <f t="shared" si="3"/>
        <v/>
      </c>
    </row>
    <row r="58" spans="1:10" x14ac:dyDescent="0.25">
      <c r="A58" s="51" t="str">
        <f t="shared" si="4"/>
        <v/>
      </c>
      <c r="I58" s="9" t="str">
        <f t="shared" si="3"/>
        <v/>
      </c>
    </row>
    <row r="59" spans="1:10" x14ac:dyDescent="0.25">
      <c r="A59" s="51" t="str">
        <f t="shared" si="4"/>
        <v/>
      </c>
      <c r="I59" s="9" t="str">
        <f t="shared" si="3"/>
        <v/>
      </c>
    </row>
    <row r="60" spans="1:10" x14ac:dyDescent="0.25">
      <c r="A60" s="51" t="str">
        <f t="shared" si="4"/>
        <v/>
      </c>
      <c r="I60" s="9" t="str">
        <f t="shared" si="3"/>
        <v/>
      </c>
    </row>
    <row r="61" spans="1:10" x14ac:dyDescent="0.25">
      <c r="A61" s="51" t="str">
        <f t="shared" si="4"/>
        <v/>
      </c>
      <c r="I61" s="9" t="str">
        <f t="shared" si="3"/>
        <v/>
      </c>
    </row>
    <row r="62" spans="1:10" x14ac:dyDescent="0.25">
      <c r="A62" s="51" t="str">
        <f t="shared" si="4"/>
        <v/>
      </c>
      <c r="I62" s="9" t="str">
        <f t="shared" ref="I62" si="5">IF(ISBLANK(F62),"",IF(F62="Wens",G62*IF(H62="Niet mogelijk",0,IF(H62="standaard",1,IF(H62="Maatwerk",0.5,IF(H62="3rd party plugin",0.25,0)))),""))</f>
        <v/>
      </c>
    </row>
  </sheetData>
  <sheetProtection algorithmName="SHA-512" hashValue="TC0uu2XsGc1l18xfXUYDQiodYPFKy12uS1HvRjlxBfGrTIeM6GLNickAQiUfXSJsZlLoCiDDZabzcg8/T9RSHw==" saltValue="9TCPu635ZxEWu5/ZdfOc3A==" spinCount="100000" sheet="1"/>
  <protectedRanges>
    <protectedRange sqref="H5:H28" name="WetgevingCompliance" securityDescriptor="O:WDG:WDD:(A;;CC;;;S-1-2-1)(A;;CC;;;LA)(A;;CC;;;BA)(A;;CC;;;AC)(A;;CC;;;S-1-5-32-583)(A;;CC;;;AS)(A;;CC;;;BO)(A;;CC;;;S-1-5-3)(A;;CC;;;CY)(A;;CC;;;S-1-5-32-562)(A;;CC;;;S-1-5-21-2163818466-1015412447-1108209815-503)(A;;CC;;;S-1-5-65-1)(A;;CC;;;OW)(A;;CC;;;RD)(A;;CC;;;RM)(A;;CC;;;AU)(A;;CC;;;PU)(A;;CC;;;HA)(A;;CC;;;WD)(A;;CC;;;IS)(A;;CC;;;S-1-5-1)(A;;CC;;;S-1-5-14)(A;;CC;;;S-1-5-17)(A;;CC;;;ER)(A;;CC;;;S-1-5-114)(A;;CC;;;CO)(A;;CC;;;CG)(A;;CC;;;NO)(A;;CC;;;NS)(A;;CC;;;AA)(A;;CC;;;MU)(A;;CC;;;RE)(A;;CC;;;SU)(A;;CC;;;SS)(A;;CC;;;S-1-5-113)(A;;CC;;;LG)(A;;CC;;;BU)(A;;CC;;;BG)(A;;CC;;;AN)(A;;CC;;;IU)(A;;CC;;;LS)(A;;CC;;;NU)(A;;CC;;;LU)(A;;CC;;;SY)(A;;CC;;;S-1-5-32-581)(A;;CC;;;S-1-5-13)(A;;CC;;;S-1-5-21-2163818466-1015412447-1108209815-504)"/>
  </protectedRanges>
  <conditionalFormatting sqref="G29:G53">
    <cfRule type="expression" dxfId="14" priority="10">
      <formula>AND($E29="Eis",$G29="Nee")</formula>
    </cfRule>
    <cfRule type="expression" dxfId="13" priority="11">
      <formula>AND($E29&lt;&gt;"",$G29&lt;&gt;"")</formula>
    </cfRule>
    <cfRule type="expression" dxfId="12" priority="12">
      <formula>AND($E29&lt;&gt;"",$G29="")</formula>
    </cfRule>
  </conditionalFormatting>
  <conditionalFormatting sqref="H5:H28 H54:H210">
    <cfRule type="expression" dxfId="11" priority="1">
      <formula>AND($F5="Eis",$H5="Nee")</formula>
    </cfRule>
    <cfRule type="expression" dxfId="10" priority="2">
      <formula>AND($F5&lt;&gt;"",$H5&lt;&gt;"")</formula>
    </cfRule>
    <cfRule type="expression" dxfId="9" priority="3">
      <formula>AND($F5&lt;&gt;"",$H5="")</formula>
    </cfRule>
  </conditionalFormatting>
  <dataValidations count="5">
    <dataValidation type="list" allowBlank="1" showInputMessage="1" showErrorMessage="1" sqref="H58:H62" xr:uid="{9C666A34-9E83-48C7-87CA-DBB88AA89E48}">
      <formula1>WijzeWaaropAanwezigInOplossing</formula1>
    </dataValidation>
    <dataValidation type="list" allowBlank="1" showInputMessage="1" showErrorMessage="1" sqref="G5:G28 G54:G61 F29:F53" xr:uid="{4A3D0795-AA61-4B42-9DCD-EA8F229623AC}">
      <formula1>MaximaalAantalPuntenWens</formula1>
    </dataValidation>
    <dataValidation type="list" allowBlank="1" showInputMessage="1" showErrorMessage="1" sqref="F5:F28 F54:F62 E29:E53" xr:uid="{12BC1FF9-E3C7-4808-B1F3-F67E17AF6C87}">
      <formula1>EisOfWens</formula1>
    </dataValidation>
    <dataValidation type="list" allowBlank="1" showInputMessage="1" showErrorMessage="1" sqref="B5:B28 B54:B62 A41:A53" xr:uid="{4CCFED32-8A60-4AE0-BDC5-E66145A59E93}">
      <formula1>WetgevingEnComplianceOnderwerpen</formula1>
    </dataValidation>
    <dataValidation type="list" allowBlank="1" showInputMessage="1" showErrorMessage="1" sqref="G29:G53 H54:H57 H5:H28" xr:uid="{B3AD9963-C2C7-4BA2-9540-B989B87CC70E}">
      <formula1>INDIRECT(E5)</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C8FB0-866E-481C-9CFF-DFF9C7C2600D}">
  <dimension ref="A1:I120"/>
  <sheetViews>
    <sheetView topLeftCell="A29" zoomScaleNormal="100" workbookViewId="0">
      <selection activeCell="G16" sqref="G1:G1048576"/>
    </sheetView>
  </sheetViews>
  <sheetFormatPr defaultColWidth="8.7109375" defaultRowHeight="16.5" x14ac:dyDescent="0.25"/>
  <cols>
    <col min="1" max="1" width="12.7109375" style="51" customWidth="1"/>
    <col min="2" max="2" width="20.7109375" style="63" customWidth="1"/>
    <col min="3" max="3" width="13.42578125" style="63" customWidth="1"/>
    <col min="4" max="4" width="17.140625" style="63" customWidth="1"/>
    <col min="5" max="5" width="64.42578125" style="63" customWidth="1"/>
    <col min="6" max="7" width="9.140625" style="63"/>
    <col min="8" max="8" width="14.28515625" style="63" bestFit="1" customWidth="1"/>
    <col min="9" max="9" width="9.140625" style="63"/>
    <col min="10" max="16384" width="8.7109375" style="55"/>
  </cols>
  <sheetData>
    <row r="1" spans="1:9" ht="56.45" customHeight="1" x14ac:dyDescent="0.25">
      <c r="A1" s="29"/>
      <c r="B1" s="54"/>
      <c r="C1" s="3" t="s">
        <v>1133</v>
      </c>
      <c r="D1" s="54"/>
      <c r="E1" s="54"/>
      <c r="F1" s="54"/>
      <c r="G1" s="54"/>
      <c r="H1" s="54"/>
      <c r="I1" s="54"/>
    </row>
    <row r="2" spans="1:9" s="35" customFormat="1" x14ac:dyDescent="0.25">
      <c r="A2" s="33" t="str" cm="1">
        <f t="array" aca="1" ref="A2" ca="1">"P8 - Programma van eisen en wensen - "&amp; _xlfn.TEXTAFTER(CELL("filename",A2),"]")</f>
        <v>P8 - Programma van eisen en wensen - Dienstverlening</v>
      </c>
      <c r="B2" s="34"/>
      <c r="C2" s="34"/>
      <c r="D2" s="34"/>
      <c r="E2" s="34"/>
      <c r="F2" s="34"/>
      <c r="G2" s="34"/>
      <c r="H2" s="34"/>
      <c r="I2" s="34"/>
    </row>
    <row r="3" spans="1:9" ht="63.75" x14ac:dyDescent="0.25">
      <c r="A3" s="36"/>
      <c r="B3" s="39"/>
      <c r="C3" s="39"/>
      <c r="D3" s="39"/>
      <c r="E3" s="39"/>
      <c r="F3" s="56" t="s">
        <v>139</v>
      </c>
      <c r="G3" s="56">
        <f>SUM(G5:G253)</f>
        <v>0</v>
      </c>
      <c r="H3" s="56" t="s">
        <v>9</v>
      </c>
      <c r="I3" s="57">
        <f>SUM(I5:I249)</f>
        <v>0</v>
      </c>
    </row>
    <row r="4" spans="1:9" s="59" customFormat="1" ht="76.5" x14ac:dyDescent="0.25">
      <c r="A4" s="42" t="str">
        <f>"Nummer ("&amp; MAX('Wetgeving en compliance'!A5:A250)+1&amp;")"</f>
        <v>Nummer (574)</v>
      </c>
      <c r="B4" s="43" t="s">
        <v>11</v>
      </c>
      <c r="C4" s="43" t="s">
        <v>12</v>
      </c>
      <c r="D4" s="43" t="s">
        <v>1</v>
      </c>
      <c r="E4" s="43" t="s">
        <v>13</v>
      </c>
      <c r="F4" s="43" t="s">
        <v>14</v>
      </c>
      <c r="G4" s="43" t="s">
        <v>15</v>
      </c>
      <c r="H4" s="43" t="s">
        <v>16</v>
      </c>
      <c r="I4" s="58" t="s">
        <v>17</v>
      </c>
    </row>
    <row r="5" spans="1:9" ht="67.5" x14ac:dyDescent="0.25">
      <c r="A5" s="44">
        <f>MAX('Wetgeving en compliance'!A5:A250)+1</f>
        <v>574</v>
      </c>
      <c r="B5" s="45" t="s">
        <v>1134</v>
      </c>
      <c r="C5" s="44" t="s">
        <v>1135</v>
      </c>
      <c r="D5" s="45" t="s">
        <v>1136</v>
      </c>
      <c r="E5" s="46" t="s">
        <v>1137</v>
      </c>
      <c r="F5" s="46" t="s">
        <v>27</v>
      </c>
      <c r="G5" s="46"/>
      <c r="H5" s="46"/>
      <c r="I5" s="46" t="str">
        <f t="shared" ref="I5:I35" si="0">IF(ISBLANK(F5),"",IF(F5="Wens",G5*IF(H5="Niet mogelijk",0,IF(H5="standaard",1,IF(H5="Maatwerk/3rd party oplossing",0.5,))),""))</f>
        <v/>
      </c>
    </row>
    <row r="6" spans="1:9" ht="148.5" x14ac:dyDescent="0.25">
      <c r="A6" s="47">
        <f>IF(ISBLANK(B6),"",A5+1)</f>
        <v>575</v>
      </c>
      <c r="B6" s="48" t="s">
        <v>1138</v>
      </c>
      <c r="C6" s="47" t="s">
        <v>1138</v>
      </c>
      <c r="D6" s="48" t="s">
        <v>1139</v>
      </c>
      <c r="E6" s="48" t="s">
        <v>1140</v>
      </c>
      <c r="F6" s="49" t="s">
        <v>27</v>
      </c>
      <c r="G6" s="49"/>
      <c r="H6" s="49"/>
      <c r="I6" s="49" t="str">
        <f t="shared" si="0"/>
        <v/>
      </c>
    </row>
    <row r="7" spans="1:9" ht="108" x14ac:dyDescent="0.25">
      <c r="A7" s="44">
        <f t="shared" ref="A7:A49" si="1">IF(ISBLANK(B7),"",A6+1)</f>
        <v>576</v>
      </c>
      <c r="B7" s="45" t="s">
        <v>1138</v>
      </c>
      <c r="C7" s="44" t="s">
        <v>1138</v>
      </c>
      <c r="D7" s="45" t="s">
        <v>1141</v>
      </c>
      <c r="E7" s="46" t="s">
        <v>1338</v>
      </c>
      <c r="F7" s="46" t="s">
        <v>27</v>
      </c>
      <c r="G7" s="46"/>
      <c r="H7" s="46"/>
      <c r="I7" s="46" t="str">
        <f t="shared" si="0"/>
        <v/>
      </c>
    </row>
    <row r="8" spans="1:9" ht="275.45" customHeight="1" x14ac:dyDescent="0.25">
      <c r="A8" s="47">
        <f t="shared" si="1"/>
        <v>577</v>
      </c>
      <c r="B8" s="48" t="s">
        <v>1138</v>
      </c>
      <c r="C8" s="47" t="s">
        <v>1138</v>
      </c>
      <c r="D8" s="48" t="s">
        <v>1142</v>
      </c>
      <c r="E8" s="48" t="s">
        <v>1143</v>
      </c>
      <c r="F8" s="49" t="s">
        <v>27</v>
      </c>
      <c r="G8" s="49"/>
      <c r="H8" s="49"/>
      <c r="I8" s="49" t="str">
        <f t="shared" si="0"/>
        <v/>
      </c>
    </row>
    <row r="9" spans="1:9" ht="67.5" x14ac:dyDescent="0.25">
      <c r="A9" s="44">
        <f t="shared" si="1"/>
        <v>578</v>
      </c>
      <c r="B9" s="45" t="s">
        <v>1138</v>
      </c>
      <c r="C9" s="44" t="s">
        <v>1138</v>
      </c>
      <c r="D9" s="45" t="s">
        <v>1051</v>
      </c>
      <c r="E9" s="46" t="s">
        <v>1144</v>
      </c>
      <c r="F9" s="46" t="s">
        <v>27</v>
      </c>
      <c r="G9" s="46"/>
      <c r="H9" s="46"/>
      <c r="I9" s="46" t="str">
        <f t="shared" si="0"/>
        <v/>
      </c>
    </row>
    <row r="10" spans="1:9" ht="54" x14ac:dyDescent="0.25">
      <c r="A10" s="47">
        <f t="shared" si="1"/>
        <v>579</v>
      </c>
      <c r="B10" s="48" t="s">
        <v>1138</v>
      </c>
      <c r="C10" s="47" t="s">
        <v>1138</v>
      </c>
      <c r="D10" s="48" t="s">
        <v>1145</v>
      </c>
      <c r="E10" s="48" t="s">
        <v>1146</v>
      </c>
      <c r="F10" s="49" t="s">
        <v>27</v>
      </c>
      <c r="G10" s="49"/>
      <c r="H10" s="49"/>
      <c r="I10" s="49" t="str">
        <f t="shared" si="0"/>
        <v/>
      </c>
    </row>
    <row r="11" spans="1:9" ht="81" x14ac:dyDescent="0.25">
      <c r="A11" s="44">
        <f t="shared" si="1"/>
        <v>580</v>
      </c>
      <c r="B11" s="45" t="s">
        <v>1147</v>
      </c>
      <c r="C11" s="44" t="s">
        <v>145</v>
      </c>
      <c r="D11" s="45" t="s">
        <v>1148</v>
      </c>
      <c r="E11" s="46" t="s">
        <v>1149</v>
      </c>
      <c r="F11" s="46" t="s">
        <v>27</v>
      </c>
      <c r="G11" s="46"/>
      <c r="H11" s="46"/>
      <c r="I11" s="46" t="str">
        <f t="shared" si="0"/>
        <v/>
      </c>
    </row>
    <row r="12" spans="1:9" ht="54" x14ac:dyDescent="0.25">
      <c r="A12" s="47">
        <f t="shared" si="1"/>
        <v>581</v>
      </c>
      <c r="B12" s="48" t="s">
        <v>1147</v>
      </c>
      <c r="C12" s="47" t="s">
        <v>145</v>
      </c>
      <c r="D12" s="48" t="s">
        <v>1142</v>
      </c>
      <c r="E12" s="48" t="s">
        <v>1150</v>
      </c>
      <c r="F12" s="49" t="s">
        <v>27</v>
      </c>
      <c r="G12" s="49"/>
      <c r="H12" s="49"/>
      <c r="I12" s="49" t="str">
        <f t="shared" si="0"/>
        <v/>
      </c>
    </row>
    <row r="13" spans="1:9" ht="94.5" x14ac:dyDescent="0.25">
      <c r="A13" s="44">
        <f t="shared" si="1"/>
        <v>582</v>
      </c>
      <c r="B13" s="45" t="s">
        <v>1151</v>
      </c>
      <c r="C13" s="44" t="s">
        <v>1151</v>
      </c>
      <c r="D13" s="45" t="s">
        <v>853</v>
      </c>
      <c r="E13" s="46" t="s">
        <v>1152</v>
      </c>
      <c r="F13" s="46" t="s">
        <v>27</v>
      </c>
      <c r="G13" s="46"/>
      <c r="H13" s="46"/>
      <c r="I13" s="46" t="str">
        <f t="shared" si="0"/>
        <v/>
      </c>
    </row>
    <row r="14" spans="1:9" ht="148.5" x14ac:dyDescent="0.25">
      <c r="A14" s="47">
        <f>IF(ISBLANK(B14),"",A13+1)</f>
        <v>583</v>
      </c>
      <c r="B14" s="48" t="s">
        <v>1153</v>
      </c>
      <c r="C14" s="47" t="s">
        <v>145</v>
      </c>
      <c r="D14" s="48" t="s">
        <v>1154</v>
      </c>
      <c r="E14" s="48" t="s">
        <v>1155</v>
      </c>
      <c r="F14" s="49" t="s">
        <v>27</v>
      </c>
      <c r="G14" s="49"/>
      <c r="H14" s="49"/>
      <c r="I14" s="49" t="str">
        <f t="shared" si="0"/>
        <v/>
      </c>
    </row>
    <row r="15" spans="1:9" ht="94.5" x14ac:dyDescent="0.25">
      <c r="A15" s="44">
        <f t="shared" ref="A15:A40" si="2">IF(ISBLANK(B15),"",A14+1)</f>
        <v>584</v>
      </c>
      <c r="B15" s="45" t="s">
        <v>1156</v>
      </c>
      <c r="C15" s="44" t="s">
        <v>145</v>
      </c>
      <c r="D15" s="45" t="s">
        <v>1157</v>
      </c>
      <c r="E15" s="46" t="s">
        <v>1158</v>
      </c>
      <c r="F15" s="46" t="s">
        <v>27</v>
      </c>
      <c r="G15" s="46"/>
      <c r="H15" s="46"/>
      <c r="I15" s="46" t="str">
        <f t="shared" si="0"/>
        <v/>
      </c>
    </row>
    <row r="16" spans="1:9" ht="121.5" x14ac:dyDescent="0.25">
      <c r="A16" s="47">
        <f t="shared" si="2"/>
        <v>585</v>
      </c>
      <c r="B16" s="48" t="s">
        <v>1153</v>
      </c>
      <c r="C16" s="47" t="s">
        <v>1159</v>
      </c>
      <c r="D16" s="48" t="s">
        <v>1160</v>
      </c>
      <c r="E16" s="48" t="s">
        <v>1161</v>
      </c>
      <c r="F16" s="49" t="s">
        <v>27</v>
      </c>
      <c r="G16" s="49"/>
      <c r="H16" s="49"/>
      <c r="I16" s="49" t="str">
        <f t="shared" si="0"/>
        <v/>
      </c>
    </row>
    <row r="17" spans="1:9" ht="108" x14ac:dyDescent="0.25">
      <c r="A17" s="44">
        <f t="shared" si="2"/>
        <v>586</v>
      </c>
      <c r="B17" s="45" t="s">
        <v>1162</v>
      </c>
      <c r="C17" s="44" t="s">
        <v>1163</v>
      </c>
      <c r="D17" s="45" t="s">
        <v>1164</v>
      </c>
      <c r="E17" s="46" t="s">
        <v>1165</v>
      </c>
      <c r="F17" s="46" t="s">
        <v>27</v>
      </c>
      <c r="G17" s="46"/>
      <c r="H17" s="46"/>
      <c r="I17" s="46" t="str">
        <f t="shared" si="0"/>
        <v/>
      </c>
    </row>
    <row r="18" spans="1:9" ht="27" x14ac:dyDescent="0.25">
      <c r="A18" s="47">
        <f t="shared" si="2"/>
        <v>587</v>
      </c>
      <c r="B18" s="48" t="s">
        <v>1162</v>
      </c>
      <c r="C18" s="47" t="s">
        <v>1163</v>
      </c>
      <c r="D18" s="48" t="s">
        <v>1166</v>
      </c>
      <c r="E18" s="48" t="s">
        <v>1167</v>
      </c>
      <c r="F18" s="49" t="s">
        <v>27</v>
      </c>
      <c r="G18" s="49"/>
      <c r="H18" s="49"/>
      <c r="I18" s="49" t="str">
        <f t="shared" si="0"/>
        <v/>
      </c>
    </row>
    <row r="19" spans="1:9" ht="67.5" x14ac:dyDescent="0.25">
      <c r="A19" s="44">
        <f t="shared" si="2"/>
        <v>588</v>
      </c>
      <c r="B19" s="45" t="s">
        <v>1162</v>
      </c>
      <c r="C19" s="44" t="s">
        <v>1163</v>
      </c>
      <c r="D19" s="45" t="s">
        <v>1166</v>
      </c>
      <c r="E19" s="46" t="s">
        <v>1168</v>
      </c>
      <c r="F19" s="46" t="s">
        <v>27</v>
      </c>
      <c r="G19" s="46"/>
      <c r="H19" s="46"/>
      <c r="I19" s="46" t="str">
        <f t="shared" si="0"/>
        <v/>
      </c>
    </row>
    <row r="20" spans="1:9" ht="283.5" x14ac:dyDescent="0.25">
      <c r="A20" s="47">
        <f t="shared" si="2"/>
        <v>589</v>
      </c>
      <c r="B20" s="48" t="s">
        <v>1162</v>
      </c>
      <c r="C20" s="47" t="s">
        <v>1163</v>
      </c>
      <c r="D20" s="48" t="s">
        <v>1169</v>
      </c>
      <c r="E20" s="48" t="s">
        <v>1170</v>
      </c>
      <c r="F20" s="49" t="s">
        <v>27</v>
      </c>
      <c r="G20" s="49"/>
      <c r="H20" s="49"/>
      <c r="I20" s="49" t="str">
        <f t="shared" si="0"/>
        <v/>
      </c>
    </row>
    <row r="21" spans="1:9" ht="54" x14ac:dyDescent="0.25">
      <c r="A21" s="44">
        <f t="shared" si="2"/>
        <v>590</v>
      </c>
      <c r="B21" s="45" t="s">
        <v>1162</v>
      </c>
      <c r="C21" s="44" t="s">
        <v>1163</v>
      </c>
      <c r="D21" s="45" t="s">
        <v>1171</v>
      </c>
      <c r="E21" s="46" t="s">
        <v>1172</v>
      </c>
      <c r="F21" s="46" t="s">
        <v>27</v>
      </c>
      <c r="G21" s="46"/>
      <c r="H21" s="46"/>
      <c r="I21" s="46" t="str">
        <f t="shared" si="0"/>
        <v/>
      </c>
    </row>
    <row r="22" spans="1:9" ht="27" x14ac:dyDescent="0.25">
      <c r="A22" s="47">
        <f t="shared" si="2"/>
        <v>591</v>
      </c>
      <c r="B22" s="48" t="s">
        <v>1162</v>
      </c>
      <c r="C22" s="47" t="s">
        <v>1163</v>
      </c>
      <c r="D22" s="48" t="s">
        <v>1173</v>
      </c>
      <c r="E22" s="48" t="s">
        <v>1174</v>
      </c>
      <c r="F22" s="49" t="s">
        <v>27</v>
      </c>
      <c r="G22" s="49"/>
      <c r="H22" s="49"/>
      <c r="I22" s="49" t="str">
        <f t="shared" si="0"/>
        <v/>
      </c>
    </row>
    <row r="23" spans="1:9" ht="163.9" customHeight="1" x14ac:dyDescent="0.25">
      <c r="A23" s="44">
        <f t="shared" si="2"/>
        <v>592</v>
      </c>
      <c r="B23" s="45" t="s">
        <v>1162</v>
      </c>
      <c r="C23" s="44" t="s">
        <v>1163</v>
      </c>
      <c r="D23" s="45" t="s">
        <v>1175</v>
      </c>
      <c r="E23" s="46" t="s">
        <v>1176</v>
      </c>
      <c r="F23" s="46" t="s">
        <v>27</v>
      </c>
      <c r="G23" s="46"/>
      <c r="H23" s="46"/>
      <c r="I23" s="46" t="str">
        <f t="shared" si="0"/>
        <v/>
      </c>
    </row>
    <row r="24" spans="1:9" ht="67.5" x14ac:dyDescent="0.25">
      <c r="A24" s="47">
        <f t="shared" si="2"/>
        <v>593</v>
      </c>
      <c r="B24" s="48" t="s">
        <v>1156</v>
      </c>
      <c r="C24" s="47" t="s">
        <v>1177</v>
      </c>
      <c r="D24" s="48" t="s">
        <v>1178</v>
      </c>
      <c r="E24" s="48" t="s">
        <v>1179</v>
      </c>
      <c r="F24" s="49" t="s">
        <v>27</v>
      </c>
      <c r="G24" s="49"/>
      <c r="H24" s="49"/>
      <c r="I24" s="49" t="str">
        <f t="shared" si="0"/>
        <v/>
      </c>
    </row>
    <row r="25" spans="1:9" ht="94.5" x14ac:dyDescent="0.25">
      <c r="A25" s="44">
        <f t="shared" si="2"/>
        <v>594</v>
      </c>
      <c r="B25" s="45" t="s">
        <v>1156</v>
      </c>
      <c r="C25" s="44" t="s">
        <v>1180</v>
      </c>
      <c r="D25" s="45" t="s">
        <v>1181</v>
      </c>
      <c r="E25" s="46" t="s">
        <v>1182</v>
      </c>
      <c r="F25" s="46" t="s">
        <v>27</v>
      </c>
      <c r="G25" s="46"/>
      <c r="H25" s="46"/>
      <c r="I25" s="46" t="str">
        <f t="shared" si="0"/>
        <v/>
      </c>
    </row>
    <row r="26" spans="1:9" ht="27" x14ac:dyDescent="0.25">
      <c r="A26" s="47">
        <f t="shared" si="2"/>
        <v>595</v>
      </c>
      <c r="B26" s="48" t="s">
        <v>1156</v>
      </c>
      <c r="C26" s="47" t="s">
        <v>1183</v>
      </c>
      <c r="D26" s="48" t="s">
        <v>1184</v>
      </c>
      <c r="E26" s="48" t="s">
        <v>1185</v>
      </c>
      <c r="F26" s="49" t="s">
        <v>27</v>
      </c>
      <c r="G26" s="49"/>
      <c r="H26" s="49"/>
      <c r="I26" s="49" t="str">
        <f t="shared" si="0"/>
        <v/>
      </c>
    </row>
    <row r="27" spans="1:9" ht="135" x14ac:dyDescent="0.25">
      <c r="A27" s="44">
        <f t="shared" si="2"/>
        <v>596</v>
      </c>
      <c r="B27" s="45" t="s">
        <v>1156</v>
      </c>
      <c r="C27" s="44" t="s">
        <v>1180</v>
      </c>
      <c r="D27" s="45" t="s">
        <v>1186</v>
      </c>
      <c r="E27" s="46" t="s">
        <v>1187</v>
      </c>
      <c r="F27" s="46" t="s">
        <v>27</v>
      </c>
      <c r="G27" s="46"/>
      <c r="H27" s="46"/>
      <c r="I27" s="46" t="str">
        <f t="shared" si="0"/>
        <v/>
      </c>
    </row>
    <row r="28" spans="1:9" ht="409.5" x14ac:dyDescent="0.25">
      <c r="A28" s="47">
        <f t="shared" si="2"/>
        <v>597</v>
      </c>
      <c r="B28" s="48" t="s">
        <v>1156</v>
      </c>
      <c r="C28" s="47" t="s">
        <v>1188</v>
      </c>
      <c r="D28" s="48" t="s">
        <v>1188</v>
      </c>
      <c r="E28" s="60" t="s">
        <v>1189</v>
      </c>
      <c r="F28" s="49" t="s">
        <v>27</v>
      </c>
      <c r="G28" s="49"/>
      <c r="H28" s="49"/>
      <c r="I28" s="49" t="str">
        <f t="shared" si="0"/>
        <v/>
      </c>
    </row>
    <row r="29" spans="1:9" ht="54" x14ac:dyDescent="0.25">
      <c r="A29" s="44">
        <f t="shared" si="2"/>
        <v>598</v>
      </c>
      <c r="B29" s="45" t="s">
        <v>1190</v>
      </c>
      <c r="C29" s="44" t="s">
        <v>1191</v>
      </c>
      <c r="D29" s="45" t="s">
        <v>1192</v>
      </c>
      <c r="E29" s="46" t="s">
        <v>1193</v>
      </c>
      <c r="F29" s="46" t="s">
        <v>27</v>
      </c>
      <c r="G29" s="46"/>
      <c r="H29" s="46"/>
      <c r="I29" s="46" t="str">
        <f t="shared" si="0"/>
        <v/>
      </c>
    </row>
    <row r="30" spans="1:9" ht="67.5" x14ac:dyDescent="0.25">
      <c r="A30" s="47">
        <f t="shared" si="2"/>
        <v>599</v>
      </c>
      <c r="B30" s="48" t="s">
        <v>1190</v>
      </c>
      <c r="C30" s="47" t="s">
        <v>1191</v>
      </c>
      <c r="D30" s="48" t="s">
        <v>1194</v>
      </c>
      <c r="E30" s="48" t="s">
        <v>1195</v>
      </c>
      <c r="F30" s="49" t="s">
        <v>27</v>
      </c>
      <c r="G30" s="49"/>
      <c r="H30" s="49"/>
      <c r="I30" s="49" t="str">
        <f t="shared" si="0"/>
        <v/>
      </c>
    </row>
    <row r="31" spans="1:9" ht="54" x14ac:dyDescent="0.25">
      <c r="A31" s="44">
        <f t="shared" si="2"/>
        <v>600</v>
      </c>
      <c r="B31" s="45" t="s">
        <v>1190</v>
      </c>
      <c r="C31" s="44" t="s">
        <v>1191</v>
      </c>
      <c r="D31" s="45" t="s">
        <v>1194</v>
      </c>
      <c r="E31" s="46" t="s">
        <v>1196</v>
      </c>
      <c r="F31" s="46" t="s">
        <v>27</v>
      </c>
      <c r="G31" s="46"/>
      <c r="H31" s="46"/>
      <c r="I31" s="46" t="str">
        <f t="shared" si="0"/>
        <v/>
      </c>
    </row>
    <row r="32" spans="1:9" ht="81" x14ac:dyDescent="0.25">
      <c r="A32" s="47">
        <f t="shared" si="2"/>
        <v>601</v>
      </c>
      <c r="B32" s="48" t="s">
        <v>1190</v>
      </c>
      <c r="C32" s="47" t="s">
        <v>1191</v>
      </c>
      <c r="D32" s="48" t="s">
        <v>1194</v>
      </c>
      <c r="E32" s="48" t="s">
        <v>1197</v>
      </c>
      <c r="F32" s="49" t="s">
        <v>27</v>
      </c>
      <c r="G32" s="49"/>
      <c r="H32" s="49"/>
      <c r="I32" s="49" t="str">
        <f t="shared" si="0"/>
        <v/>
      </c>
    </row>
    <row r="33" spans="1:9" ht="54" x14ac:dyDescent="0.25">
      <c r="A33" s="44">
        <f t="shared" si="2"/>
        <v>602</v>
      </c>
      <c r="B33" s="45" t="s">
        <v>1190</v>
      </c>
      <c r="C33" s="44" t="s">
        <v>1191</v>
      </c>
      <c r="D33" s="45" t="s">
        <v>1194</v>
      </c>
      <c r="E33" s="46" t="s">
        <v>1198</v>
      </c>
      <c r="F33" s="46" t="s">
        <v>27</v>
      </c>
      <c r="G33" s="46"/>
      <c r="H33" s="46"/>
      <c r="I33" s="46" t="str">
        <f t="shared" si="0"/>
        <v/>
      </c>
    </row>
    <row r="34" spans="1:9" ht="81" x14ac:dyDescent="0.25">
      <c r="A34" s="47">
        <f t="shared" si="2"/>
        <v>603</v>
      </c>
      <c r="B34" s="48" t="s">
        <v>1190</v>
      </c>
      <c r="C34" s="47" t="s">
        <v>1191</v>
      </c>
      <c r="D34" s="48" t="s">
        <v>1199</v>
      </c>
      <c r="E34" s="48" t="s">
        <v>1200</v>
      </c>
      <c r="F34" s="49" t="s">
        <v>27</v>
      </c>
      <c r="G34" s="49"/>
      <c r="H34" s="49"/>
      <c r="I34" s="49" t="str">
        <f t="shared" si="0"/>
        <v/>
      </c>
    </row>
    <row r="35" spans="1:9" ht="94.5" x14ac:dyDescent="0.25">
      <c r="A35" s="44">
        <f t="shared" si="2"/>
        <v>604</v>
      </c>
      <c r="B35" s="45" t="s">
        <v>1190</v>
      </c>
      <c r="C35" s="44" t="s">
        <v>1201</v>
      </c>
      <c r="D35" s="45" t="s">
        <v>1202</v>
      </c>
      <c r="E35" s="46" t="s">
        <v>1203</v>
      </c>
      <c r="F35" s="46" t="s">
        <v>27</v>
      </c>
      <c r="G35" s="46"/>
      <c r="H35" s="46"/>
      <c r="I35" s="46" t="str">
        <f t="shared" si="0"/>
        <v/>
      </c>
    </row>
    <row r="36" spans="1:9" x14ac:dyDescent="0.25">
      <c r="A36" s="53" t="str">
        <f t="shared" si="2"/>
        <v/>
      </c>
      <c r="B36" s="53"/>
      <c r="C36" s="53"/>
      <c r="D36" s="61"/>
      <c r="E36" s="53"/>
      <c r="F36" s="53"/>
      <c r="G36" s="53"/>
      <c r="H36" s="53" t="str">
        <f t="shared" ref="H36:I67" si="3">IF(ISBLANK(E36),"",IF(E36="Wens",F36*IF(G36="Niet mogelijk",0,IF(G36="standaard",1,IF(G36="Maatwerk/3rd party oplossing",0.5,))),""))</f>
        <v/>
      </c>
      <c r="I36" s="55"/>
    </row>
    <row r="37" spans="1:9" x14ac:dyDescent="0.25">
      <c r="A37" s="53" t="str">
        <f t="shared" si="2"/>
        <v/>
      </c>
      <c r="B37" s="53"/>
      <c r="C37" s="53"/>
      <c r="D37" s="62"/>
      <c r="E37" s="53"/>
      <c r="F37" s="53"/>
      <c r="G37" s="53"/>
      <c r="H37" s="53" t="str">
        <f t="shared" si="3"/>
        <v/>
      </c>
      <c r="I37" s="55"/>
    </row>
    <row r="38" spans="1:9" x14ac:dyDescent="0.25">
      <c r="A38" s="53" t="str">
        <f t="shared" si="2"/>
        <v/>
      </c>
      <c r="B38" s="53"/>
      <c r="C38" s="53"/>
      <c r="E38" s="53"/>
      <c r="F38" s="53"/>
      <c r="G38" s="53"/>
      <c r="H38" s="53" t="str">
        <f t="shared" si="3"/>
        <v/>
      </c>
      <c r="I38" s="55"/>
    </row>
    <row r="39" spans="1:9" x14ac:dyDescent="0.25">
      <c r="A39" s="53" t="str">
        <f t="shared" si="2"/>
        <v/>
      </c>
      <c r="B39" s="53"/>
      <c r="C39" s="53"/>
      <c r="D39" s="62"/>
      <c r="E39" s="53"/>
      <c r="F39" s="53"/>
      <c r="G39" s="53"/>
      <c r="H39" s="53" t="str">
        <f t="shared" si="3"/>
        <v/>
      </c>
      <c r="I39" s="55"/>
    </row>
    <row r="40" spans="1:9" x14ac:dyDescent="0.25">
      <c r="A40" s="53" t="str">
        <f t="shared" si="2"/>
        <v/>
      </c>
      <c r="B40" s="53"/>
      <c r="C40" s="53"/>
      <c r="D40" s="62"/>
      <c r="E40" s="53"/>
      <c r="F40" s="53"/>
      <c r="G40" s="53"/>
      <c r="H40" s="53" t="str">
        <f t="shared" si="3"/>
        <v/>
      </c>
      <c r="I40" s="55"/>
    </row>
    <row r="41" spans="1:9" x14ac:dyDescent="0.25">
      <c r="A41" s="53" t="str">
        <f t="shared" si="1"/>
        <v/>
      </c>
      <c r="B41" s="53"/>
      <c r="C41" s="53"/>
      <c r="E41" s="53"/>
      <c r="F41" s="53"/>
      <c r="G41" s="53"/>
      <c r="H41" s="53" t="str">
        <f t="shared" si="3"/>
        <v/>
      </c>
      <c r="I41" s="55"/>
    </row>
    <row r="42" spans="1:9" x14ac:dyDescent="0.25">
      <c r="A42" s="53" t="str">
        <f t="shared" si="1"/>
        <v/>
      </c>
      <c r="B42" s="53"/>
      <c r="C42" s="53"/>
      <c r="E42" s="53"/>
      <c r="F42" s="53"/>
      <c r="G42" s="53"/>
      <c r="H42" s="53" t="str">
        <f t="shared" si="3"/>
        <v/>
      </c>
      <c r="I42" s="55"/>
    </row>
    <row r="43" spans="1:9" x14ac:dyDescent="0.25">
      <c r="A43" s="53" t="str">
        <f t="shared" si="1"/>
        <v/>
      </c>
      <c r="B43" s="53"/>
      <c r="C43" s="53"/>
      <c r="D43" s="53"/>
      <c r="E43" s="53"/>
      <c r="F43" s="53"/>
      <c r="G43" s="53"/>
      <c r="H43" s="53" t="str">
        <f t="shared" si="3"/>
        <v/>
      </c>
      <c r="I43" s="55"/>
    </row>
    <row r="44" spans="1:9" x14ac:dyDescent="0.25">
      <c r="A44" s="53" t="str">
        <f t="shared" si="1"/>
        <v/>
      </c>
      <c r="B44" s="53"/>
      <c r="C44" s="53"/>
      <c r="E44" s="53"/>
      <c r="F44" s="53"/>
      <c r="G44" s="53"/>
      <c r="H44" s="53" t="str">
        <f t="shared" si="3"/>
        <v/>
      </c>
      <c r="I44" s="55"/>
    </row>
    <row r="45" spans="1:9" x14ac:dyDescent="0.25">
      <c r="A45" s="51" t="str">
        <f t="shared" si="1"/>
        <v/>
      </c>
      <c r="B45" s="53"/>
      <c r="C45" s="53"/>
      <c r="D45" s="53"/>
      <c r="F45" s="53"/>
      <c r="G45" s="53"/>
      <c r="H45" s="53"/>
      <c r="I45" s="53" t="str">
        <f t="shared" si="3"/>
        <v/>
      </c>
    </row>
    <row r="46" spans="1:9" x14ac:dyDescent="0.25">
      <c r="A46" s="51" t="str">
        <f t="shared" si="1"/>
        <v/>
      </c>
      <c r="B46" s="53"/>
      <c r="C46" s="53"/>
      <c r="D46" s="53"/>
      <c r="F46" s="53"/>
      <c r="G46" s="53"/>
      <c r="H46" s="53"/>
      <c r="I46" s="53" t="str">
        <f t="shared" si="3"/>
        <v/>
      </c>
    </row>
    <row r="47" spans="1:9" x14ac:dyDescent="0.25">
      <c r="A47" s="51" t="str">
        <f t="shared" si="1"/>
        <v/>
      </c>
      <c r="B47" s="53"/>
      <c r="C47" s="53"/>
      <c r="D47" s="53"/>
      <c r="F47" s="53"/>
      <c r="G47" s="53"/>
      <c r="H47" s="53"/>
      <c r="I47" s="53" t="str">
        <f t="shared" si="3"/>
        <v/>
      </c>
    </row>
    <row r="48" spans="1:9" x14ac:dyDescent="0.25">
      <c r="A48" s="51" t="str">
        <f t="shared" si="1"/>
        <v/>
      </c>
      <c r="B48" s="53"/>
      <c r="C48" s="53"/>
      <c r="D48" s="53"/>
      <c r="F48" s="53"/>
      <c r="G48" s="53"/>
      <c r="H48" s="53"/>
      <c r="I48" s="53" t="str">
        <f t="shared" si="3"/>
        <v/>
      </c>
    </row>
    <row r="49" spans="1:9" x14ac:dyDescent="0.25">
      <c r="A49" s="51" t="str">
        <f t="shared" si="1"/>
        <v/>
      </c>
      <c r="B49" s="53"/>
      <c r="C49" s="53"/>
      <c r="D49" s="53"/>
      <c r="F49" s="53"/>
      <c r="G49" s="53"/>
      <c r="H49" s="53"/>
      <c r="I49" s="53" t="str">
        <f t="shared" si="3"/>
        <v/>
      </c>
    </row>
    <row r="50" spans="1:9" x14ac:dyDescent="0.25">
      <c r="A50" s="51" t="str">
        <f t="shared" ref="A50:A85" si="4">IF(ISBLANK($B50),"",A49+1)</f>
        <v/>
      </c>
      <c r="B50" s="53"/>
      <c r="C50" s="53"/>
      <c r="D50" s="53"/>
      <c r="F50" s="53"/>
      <c r="G50" s="53"/>
      <c r="H50" s="53"/>
      <c r="I50" s="53" t="str">
        <f t="shared" si="3"/>
        <v/>
      </c>
    </row>
    <row r="51" spans="1:9" x14ac:dyDescent="0.25">
      <c r="A51" s="51" t="str">
        <f t="shared" si="4"/>
        <v/>
      </c>
      <c r="B51" s="53"/>
      <c r="C51" s="53"/>
      <c r="D51" s="53"/>
      <c r="F51" s="53"/>
      <c r="G51" s="53"/>
      <c r="H51" s="53"/>
      <c r="I51" s="53" t="str">
        <f t="shared" si="3"/>
        <v/>
      </c>
    </row>
    <row r="52" spans="1:9" x14ac:dyDescent="0.25">
      <c r="A52" s="51" t="str">
        <f t="shared" si="4"/>
        <v/>
      </c>
      <c r="B52" s="53"/>
      <c r="C52" s="53"/>
      <c r="D52" s="53"/>
      <c r="E52" s="53"/>
      <c r="F52" s="53"/>
      <c r="G52" s="53"/>
      <c r="H52" s="53"/>
      <c r="I52" s="53" t="str">
        <f t="shared" si="3"/>
        <v/>
      </c>
    </row>
    <row r="53" spans="1:9" x14ac:dyDescent="0.25">
      <c r="A53" s="51" t="str">
        <f t="shared" si="4"/>
        <v/>
      </c>
      <c r="B53" s="53"/>
      <c r="C53" s="53"/>
      <c r="D53" s="53"/>
      <c r="E53" s="53"/>
      <c r="F53" s="53"/>
      <c r="G53" s="53"/>
      <c r="H53" s="53"/>
      <c r="I53" s="53" t="str">
        <f t="shared" si="3"/>
        <v/>
      </c>
    </row>
    <row r="54" spans="1:9" x14ac:dyDescent="0.25">
      <c r="A54" s="51" t="str">
        <f t="shared" si="4"/>
        <v/>
      </c>
      <c r="B54" s="53"/>
      <c r="C54" s="53"/>
      <c r="D54" s="53"/>
      <c r="E54" s="53"/>
      <c r="F54" s="53"/>
      <c r="G54" s="53"/>
      <c r="H54" s="53"/>
      <c r="I54" s="53" t="str">
        <f t="shared" si="3"/>
        <v/>
      </c>
    </row>
    <row r="55" spans="1:9" x14ac:dyDescent="0.25">
      <c r="A55" s="51" t="str">
        <f t="shared" si="4"/>
        <v/>
      </c>
      <c r="B55" s="53"/>
      <c r="C55" s="53"/>
      <c r="D55" s="53"/>
      <c r="E55" s="53"/>
      <c r="F55" s="53"/>
      <c r="G55" s="53"/>
      <c r="H55" s="53"/>
      <c r="I55" s="53" t="str">
        <f t="shared" si="3"/>
        <v/>
      </c>
    </row>
    <row r="56" spans="1:9" x14ac:dyDescent="0.25">
      <c r="A56" s="51" t="str">
        <f t="shared" si="4"/>
        <v/>
      </c>
      <c r="B56" s="53"/>
      <c r="C56" s="53"/>
      <c r="D56" s="53"/>
      <c r="E56" s="53"/>
      <c r="F56" s="53"/>
      <c r="G56" s="53"/>
      <c r="H56" s="53"/>
      <c r="I56" s="53" t="str">
        <f t="shared" si="3"/>
        <v/>
      </c>
    </row>
    <row r="57" spans="1:9" x14ac:dyDescent="0.25">
      <c r="A57" s="51" t="str">
        <f t="shared" si="4"/>
        <v/>
      </c>
      <c r="B57" s="53"/>
      <c r="C57" s="53"/>
      <c r="D57" s="53"/>
      <c r="E57" s="53"/>
      <c r="F57" s="53"/>
      <c r="G57" s="53"/>
      <c r="H57" s="53"/>
      <c r="I57" s="53" t="str">
        <f t="shared" si="3"/>
        <v/>
      </c>
    </row>
    <row r="58" spans="1:9" x14ac:dyDescent="0.25">
      <c r="A58" s="51" t="str">
        <f t="shared" si="4"/>
        <v/>
      </c>
      <c r="B58" s="53"/>
      <c r="C58" s="53"/>
      <c r="D58" s="53"/>
      <c r="E58" s="53"/>
      <c r="F58" s="53"/>
      <c r="G58" s="53"/>
      <c r="H58" s="53"/>
      <c r="I58" s="53" t="str">
        <f t="shared" si="3"/>
        <v/>
      </c>
    </row>
    <row r="59" spans="1:9" x14ac:dyDescent="0.25">
      <c r="A59" s="51" t="str">
        <f t="shared" si="4"/>
        <v/>
      </c>
      <c r="B59" s="53"/>
      <c r="C59" s="53"/>
      <c r="D59" s="53"/>
      <c r="E59" s="53"/>
      <c r="F59" s="53"/>
      <c r="G59" s="53"/>
      <c r="H59" s="53"/>
      <c r="I59" s="53" t="str">
        <f t="shared" si="3"/>
        <v/>
      </c>
    </row>
    <row r="60" spans="1:9" x14ac:dyDescent="0.25">
      <c r="A60" s="51" t="str">
        <f t="shared" si="4"/>
        <v/>
      </c>
      <c r="B60" s="53"/>
      <c r="C60" s="53"/>
      <c r="D60" s="53"/>
      <c r="E60" s="53"/>
      <c r="F60" s="53"/>
      <c r="G60" s="53"/>
      <c r="H60" s="53"/>
      <c r="I60" s="53" t="str">
        <f t="shared" si="3"/>
        <v/>
      </c>
    </row>
    <row r="61" spans="1:9" x14ac:dyDescent="0.25">
      <c r="A61" s="51" t="str">
        <f t="shared" si="4"/>
        <v/>
      </c>
      <c r="B61" s="53"/>
      <c r="C61" s="53"/>
      <c r="D61" s="53"/>
      <c r="E61" s="53"/>
      <c r="F61" s="53"/>
      <c r="G61" s="53"/>
      <c r="H61" s="53"/>
      <c r="I61" s="53" t="str">
        <f t="shared" si="3"/>
        <v/>
      </c>
    </row>
    <row r="62" spans="1:9" x14ac:dyDescent="0.25">
      <c r="A62" s="51" t="str">
        <f t="shared" si="4"/>
        <v/>
      </c>
      <c r="B62" s="53"/>
      <c r="C62" s="53"/>
      <c r="D62" s="53"/>
      <c r="E62" s="53"/>
      <c r="F62" s="53"/>
      <c r="G62" s="53"/>
      <c r="H62" s="53"/>
      <c r="I62" s="53" t="str">
        <f t="shared" si="3"/>
        <v/>
      </c>
    </row>
    <row r="63" spans="1:9" x14ac:dyDescent="0.25">
      <c r="A63" s="51" t="str">
        <f t="shared" si="4"/>
        <v/>
      </c>
      <c r="B63" s="53"/>
      <c r="C63" s="53"/>
      <c r="D63" s="53"/>
      <c r="E63" s="53"/>
      <c r="F63" s="53"/>
      <c r="G63" s="53"/>
      <c r="H63" s="53"/>
      <c r="I63" s="53" t="str">
        <f t="shared" si="3"/>
        <v/>
      </c>
    </row>
    <row r="64" spans="1:9" x14ac:dyDescent="0.25">
      <c r="A64" s="51" t="str">
        <f t="shared" si="4"/>
        <v/>
      </c>
      <c r="B64" s="53"/>
      <c r="C64" s="53"/>
      <c r="D64" s="53"/>
      <c r="E64" s="53"/>
      <c r="F64" s="53"/>
      <c r="G64" s="53"/>
      <c r="H64" s="53"/>
      <c r="I64" s="53" t="str">
        <f t="shared" si="3"/>
        <v/>
      </c>
    </row>
    <row r="65" spans="1:9" x14ac:dyDescent="0.25">
      <c r="A65" s="51" t="str">
        <f t="shared" si="4"/>
        <v/>
      </c>
      <c r="B65" s="53"/>
      <c r="C65" s="53"/>
      <c r="D65" s="53"/>
      <c r="E65" s="53"/>
      <c r="F65" s="53"/>
      <c r="G65" s="53"/>
      <c r="H65" s="53"/>
      <c r="I65" s="53" t="str">
        <f t="shared" si="3"/>
        <v/>
      </c>
    </row>
    <row r="66" spans="1:9" x14ac:dyDescent="0.25">
      <c r="A66" s="51" t="str">
        <f t="shared" si="4"/>
        <v/>
      </c>
      <c r="B66" s="53"/>
      <c r="C66" s="53"/>
      <c r="D66" s="53"/>
      <c r="E66" s="53"/>
      <c r="F66" s="53"/>
      <c r="G66" s="53"/>
      <c r="H66" s="53"/>
      <c r="I66" s="53" t="str">
        <f t="shared" si="3"/>
        <v/>
      </c>
    </row>
    <row r="67" spans="1:9" x14ac:dyDescent="0.25">
      <c r="A67" s="51" t="str">
        <f t="shared" si="4"/>
        <v/>
      </c>
      <c r="B67" s="53"/>
      <c r="C67" s="53"/>
      <c r="D67" s="53"/>
      <c r="E67" s="53"/>
      <c r="F67" s="53"/>
      <c r="G67" s="53"/>
      <c r="H67" s="53"/>
      <c r="I67" s="53" t="str">
        <f t="shared" si="3"/>
        <v/>
      </c>
    </row>
    <row r="68" spans="1:9" x14ac:dyDescent="0.25">
      <c r="A68" s="51" t="str">
        <f t="shared" si="4"/>
        <v/>
      </c>
      <c r="B68" s="53"/>
      <c r="C68" s="53"/>
      <c r="D68" s="53"/>
      <c r="E68" s="53"/>
      <c r="F68" s="53"/>
      <c r="G68" s="53"/>
      <c r="H68" s="53"/>
      <c r="I68" s="53" t="str">
        <f t="shared" ref="I68:I99" si="5">IF(ISBLANK(F68),"",IF(F68="Wens",G68*IF(H68="Niet mogelijk",0,IF(H68="standaard",1,IF(H68="Maatwerk/3rd party oplossing",0.5,))),""))</f>
        <v/>
      </c>
    </row>
    <row r="69" spans="1:9" x14ac:dyDescent="0.25">
      <c r="A69" s="51" t="str">
        <f t="shared" si="4"/>
        <v/>
      </c>
      <c r="B69" s="53"/>
      <c r="C69" s="53"/>
      <c r="D69" s="53"/>
      <c r="E69" s="53"/>
      <c r="F69" s="53"/>
      <c r="G69" s="53"/>
      <c r="H69" s="53"/>
      <c r="I69" s="53" t="str">
        <f t="shared" si="5"/>
        <v/>
      </c>
    </row>
    <row r="70" spans="1:9" x14ac:dyDescent="0.25">
      <c r="A70" s="51" t="str">
        <f t="shared" si="4"/>
        <v/>
      </c>
      <c r="B70" s="53"/>
      <c r="C70" s="53"/>
      <c r="D70" s="53"/>
      <c r="E70" s="53"/>
      <c r="F70" s="53"/>
      <c r="G70" s="53"/>
      <c r="H70" s="53"/>
      <c r="I70" s="53" t="str">
        <f t="shared" si="5"/>
        <v/>
      </c>
    </row>
    <row r="71" spans="1:9" x14ac:dyDescent="0.25">
      <c r="A71" s="51" t="str">
        <f t="shared" si="4"/>
        <v/>
      </c>
      <c r="B71" s="53"/>
      <c r="C71" s="53"/>
      <c r="D71" s="53"/>
      <c r="E71" s="53"/>
      <c r="F71" s="53"/>
      <c r="G71" s="53"/>
      <c r="H71" s="53"/>
      <c r="I71" s="53" t="str">
        <f t="shared" si="5"/>
        <v/>
      </c>
    </row>
    <row r="72" spans="1:9" x14ac:dyDescent="0.25">
      <c r="A72" s="51" t="str">
        <f t="shared" si="4"/>
        <v/>
      </c>
      <c r="B72" s="53"/>
      <c r="C72" s="53"/>
      <c r="D72" s="53"/>
      <c r="E72" s="53"/>
      <c r="F72" s="53"/>
      <c r="G72" s="53"/>
      <c r="H72" s="53"/>
      <c r="I72" s="53" t="str">
        <f t="shared" si="5"/>
        <v/>
      </c>
    </row>
    <row r="73" spans="1:9" x14ac:dyDescent="0.25">
      <c r="A73" s="51" t="str">
        <f t="shared" si="4"/>
        <v/>
      </c>
      <c r="B73" s="53"/>
      <c r="C73" s="53"/>
      <c r="D73" s="53"/>
      <c r="E73" s="53"/>
      <c r="F73" s="53"/>
      <c r="G73" s="53"/>
      <c r="H73" s="53"/>
      <c r="I73" s="53" t="str">
        <f t="shared" si="5"/>
        <v/>
      </c>
    </row>
    <row r="74" spans="1:9" x14ac:dyDescent="0.25">
      <c r="A74" s="51" t="str">
        <f t="shared" si="4"/>
        <v/>
      </c>
      <c r="B74" s="53"/>
      <c r="C74" s="53"/>
      <c r="D74" s="53"/>
      <c r="E74" s="53"/>
      <c r="F74" s="53"/>
      <c r="G74" s="53"/>
      <c r="H74" s="53"/>
      <c r="I74" s="53" t="str">
        <f t="shared" si="5"/>
        <v/>
      </c>
    </row>
    <row r="75" spans="1:9" x14ac:dyDescent="0.25">
      <c r="A75" s="51" t="str">
        <f t="shared" si="4"/>
        <v/>
      </c>
      <c r="B75" s="53"/>
      <c r="C75" s="53"/>
      <c r="D75" s="53"/>
      <c r="E75" s="53"/>
      <c r="F75" s="53"/>
      <c r="G75" s="53"/>
      <c r="H75" s="53"/>
      <c r="I75" s="53" t="str">
        <f t="shared" si="5"/>
        <v/>
      </c>
    </row>
    <row r="76" spans="1:9" x14ac:dyDescent="0.25">
      <c r="A76" s="51" t="str">
        <f t="shared" si="4"/>
        <v/>
      </c>
      <c r="B76" s="53"/>
      <c r="C76" s="53"/>
      <c r="D76" s="53"/>
      <c r="E76" s="53"/>
      <c r="F76" s="53"/>
      <c r="G76" s="53"/>
      <c r="H76" s="53"/>
      <c r="I76" s="53" t="str">
        <f t="shared" si="5"/>
        <v/>
      </c>
    </row>
    <row r="77" spans="1:9" x14ac:dyDescent="0.25">
      <c r="A77" s="51" t="str">
        <f t="shared" si="4"/>
        <v/>
      </c>
      <c r="B77" s="53"/>
      <c r="C77" s="53"/>
      <c r="D77" s="53"/>
      <c r="E77" s="53"/>
      <c r="F77" s="53"/>
      <c r="G77" s="53"/>
      <c r="H77" s="53"/>
      <c r="I77" s="53" t="str">
        <f t="shared" si="5"/>
        <v/>
      </c>
    </row>
    <row r="78" spans="1:9" x14ac:dyDescent="0.25">
      <c r="A78" s="51" t="str">
        <f t="shared" si="4"/>
        <v/>
      </c>
      <c r="B78" s="53"/>
      <c r="C78" s="53"/>
      <c r="D78" s="53"/>
      <c r="E78" s="53"/>
      <c r="F78" s="53"/>
      <c r="G78" s="53"/>
      <c r="H78" s="53"/>
      <c r="I78" s="53" t="str">
        <f t="shared" si="5"/>
        <v/>
      </c>
    </row>
    <row r="79" spans="1:9" x14ac:dyDescent="0.25">
      <c r="A79" s="51" t="str">
        <f t="shared" si="4"/>
        <v/>
      </c>
      <c r="B79" s="53"/>
      <c r="C79" s="53"/>
      <c r="D79" s="53"/>
      <c r="E79" s="53"/>
      <c r="F79" s="53"/>
      <c r="G79" s="53"/>
      <c r="H79" s="53"/>
      <c r="I79" s="53" t="str">
        <f t="shared" si="5"/>
        <v/>
      </c>
    </row>
    <row r="80" spans="1:9" x14ac:dyDescent="0.25">
      <c r="A80" s="51" t="str">
        <f t="shared" si="4"/>
        <v/>
      </c>
      <c r="B80" s="53"/>
      <c r="C80" s="53"/>
      <c r="D80" s="53"/>
      <c r="E80" s="53"/>
      <c r="F80" s="53"/>
      <c r="G80" s="53"/>
      <c r="H80" s="53"/>
      <c r="I80" s="53" t="str">
        <f t="shared" si="5"/>
        <v/>
      </c>
    </row>
    <row r="81" spans="1:9" x14ac:dyDescent="0.25">
      <c r="A81" s="51" t="str">
        <f t="shared" si="4"/>
        <v/>
      </c>
      <c r="B81" s="53"/>
      <c r="C81" s="53"/>
      <c r="D81" s="53"/>
      <c r="E81" s="53"/>
      <c r="F81" s="53"/>
      <c r="G81" s="53"/>
      <c r="H81" s="53"/>
      <c r="I81" s="53" t="str">
        <f t="shared" si="5"/>
        <v/>
      </c>
    </row>
    <row r="82" spans="1:9" x14ac:dyDescent="0.25">
      <c r="A82" s="51" t="str">
        <f t="shared" si="4"/>
        <v/>
      </c>
      <c r="B82" s="53"/>
      <c r="C82" s="53"/>
      <c r="D82" s="53"/>
      <c r="E82" s="53"/>
      <c r="F82" s="53"/>
      <c r="G82" s="53"/>
      <c r="H82" s="53"/>
      <c r="I82" s="53" t="str">
        <f t="shared" si="5"/>
        <v/>
      </c>
    </row>
    <row r="83" spans="1:9" x14ac:dyDescent="0.25">
      <c r="A83" s="51" t="str">
        <f t="shared" si="4"/>
        <v/>
      </c>
      <c r="B83" s="53"/>
      <c r="C83" s="53"/>
      <c r="D83" s="53"/>
      <c r="E83" s="53"/>
      <c r="F83" s="53"/>
      <c r="G83" s="53"/>
      <c r="H83" s="53"/>
      <c r="I83" s="53" t="str">
        <f t="shared" si="5"/>
        <v/>
      </c>
    </row>
    <row r="84" spans="1:9" x14ac:dyDescent="0.25">
      <c r="A84" s="51" t="str">
        <f t="shared" si="4"/>
        <v/>
      </c>
      <c r="B84" s="53"/>
      <c r="C84" s="53"/>
      <c r="D84" s="53"/>
      <c r="E84" s="53"/>
      <c r="F84" s="53"/>
      <c r="G84" s="53"/>
      <c r="H84" s="53"/>
      <c r="I84" s="53" t="str">
        <f t="shared" si="5"/>
        <v/>
      </c>
    </row>
    <row r="85" spans="1:9" x14ac:dyDescent="0.25">
      <c r="A85" s="51" t="str">
        <f t="shared" si="4"/>
        <v/>
      </c>
      <c r="B85" s="53"/>
      <c r="C85" s="53"/>
      <c r="D85" s="53"/>
      <c r="E85" s="53"/>
      <c r="F85" s="53"/>
      <c r="G85" s="53"/>
      <c r="H85" s="53"/>
      <c r="I85" s="53" t="str">
        <f t="shared" si="5"/>
        <v/>
      </c>
    </row>
    <row r="86" spans="1:9" x14ac:dyDescent="0.25">
      <c r="A86" s="51" t="str">
        <f t="shared" ref="A86:A116" si="6">IF(ISBLANK($B86),"",A85+1)</f>
        <v/>
      </c>
      <c r="B86" s="53"/>
      <c r="C86" s="53"/>
      <c r="D86" s="53"/>
      <c r="E86" s="53"/>
      <c r="F86" s="53"/>
      <c r="G86" s="53"/>
      <c r="H86" s="53"/>
      <c r="I86" s="53" t="str">
        <f t="shared" si="5"/>
        <v/>
      </c>
    </row>
    <row r="87" spans="1:9" x14ac:dyDescent="0.25">
      <c r="A87" s="51" t="str">
        <f t="shared" si="6"/>
        <v/>
      </c>
      <c r="B87" s="53"/>
      <c r="C87" s="53"/>
      <c r="D87" s="53"/>
      <c r="E87" s="53"/>
      <c r="F87" s="53"/>
      <c r="G87" s="53"/>
      <c r="H87" s="53"/>
      <c r="I87" s="53" t="str">
        <f t="shared" si="5"/>
        <v/>
      </c>
    </row>
    <row r="88" spans="1:9" x14ac:dyDescent="0.25">
      <c r="A88" s="51" t="str">
        <f t="shared" si="6"/>
        <v/>
      </c>
      <c r="B88" s="53"/>
      <c r="C88" s="53"/>
      <c r="D88" s="53"/>
      <c r="E88" s="53"/>
      <c r="F88" s="53"/>
      <c r="G88" s="53"/>
      <c r="H88" s="53"/>
      <c r="I88" s="53" t="str">
        <f t="shared" si="5"/>
        <v/>
      </c>
    </row>
    <row r="89" spans="1:9" x14ac:dyDescent="0.25">
      <c r="A89" s="51" t="str">
        <f t="shared" si="6"/>
        <v/>
      </c>
      <c r="B89" s="53"/>
      <c r="C89" s="53"/>
      <c r="D89" s="53"/>
      <c r="E89" s="53"/>
      <c r="F89" s="53"/>
      <c r="G89" s="53"/>
      <c r="H89" s="53"/>
      <c r="I89" s="53" t="str">
        <f t="shared" si="5"/>
        <v/>
      </c>
    </row>
    <row r="90" spans="1:9" x14ac:dyDescent="0.25">
      <c r="A90" s="51" t="str">
        <f t="shared" si="6"/>
        <v/>
      </c>
      <c r="B90" s="53"/>
      <c r="C90" s="53"/>
      <c r="D90" s="53"/>
      <c r="E90" s="53"/>
      <c r="F90" s="53"/>
      <c r="G90" s="53"/>
      <c r="H90" s="53"/>
      <c r="I90" s="53" t="str">
        <f t="shared" si="5"/>
        <v/>
      </c>
    </row>
    <row r="91" spans="1:9" x14ac:dyDescent="0.25">
      <c r="A91" s="51" t="str">
        <f t="shared" si="6"/>
        <v/>
      </c>
      <c r="B91" s="53"/>
      <c r="C91" s="53"/>
      <c r="D91" s="53"/>
      <c r="E91" s="53"/>
      <c r="F91" s="53"/>
      <c r="G91" s="53"/>
      <c r="H91" s="53"/>
      <c r="I91" s="53" t="str">
        <f t="shared" si="5"/>
        <v/>
      </c>
    </row>
    <row r="92" spans="1:9" x14ac:dyDescent="0.25">
      <c r="A92" s="51" t="str">
        <f t="shared" si="6"/>
        <v/>
      </c>
      <c r="B92" s="53"/>
      <c r="C92" s="53"/>
      <c r="D92" s="53"/>
      <c r="E92" s="53"/>
      <c r="F92" s="53"/>
      <c r="G92" s="53"/>
      <c r="H92" s="53"/>
      <c r="I92" s="53" t="str">
        <f t="shared" si="5"/>
        <v/>
      </c>
    </row>
    <row r="93" spans="1:9" x14ac:dyDescent="0.25">
      <c r="A93" s="51" t="str">
        <f t="shared" si="6"/>
        <v/>
      </c>
      <c r="B93" s="53"/>
      <c r="C93" s="53"/>
      <c r="D93" s="53"/>
      <c r="E93" s="53"/>
      <c r="F93" s="53"/>
      <c r="G93" s="53"/>
      <c r="H93" s="53"/>
      <c r="I93" s="53" t="str">
        <f t="shared" si="5"/>
        <v/>
      </c>
    </row>
    <row r="94" spans="1:9" x14ac:dyDescent="0.25">
      <c r="A94" s="51" t="str">
        <f t="shared" si="6"/>
        <v/>
      </c>
      <c r="B94" s="53"/>
      <c r="C94" s="53"/>
      <c r="D94" s="53"/>
      <c r="E94" s="53"/>
      <c r="F94" s="53"/>
      <c r="G94" s="53"/>
      <c r="H94" s="53"/>
      <c r="I94" s="53" t="str">
        <f t="shared" si="5"/>
        <v/>
      </c>
    </row>
    <row r="95" spans="1:9" x14ac:dyDescent="0.25">
      <c r="A95" s="51" t="str">
        <f t="shared" si="6"/>
        <v/>
      </c>
      <c r="B95" s="53"/>
      <c r="C95" s="53"/>
      <c r="D95" s="53"/>
      <c r="E95" s="53"/>
      <c r="F95" s="53"/>
      <c r="G95" s="53"/>
      <c r="H95" s="53"/>
      <c r="I95" s="53" t="str">
        <f t="shared" si="5"/>
        <v/>
      </c>
    </row>
    <row r="96" spans="1:9" x14ac:dyDescent="0.25">
      <c r="A96" s="51" t="str">
        <f t="shared" si="6"/>
        <v/>
      </c>
      <c r="B96" s="53"/>
      <c r="C96" s="53"/>
      <c r="D96" s="53"/>
      <c r="E96" s="53"/>
      <c r="F96" s="53"/>
      <c r="G96" s="53"/>
      <c r="H96" s="53"/>
      <c r="I96" s="53" t="str">
        <f t="shared" si="5"/>
        <v/>
      </c>
    </row>
    <row r="97" spans="1:9" x14ac:dyDescent="0.25">
      <c r="A97" s="51" t="str">
        <f t="shared" si="6"/>
        <v/>
      </c>
      <c r="B97" s="53"/>
      <c r="C97" s="53"/>
      <c r="D97" s="53"/>
      <c r="E97" s="53"/>
      <c r="F97" s="53"/>
      <c r="G97" s="53"/>
      <c r="H97" s="53"/>
      <c r="I97" s="53" t="str">
        <f t="shared" si="5"/>
        <v/>
      </c>
    </row>
    <row r="98" spans="1:9" x14ac:dyDescent="0.25">
      <c r="A98" s="51" t="str">
        <f t="shared" si="6"/>
        <v/>
      </c>
      <c r="B98" s="53"/>
      <c r="C98" s="53"/>
      <c r="D98" s="53"/>
      <c r="E98" s="53"/>
      <c r="F98" s="53"/>
      <c r="G98" s="53"/>
      <c r="H98" s="53"/>
      <c r="I98" s="53" t="str">
        <f t="shared" si="5"/>
        <v/>
      </c>
    </row>
    <row r="99" spans="1:9" x14ac:dyDescent="0.25">
      <c r="A99" s="51" t="str">
        <f t="shared" si="6"/>
        <v/>
      </c>
      <c r="B99" s="53"/>
      <c r="C99" s="53"/>
      <c r="D99" s="53"/>
      <c r="E99" s="53"/>
      <c r="F99" s="53"/>
      <c r="G99" s="53"/>
      <c r="H99" s="53"/>
      <c r="I99" s="53" t="str">
        <f t="shared" si="5"/>
        <v/>
      </c>
    </row>
    <row r="100" spans="1:9" x14ac:dyDescent="0.25">
      <c r="A100" s="51" t="str">
        <f t="shared" si="6"/>
        <v/>
      </c>
      <c r="B100" s="53"/>
      <c r="C100" s="53"/>
      <c r="D100" s="53"/>
      <c r="E100" s="53"/>
      <c r="F100" s="53"/>
      <c r="G100" s="53"/>
      <c r="H100" s="53"/>
      <c r="I100" s="53" t="str">
        <f t="shared" ref="I100:I110" si="7">IF(ISBLANK(F100),"",IF(F100="Wens",G100*IF(H100="Niet mogelijk",0,IF(H100="standaard",1,IF(H100="Maatwerk/3rd party oplossing",0.5,))),""))</f>
        <v/>
      </c>
    </row>
    <row r="101" spans="1:9" x14ac:dyDescent="0.25">
      <c r="A101" s="51" t="str">
        <f t="shared" si="6"/>
        <v/>
      </c>
      <c r="B101" s="53"/>
      <c r="C101" s="53"/>
      <c r="D101" s="53"/>
      <c r="E101" s="53"/>
      <c r="F101" s="53"/>
      <c r="G101" s="53"/>
      <c r="H101" s="53"/>
      <c r="I101" s="53" t="str">
        <f t="shared" si="7"/>
        <v/>
      </c>
    </row>
    <row r="102" spans="1:9" x14ac:dyDescent="0.25">
      <c r="A102" s="51" t="str">
        <f t="shared" si="6"/>
        <v/>
      </c>
      <c r="B102" s="53"/>
      <c r="C102" s="53"/>
      <c r="D102" s="53"/>
      <c r="E102" s="53"/>
      <c r="F102" s="53"/>
      <c r="G102" s="53"/>
      <c r="H102" s="53"/>
      <c r="I102" s="53" t="str">
        <f t="shared" si="7"/>
        <v/>
      </c>
    </row>
    <row r="103" spans="1:9" x14ac:dyDescent="0.25">
      <c r="A103" s="51" t="str">
        <f t="shared" si="6"/>
        <v/>
      </c>
      <c r="B103" s="53"/>
      <c r="C103" s="53"/>
      <c r="D103" s="53"/>
      <c r="E103" s="53"/>
      <c r="F103" s="53"/>
      <c r="G103" s="53"/>
      <c r="H103" s="53"/>
      <c r="I103" s="53" t="str">
        <f t="shared" si="7"/>
        <v/>
      </c>
    </row>
    <row r="104" spans="1:9" x14ac:dyDescent="0.25">
      <c r="A104" s="51" t="str">
        <f t="shared" si="6"/>
        <v/>
      </c>
      <c r="B104" s="53"/>
      <c r="C104" s="53"/>
      <c r="D104" s="53"/>
      <c r="E104" s="53"/>
      <c r="F104" s="53"/>
      <c r="G104" s="53"/>
      <c r="H104" s="53"/>
      <c r="I104" s="53" t="str">
        <f t="shared" si="7"/>
        <v/>
      </c>
    </row>
    <row r="105" spans="1:9" x14ac:dyDescent="0.25">
      <c r="A105" s="51" t="str">
        <f t="shared" si="6"/>
        <v/>
      </c>
      <c r="B105" s="53"/>
      <c r="C105" s="53"/>
      <c r="D105" s="53"/>
      <c r="E105" s="53"/>
      <c r="F105" s="53"/>
      <c r="G105" s="53"/>
      <c r="H105" s="53"/>
      <c r="I105" s="53" t="str">
        <f t="shared" si="7"/>
        <v/>
      </c>
    </row>
    <row r="106" spans="1:9" x14ac:dyDescent="0.25">
      <c r="A106" s="51" t="str">
        <f t="shared" si="6"/>
        <v/>
      </c>
      <c r="B106" s="53"/>
      <c r="C106" s="53"/>
      <c r="D106" s="53"/>
      <c r="E106" s="53"/>
      <c r="F106" s="53"/>
      <c r="G106" s="53"/>
      <c r="H106" s="53"/>
      <c r="I106" s="53" t="str">
        <f t="shared" si="7"/>
        <v/>
      </c>
    </row>
    <row r="107" spans="1:9" x14ac:dyDescent="0.25">
      <c r="A107" s="51" t="str">
        <f t="shared" si="6"/>
        <v/>
      </c>
      <c r="B107" s="53"/>
      <c r="C107" s="53"/>
      <c r="D107" s="53"/>
      <c r="E107" s="53"/>
      <c r="F107" s="53"/>
      <c r="G107" s="53"/>
      <c r="H107" s="53"/>
      <c r="I107" s="53" t="str">
        <f t="shared" si="7"/>
        <v/>
      </c>
    </row>
    <row r="108" spans="1:9" x14ac:dyDescent="0.25">
      <c r="A108" s="51" t="str">
        <f t="shared" si="6"/>
        <v/>
      </c>
      <c r="B108" s="53"/>
      <c r="C108" s="53"/>
      <c r="D108" s="53"/>
      <c r="E108" s="53"/>
      <c r="F108" s="53"/>
      <c r="G108" s="53"/>
      <c r="H108" s="53"/>
      <c r="I108" s="53" t="str">
        <f t="shared" si="7"/>
        <v/>
      </c>
    </row>
    <row r="109" spans="1:9" x14ac:dyDescent="0.25">
      <c r="A109" s="51" t="str">
        <f t="shared" si="6"/>
        <v/>
      </c>
      <c r="B109" s="53"/>
      <c r="C109" s="53"/>
      <c r="D109" s="53"/>
      <c r="E109" s="53"/>
      <c r="F109" s="53"/>
      <c r="G109" s="53"/>
      <c r="H109" s="53"/>
      <c r="I109" s="53" t="str">
        <f t="shared" si="7"/>
        <v/>
      </c>
    </row>
    <row r="110" spans="1:9" x14ac:dyDescent="0.25">
      <c r="A110" s="51" t="str">
        <f t="shared" si="6"/>
        <v/>
      </c>
      <c r="B110" s="53"/>
      <c r="C110" s="53"/>
      <c r="D110" s="53"/>
      <c r="E110" s="53"/>
      <c r="F110" s="53"/>
      <c r="G110" s="53"/>
      <c r="H110" s="53"/>
      <c r="I110" s="53" t="str">
        <f t="shared" si="7"/>
        <v/>
      </c>
    </row>
    <row r="111" spans="1:9" x14ac:dyDescent="0.25">
      <c r="A111" s="51" t="str">
        <f t="shared" si="6"/>
        <v/>
      </c>
      <c r="B111" s="53"/>
      <c r="C111" s="53"/>
      <c r="D111" s="53"/>
      <c r="E111" s="53"/>
      <c r="F111" s="53"/>
      <c r="G111" s="53"/>
      <c r="H111" s="53"/>
      <c r="I111" s="53" t="str">
        <f t="shared" ref="I111:I115" si="8">IF(ISBLANK(F111),"",IF(F111="Wens",G111*IF(H111="Niet mogelijk",0,IF(H111="standaard",1,IF(H111="Maatwerk/3rd party oplossing",0.5,))),""))</f>
        <v/>
      </c>
    </row>
    <row r="112" spans="1:9" x14ac:dyDescent="0.25">
      <c r="A112" s="51" t="str">
        <f t="shared" si="6"/>
        <v/>
      </c>
      <c r="B112" s="53"/>
      <c r="C112" s="53"/>
      <c r="D112" s="53"/>
      <c r="E112" s="53"/>
      <c r="F112" s="53"/>
      <c r="G112" s="53"/>
      <c r="H112" s="53"/>
      <c r="I112" s="53" t="str">
        <f t="shared" si="8"/>
        <v/>
      </c>
    </row>
    <row r="113" spans="1:9" x14ac:dyDescent="0.25">
      <c r="A113" s="51" t="str">
        <f t="shared" si="6"/>
        <v/>
      </c>
      <c r="B113" s="53"/>
      <c r="C113" s="53"/>
      <c r="D113" s="53"/>
      <c r="E113" s="53"/>
      <c r="F113" s="53"/>
      <c r="G113" s="53"/>
      <c r="H113" s="53"/>
      <c r="I113" s="53" t="str">
        <f t="shared" si="8"/>
        <v/>
      </c>
    </row>
    <row r="114" spans="1:9" x14ac:dyDescent="0.25">
      <c r="A114" s="51" t="str">
        <f t="shared" si="6"/>
        <v/>
      </c>
      <c r="B114" s="53"/>
      <c r="C114" s="53"/>
      <c r="D114" s="53"/>
      <c r="E114" s="53"/>
      <c r="F114" s="53"/>
      <c r="G114" s="53"/>
      <c r="H114" s="53"/>
      <c r="I114" s="53" t="str">
        <f t="shared" si="8"/>
        <v/>
      </c>
    </row>
    <row r="115" spans="1:9" x14ac:dyDescent="0.25">
      <c r="A115" s="51" t="str">
        <f t="shared" si="6"/>
        <v/>
      </c>
      <c r="B115" s="53"/>
      <c r="C115" s="53"/>
      <c r="D115" s="53"/>
      <c r="E115" s="53"/>
      <c r="F115" s="53"/>
      <c r="G115" s="53"/>
      <c r="H115" s="53"/>
      <c r="I115" s="53" t="str">
        <f t="shared" si="8"/>
        <v/>
      </c>
    </row>
    <row r="116" spans="1:9" x14ac:dyDescent="0.25">
      <c r="A116" s="51" t="str">
        <f t="shared" si="6"/>
        <v/>
      </c>
      <c r="B116" s="53"/>
      <c r="C116" s="53"/>
      <c r="D116" s="53"/>
      <c r="E116" s="53"/>
      <c r="F116" s="53"/>
      <c r="G116" s="53"/>
      <c r="H116" s="53"/>
      <c r="I116" s="53" t="str">
        <f t="shared" ref="I116" si="9">IF(ISBLANK(F116),"",IF(F116="Wens",G116*IF(H116="Niet mogelijk",0,IF(H116="standaard",1,IF(H116="Maatwerk",0.5,IF(H116="3rd party plugin",0.25,0)))),""))</f>
        <v/>
      </c>
    </row>
    <row r="117" spans="1:9" x14ac:dyDescent="0.25">
      <c r="I117" s="53" t="str">
        <f t="shared" ref="I117:I120" si="10">IF(ISBLANK(F117),"",IF(F117="Wens",G117*IF(H117="Niet mogelijk",0,IF(H117="standaard",1,IF(H117="Maatwerk",0.5,IF(H117="3rd party plugin",0.25,0)))),IF(H117="Niet mogelijk",0,IF(H117="standaard",2,IF(H117="Maatwerk",1,IF(H117="3rd party plugin",1,0))))))</f>
        <v/>
      </c>
    </row>
    <row r="118" spans="1:9" x14ac:dyDescent="0.25">
      <c r="I118" s="53" t="str">
        <f t="shared" si="10"/>
        <v/>
      </c>
    </row>
    <row r="119" spans="1:9" x14ac:dyDescent="0.25">
      <c r="I119" s="53" t="str">
        <f t="shared" si="10"/>
        <v/>
      </c>
    </row>
    <row r="120" spans="1:9" x14ac:dyDescent="0.25">
      <c r="I120" s="53" t="str">
        <f t="shared" si="10"/>
        <v/>
      </c>
    </row>
  </sheetData>
  <sheetProtection algorithmName="SHA-512" hashValue="TFuyaKxs3JYrb26660r1R2A8CPh/dqGPdtZ4grFbdXo5CLgFuN2IhQI94PgYnRtsLpmq0KV16xoNJLQoqnbqCQ==" saltValue="F0fX2v7g+BnwUSTmlTza4g==" spinCount="100000" sheet="1"/>
  <protectedRanges>
    <protectedRange sqref="H5:H35" name="Dienstverlening" securityDescriptor="O:WDG:WDD:(A;;CC;;;S-1-2-1)(A;;CC;;;LA)(A;;CC;;;BA)(A;;CC;;;AC)(A;;CC;;;S-1-5-32-583)(A;;CC;;;AS)(A;;CC;;;BO)(A;;CC;;;S-1-5-3)(A;;CC;;;CY)(A;;CC;;;S-1-5-32-562)(A;;CC;;;S-1-5-21-2163818466-1015412447-1108209815-503)(A;;CC;;;S-1-5-65-1)(A;;CC;;;OW)(A;;CC;;;RD)(A;;CC;;;RM)(A;;CC;;;AU)(A;;CC;;;PU)(A;;CC;;;HA)(A;;CC;;;WD)(A;;CC;;;IS)(A;;CC;;;S-1-5-1)(A;;CC;;;S-1-5-14)(A;;CC;;;S-1-5-17)(A;;CC;;;ER)(A;;CC;;;S-1-5-114)(A;;CC;;;CO)(A;;CC;;;CG)(A;;CC;;;NO)(A;;CC;;;NS)(A;;CC;;;AA)(A;;CC;;;MU)(A;;CC;;;RE)(A;;CC;;;SU)(A;;CC;;;SS)(A;;CC;;;S-1-5-113)(A;;CC;;;LG)(A;;CC;;;BU)(A;;CC;;;BG)(A;;CC;;;AN)(A;;CC;;;IU)(A;;CC;;;LS)(A;;CC;;;NU)(A;;CC;;;LU)(A;;CC;;;SY)(A;;CC;;;S-1-5-32-581)(A;;CC;;;S-1-5-13)(A;;CC;;;S-1-5-21-2163818466-1015412447-1108209815-504)"/>
  </protectedRanges>
  <dataConsolidate/>
  <conditionalFormatting sqref="G36:G44">
    <cfRule type="expression" dxfId="8" priority="16">
      <formula>AND($E36="Eis",$G36="Nee")</formula>
    </cfRule>
    <cfRule type="expression" dxfId="7" priority="17">
      <formula>AND($E36&lt;&gt;"",$G36&lt;&gt;"")</formula>
    </cfRule>
    <cfRule type="expression" dxfId="6" priority="18">
      <formula>AND($E36&lt;&gt;"",$G36="")</formula>
    </cfRule>
  </conditionalFormatting>
  <conditionalFormatting sqref="H5:H35 H45:H209">
    <cfRule type="expression" dxfId="5" priority="1">
      <formula>AND($F5="Eis",$H5="Nee")</formula>
    </cfRule>
    <cfRule type="expression" dxfId="4" priority="2">
      <formula>AND($F5&lt;&gt;"",$H5&lt;&gt;"")</formula>
    </cfRule>
    <cfRule type="expression" dxfId="3" priority="3">
      <formula>AND($F5&lt;&gt;"",$H5="")</formula>
    </cfRule>
  </conditionalFormatting>
  <dataValidations count="4">
    <dataValidation type="list" allowBlank="1" showInputMessage="1" showErrorMessage="1" sqref="G45:G115 F36:F44 G5:G35" xr:uid="{CC522416-2690-4BB5-922D-477C4CC9FC72}">
      <formula1>MaximaalAantalPuntenWens</formula1>
    </dataValidation>
    <dataValidation type="list" allowBlank="1" showInputMessage="1" showErrorMessage="1" sqref="F45:F116 E36:E44 F5:F35" xr:uid="{1484378D-C999-457E-BF27-E6F9D3205172}">
      <formula1>EisOfWens</formula1>
    </dataValidation>
    <dataValidation type="list" allowBlank="1" showInputMessage="1" showErrorMessage="1" sqref="B45:B116 B5:B35" xr:uid="{6599A28E-A9DD-4AF6-90BB-9A29CEAA8F18}">
      <formula1>DienstverleningOnderwerpen</formula1>
    </dataValidation>
    <dataValidation type="list" allowBlank="1" showInputMessage="1" showErrorMessage="1" sqref="H45:H120 G36:G44 H5:H35" xr:uid="{3754BB83-4223-4CF7-A325-896829596708}">
      <formula1>INDIRECT(E5)</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f5933d-e317-4eeb-98bb-e1714035cbce">
      <Terms xmlns="http://schemas.microsoft.com/office/infopath/2007/PartnerControls"/>
    </lcf76f155ced4ddcb4097134ff3c332f>
    <TaxCatchAll xmlns="1aeee120-33a0-4f92-a114-197200ebfb2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75D8882678474E926BE246B0BE4C58" ma:contentTypeVersion="11" ma:contentTypeDescription="Een nieuw document maken." ma:contentTypeScope="" ma:versionID="6cc3af9ccd70976e0f86ca476de80f9c">
  <xsd:schema xmlns:xsd="http://www.w3.org/2001/XMLSchema" xmlns:xs="http://www.w3.org/2001/XMLSchema" xmlns:p="http://schemas.microsoft.com/office/2006/metadata/properties" xmlns:ns2="c8f5933d-e317-4eeb-98bb-e1714035cbce" xmlns:ns3="1aeee120-33a0-4f92-a114-197200ebfb23" targetNamespace="http://schemas.microsoft.com/office/2006/metadata/properties" ma:root="true" ma:fieldsID="e63bf467c63976f23e66a9150b2f30f0" ns2:_="" ns3:_="">
    <xsd:import namespace="c8f5933d-e317-4eeb-98bb-e1714035cbce"/>
    <xsd:import namespace="1aeee120-33a0-4f92-a114-197200ebfb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5933d-e317-4eeb-98bb-e1714035cb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04d5ce-f540-4606-a78d-e5febbb940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eee120-33a0-4f92-a114-197200ebfb2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ab6f453-419f-49ad-a7e2-227766a6d7e3}" ma:internalName="TaxCatchAll" ma:showField="CatchAllData" ma:web="1aeee120-33a0-4f92-a114-197200ebfb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0DE053-D75A-48DA-8260-D125CB920C61}">
  <ds:schemaRefs>
    <ds:schemaRef ds:uri="http://purl.org/dc/elements/1.1/"/>
    <ds:schemaRef ds:uri="http://schemas.microsoft.com/office/infopath/2007/PartnerControls"/>
    <ds:schemaRef ds:uri="http://schemas.microsoft.com/office/2006/metadata/properties"/>
    <ds:schemaRef ds:uri="http://purl.org/dc/terms/"/>
    <ds:schemaRef ds:uri="1aeee120-33a0-4f92-a114-197200ebfb23"/>
    <ds:schemaRef ds:uri="http://purl.org/dc/dcmitype/"/>
    <ds:schemaRef ds:uri="http://www.w3.org/XML/1998/namespace"/>
    <ds:schemaRef ds:uri="http://schemas.microsoft.com/office/2006/documentManagement/types"/>
    <ds:schemaRef ds:uri="http://schemas.openxmlformats.org/package/2006/metadata/core-properties"/>
    <ds:schemaRef ds:uri="c8f5933d-e317-4eeb-98bb-e1714035cbce"/>
  </ds:schemaRefs>
</ds:datastoreItem>
</file>

<file path=customXml/itemProps2.xml><?xml version="1.0" encoding="utf-8"?>
<ds:datastoreItem xmlns:ds="http://schemas.openxmlformats.org/officeDocument/2006/customXml" ds:itemID="{C3C44C13-E815-44FD-BF70-CAA69DF51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5933d-e317-4eeb-98bb-e1714035cbce"/>
    <ds:schemaRef ds:uri="1aeee120-33a0-4f92-a114-197200ebfb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8F27CC-1E04-4AE2-9124-BA7296C9C6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Voorblad</vt:lpstr>
      <vt:lpstr>Inkoop</vt:lpstr>
      <vt:lpstr>Finance&amp;Control</vt:lpstr>
      <vt:lpstr>HR</vt:lpstr>
      <vt:lpstr>Relatiemanagement</vt:lpstr>
      <vt:lpstr>PMO - Projectmanagement</vt:lpstr>
      <vt:lpstr>ICT</vt:lpstr>
      <vt:lpstr>Wetgeving en compliance</vt:lpstr>
      <vt:lpstr>Dienstverlening</vt:lpstr>
      <vt:lpstr>Algemeen</vt:lpstr>
      <vt:lpstr>Input</vt:lpstr>
      <vt:lpstr>AlgemeenOnderwerpen</vt:lpstr>
      <vt:lpstr>DienstverleningOnderwerpen</vt:lpstr>
      <vt:lpstr>Eis</vt:lpstr>
      <vt:lpstr>EisOfWens</vt:lpstr>
      <vt:lpstr>FinanceOnderwerpen</vt:lpstr>
      <vt:lpstr>HROnderwerpen</vt:lpstr>
      <vt:lpstr>ICTOnderwerpen</vt:lpstr>
      <vt:lpstr>InkoopOnderwerpen</vt:lpstr>
      <vt:lpstr>MaximaalAantalPuntenWens</vt:lpstr>
      <vt:lpstr>PMOOnderwerpen</vt:lpstr>
      <vt:lpstr>RelatiemanagementOnderwerpen</vt:lpstr>
      <vt:lpstr>ReportingOnderwerpen</vt:lpstr>
      <vt:lpstr>TonenInPresentatieronde</vt:lpstr>
      <vt:lpstr>Wens</vt:lpstr>
      <vt:lpstr>WetgevingEnComplianceOnderwerpen</vt:lpstr>
      <vt:lpstr>WijzeWaaropAanwezigInOplossing</vt:lpstr>
    </vt:vector>
  </TitlesOfParts>
  <Manager/>
  <Company>Stichting ICTU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3 - Programma van Eisen en Wensen - Aanbesteding ICTU Bedrijfsvoeringsplatform</dc:title>
  <dc:subject/>
  <dc:creator/>
  <cp:keywords/>
  <dc:description/>
  <cp:lastModifiedBy>Jacco Pouwer</cp:lastModifiedBy>
  <cp:revision/>
  <dcterms:created xsi:type="dcterms:W3CDTF">2023-06-15T06:56:21Z</dcterms:created>
  <dcterms:modified xsi:type="dcterms:W3CDTF">2023-11-03T07:33:42Z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0x0101003A75D8882678474E926BE246B0BE4C58</vt:lpwstr>
  </property>
  <property fmtid="{D5CDD505-2E9C-101B-9397-08002B2CF9AE}" pid="3" name="MediaServiceImageTags">
    <vt:lpwstr/>
  </property>
  <property fmtid="{D5CDD505-2E9C-101B-9397-08002B2CF9AE}" pid="4" name="_MarkAsFinal">
    <vt:bool>true</vt:bool>
  </property>
</Properties>
</file>