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significantgroep-my.sharepoint.com/personal/iris_van_velzen_significant_nl/Documents/Documenten/Lopende projecten/Havenbedrijf Moerdijk/Publiceren/"/>
    </mc:Choice>
  </mc:AlternateContent>
  <xr:revisionPtr revIDLastSave="0" documentId="8_{D886AD9F-32D2-41DA-BF35-DBE56B0E87BC}" xr6:coauthVersionLast="47" xr6:coauthVersionMax="47" xr10:uidLastSave="{00000000-0000-0000-0000-000000000000}"/>
  <bookViews>
    <workbookView xWindow="-110" yWindow="-110" windowWidth="19420" windowHeight="10300" xr2:uid="{C41EDCF1-B2D4-4686-8ADB-6C1EDB59D373}"/>
  </bookViews>
  <sheets>
    <sheet name="SLA" sheetId="1" r:id="rId1"/>
    <sheet name="Bonus" sheetId="2" r:id="rId2"/>
  </sheets>
  <definedNames>
    <definedName name="_xlnm.Print_Area" localSheetId="1">Bonus!$A$1:$G$44</definedName>
    <definedName name="_xlnm.Print_Area" localSheetId="0">SLA!$A$1:$J$59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2" l="1"/>
  <c r="F42" i="2"/>
  <c r="F41" i="2"/>
  <c r="F38" i="2"/>
  <c r="F33" i="2"/>
  <c r="F37" i="2" l="1"/>
  <c r="F36" i="2"/>
  <c r="F32" i="2"/>
  <c r="F31" i="2"/>
  <c r="D20" i="2"/>
  <c r="D23" i="2"/>
  <c r="F26" i="2"/>
  <c r="D17" i="2"/>
  <c r="F15" i="2" s="1"/>
  <c r="F5" i="2"/>
  <c r="D6" i="2"/>
  <c r="D3" i="2"/>
  <c r="D2" i="2"/>
  <c r="F2" i="2" l="1"/>
  <c r="F28" i="2"/>
</calcChain>
</file>

<file path=xl/sharedStrings.xml><?xml version="1.0" encoding="utf-8"?>
<sst xmlns="http://schemas.openxmlformats.org/spreadsheetml/2006/main" count="231" uniqueCount="168">
  <si>
    <t>Categorie</t>
  </si>
  <si>
    <t>Onderwerp</t>
  </si>
  <si>
    <t>KPI</t>
  </si>
  <si>
    <t>Norm (onbekend)</t>
  </si>
  <si>
    <t>Norm waardering (onbekend)</t>
  </si>
  <si>
    <t>Actie bij onvoldoende (onbekend)</t>
  </si>
  <si>
    <t>Frequentie (per jaar)</t>
  </si>
  <si>
    <t>Documentatie</t>
  </si>
  <si>
    <t>Prijs</t>
  </si>
  <si>
    <t>Tarieven</t>
  </si>
  <si>
    <t>Vooraf afgestemde indexeringen en tarieven tussen Opdrachtgever en Opdrachtnemer zijn gevolgd.</t>
  </si>
  <si>
    <t>Binnen geaggregeerd budgetkader Opdrachtgever, conform prijsstelling en conform factuur vereisten.</t>
  </si>
  <si>
    <t>Onderdelen die onvoldoende scoren dienen volgend kwartaaloverleg voldoende te scoren n.a.v. een verbetervoorstel door Opdrachtnemer. Indien er 2 kwartalen achter elkaar opeenvolgend onvoldoende wordt gescoord ontvangt Opdrachtnemer van Opdrachtgever ingebrekestelling.</t>
  </si>
  <si>
    <t>2x</t>
  </si>
  <si>
    <t>Maandrapportage met overzicht van de indexeringen en vastgestelde tarieven.</t>
  </si>
  <si>
    <t>Facturatie</t>
  </si>
  <si>
    <t>Proactief verzorgen van overzicht gefactureerde (extra) werkzaamheden.
Periode facturen voor het (vaste) Dienstrooster en de facturen voor extra diensten of extra werkzaamheden zijn correct ten opzichte van door Opdrachtgever goedgekeurd budget of de gevraagde extra inzet.</t>
  </si>
  <si>
    <t>Minimaal 11 van de 12 facturen binnen geaggregeerd budgetkader Opdrachtgever, conform prijsstelling en conform factuur vereisten positief voor voldoende</t>
  </si>
  <si>
    <t>12x</t>
  </si>
  <si>
    <t>Maandrapportage met overzicht facturen (vast en extra) met status en specificatie van de facturen.</t>
  </si>
  <si>
    <t>Prestatie</t>
  </si>
  <si>
    <t xml:space="preserve">Kwaliteitsmeting Opdrachtnemer                              </t>
  </si>
  <si>
    <t>Voldoende scoren op de kwaliteitsmetingen uitgevoerd door Opdrachtgever of derde minimaal 1 x per jaar of zoveel vaker als Opdrachtgever nodig acht.</t>
  </si>
  <si>
    <t>Onderdelen die onvoldoende scoren dienen na hermeting of herinspectie volledig voldoende te zijn.  Indien er 2 periodes achter elkaar opeenvolgend onvoldoende wordt gescoord ontvangt Opdrachtnemer van Opdrachtgever ingebrekestelling.</t>
  </si>
  <si>
    <t xml:space="preserve">4x </t>
  </si>
  <si>
    <t>Rapportage n.a.v. mystery visit, audit of kwaliteitsmetingen.</t>
  </si>
  <si>
    <t>Inspanningsverplichting (bij calamiteit)</t>
  </si>
  <si>
    <t xml:space="preserve">Adequate extra inzet bij opschaling (minimaal 1 extra beambte) waarbij aan een inspanningsverplichting wordt voldaan binnen de afgesproken tijd  (60 minuten)  </t>
  </si>
  <si>
    <t>Voldoen aan de inspanningsverplichting (aanvraag is korter dan 24 uur vooraf door de Opdrachtgever gedaan) bij extra inzet vanwege opschaling bij een calamiteit.
De meettijd is niet het moment van aanvragen maar het moment waarop de (extra) dienst zou moeten zijn ingevuld.</t>
  </si>
  <si>
    <t>Rapportage en rooster waarmee wordt aangetoond dat is voldaan aan de inspanningsverplichting.</t>
  </si>
  <si>
    <t xml:space="preserve">Ten behoeve van calamiteiten is Opdrachtnemer 7 dagen per week, 24 uur per dag bereikbaar. Indien coördinatie gewenst is zal binnen 2 uur een met het object bekende manager van Opdrachtnemer ter plaatse zijn. </t>
  </si>
  <si>
    <t>Werkinstructies</t>
  </si>
  <si>
    <t>Binnen 3 maanden na gunning wordt door Opdrachtnemer een handboek opgesteld met de actuele proceduresen werkinstructies. Dit handboek wordt actueel gehouden bij veranderende werkwijze of processen.</t>
  </si>
  <si>
    <t>Inwerkprotocol</t>
  </si>
  <si>
    <t>Het door partijen overeengekomen inwerkprotocol is gevolgd.
Hierbij is specifieke aandacht voor het inwerken van surveillanten qua kennis van het haven- en industrieterrein.</t>
  </si>
  <si>
    <t>Minimaal 100% dient behaald te zijn voor voldoende</t>
  </si>
  <si>
    <t>Planning en rapportage waarmee wordt aangetoond welke activiteiten uit het inwerkprotocol succesvol zijn uitgevoerd.</t>
  </si>
  <si>
    <t>Bijdrage van Opdrachtnemer</t>
  </si>
  <si>
    <t>Bij wijziging van procedures of bij bijzondere situaties denkt Opdrachtnemer hierin mee en stelt zich flexibel op.</t>
  </si>
  <si>
    <t>De dienstverlening die Opdrachtnemer levert is proactief, flexibel en biedt voorschrijdend inzicht met betrekking tot zaken die bij de Opdrachtgever spelen. Mocht een onderdeel onvoldoende scoren is het de bedoeling dat dit meegenomen wordt als actiepunt voor het volgende kwartaaloverleg.</t>
  </si>
  <si>
    <t>(SMART) rapportage waarmee inzicht wordt gegeven in de klachten en de afhandeling.</t>
  </si>
  <si>
    <t>De medewerkers van Opdrachtnemer kennen de procedures in doorsnee goed.</t>
  </si>
  <si>
    <t>Aansturing</t>
  </si>
  <si>
    <t>Op gebied van aansturing is het belangrijk dat Opdrachtnemer structureel blijft werken aan het behalen van deadlines, het bijhouden van logboeken en het verbeteren van KPI's  die in vorige meetperiode minder scoorden. Door deze continue updates en verbeteringen zorgt de Opdrachtnemer ervoor dat de kwaliteit van de dienstverlening iedere meetperiode op niveau blijft.</t>
  </si>
  <si>
    <t xml:space="preserve">Logboeken, matrixen en rapportages worden SMART gepresenteerd door Opdrachtnemer, daarnaast worden verbeterpunten besproken. </t>
  </si>
  <si>
    <t>De communicatiematrix met haar agendapunten zijn gehaald.</t>
  </si>
  <si>
    <t>Op herstel- en/of verbeterpunten is herkenbaar gestuurd door Opdrachtnemer</t>
  </si>
  <si>
    <t>Een operationeel manager is aangewezen voor aansturing, evaluatie, bijsturing en bijstelling van de operationele werkzaamheden.</t>
  </si>
  <si>
    <t>In de meetperiode was er één aanspreekpunt voor operationele inzet.</t>
  </si>
  <si>
    <t>Onderaannemer</t>
  </si>
  <si>
    <t>Opdrachtnemer is bij gebruik van een onderaannemer onder alle omstandigheden als enige verantwoordelijk en aansprakelijk voor uitvoering van de Opdracht.</t>
  </si>
  <si>
    <t xml:space="preserve">Klantbeleving </t>
  </si>
  <si>
    <t>Het voorkomen van klachten is wenselijk maar nooit tot nul te reduceren. Het primaire doel is klachtenvermindering, -opvolging en verbeteringen van processen. In het eerste contractjaar kunnen afwijkingen van gewenst gedrag of terechte klachten die hieraan gerelateerd zijn voorkomen en zal de norm in samenspraak worden vastgesteld. Uitgangspunt bij klachten is dat binnen 5 werkdagn na melding hoor/wederhoor heeft plaatsgevonden en dat binnen 5 werkdagen terugkoppeling wordt gegeven aan klager.</t>
  </si>
  <si>
    <t>(SMART) Rapportage waarmee inzicht wordt gegeven in de klachten en de afhandeling.</t>
  </si>
  <si>
    <t>Klachten worden effectief afgehandelt waarbij gelet wordt op snelheid, helderheid, proactiviteit en terugkoppeling naar Opdrachtgever (binnen 48 uur na melding volgt een eerste schrifelijke terugkoppeling aan Opdrachtgever).</t>
  </si>
  <si>
    <t xml:space="preserve">Het portaal 'Chainels' is up-to-date en bevat voor Haven- en Industrieterrein Moerdijk relevante informatie en updates m.b.t. geconstateerde bijzonderheden op het gebied van beveiliging en veiligheid. </t>
  </si>
  <si>
    <t>Aard en aantal klachten worden duidelijk gerapporteerd aan Opdrachtgever.</t>
  </si>
  <si>
    <t>Proactief partnerschap</t>
  </si>
  <si>
    <t>Vanuit de Opdrachtgever wordt verwacht dat Opdrachtnemer de kwaliteiten bezit om een goede partner in dienstverlening te zijn. Deze onderdelen vormen de basis voor dit partnerschap.</t>
  </si>
  <si>
    <t>Rapportage na overleg door Opdrachtgever.</t>
  </si>
  <si>
    <t>Personeel</t>
  </si>
  <si>
    <t xml:space="preserve">Harde eisen </t>
  </si>
  <si>
    <t>Medewerkers voldoen aan het vastgestelde functieprofiel en hebben de overeengekomen competenties:
- Volwaardig gediplomeerd (Diploma Beveilger 2 of gelijkwaardig)
- Medewerkers zijn minimaal 3 jaar werkzaam in de beveiliging als centralist, objectbeveiliger en/of mobiele surveillant.
- In bezit van geldig certificaat Havenbeveiliger.
- In bezit van geldig diploma BHV + AED.
- In bezit van geldig diploma B-VCA.
- Aantoonbaar gevolgde training conflicthantering / 'omgaan met agressie'.
- Aantoonbaar gevolgde basistraining predictive profiling en/of security questioning.
- Geen opvallend zichtbare piercings, tatoages of signaalkleuren haardracht. In geval van discussie ter beoordeling HbM.
- Medewerkers dienen de Nederlandse en Engelse taal in gesproken woord goed te beheersen.
- Medewerkers dienen de Nederlandse taal in geschrift (rapportages etc.) goed te uiten.
- Medewerkers dienen aantoonbaar vertrouwd te zijn met gebruik van digitale informatie- en communicatieapparatuur in het algemeen en alarmverwerkingsapparatuur in het bijzonder.
- Aanvullend voor centralist: basiscertificaat marifoon.</t>
  </si>
  <si>
    <t>De harde eisen vormen de basis van de kwaliteit van de Opdrachtnemer. Om deze reden dient minimaal 100%  behaald te zijn voor voldoende.</t>
  </si>
  <si>
    <t xml:space="preserve">Rapportage waarmee wordt aangetoond dat is voldaan aan alle vereisten. Onderdelen die hier minimaal in vereist zijn:                                         o Overzicht van vaste medewerkers van Opdrachtgever in dienst (met functieprofiel etc.)                            o Extra diensten                                    o Verloop van medewerkers Opdrachtnemer. </t>
  </si>
  <si>
    <t xml:space="preserve">Opdrachtnemer dient te alle tijde inzage te kunnen geven in de door de Wet PBR vereiste vergunningen, kopie ID's en diploma's en certificaten van de medewerkers. </t>
  </si>
  <si>
    <t>Er is geen ongewenst verloop binnen de vaste ploeg geweest. (ongewenst verloop betreft het wisselen van medewerkers door Opdrachtnemer)</t>
  </si>
  <si>
    <t>Medewerkers zijn multidisciplinair inzetbaar.</t>
  </si>
  <si>
    <t>Medewerkers zijn vast in dienst bij Opdrachtnemer of diens vooraf bekende Onderaannemer.</t>
  </si>
  <si>
    <t>Er is geen sprake geweest van verlopen certificaten, diploma's, verplichte geldigheid documenten.</t>
  </si>
  <si>
    <t>Rapportage waarmee wordt aangetoond welke opleidingen / trainingen succesvol zijn uitgevoerd.</t>
  </si>
  <si>
    <t>De overeengekomen trainingen, oefeningen en/of cursussen zijn gevolgd en behaald (buiten de uren van de met Opdrachtgever overeengekomen inzet).</t>
  </si>
  <si>
    <t>Bovenstaande punten zijn opgenomen in een jaarplan door de Opdrachtnemer.</t>
  </si>
  <si>
    <t>Jaarplan wordt gepresenteerd bij Opdrachtgever.</t>
  </si>
  <si>
    <t>Kennisniveau</t>
  </si>
  <si>
    <t>Medewerkers van Opdrachtnemer van het vaste bestand en back-up dragen kennis van het haven- en industrieterrein, de gevestigde bedrijven en de land- en waterzijdige werkprocessen. Deze kennis wordt up-to-date gehouden.</t>
  </si>
  <si>
    <t>Kennis wordt eventueel up-to-date gehouden door roulerend werken of stages.</t>
  </si>
  <si>
    <t>Beschikbaarheid</t>
  </si>
  <si>
    <t>Aanwezigheid en uitvoering van geplance diensten zijn correct, volledig en tijdig uitgevoerd.</t>
  </si>
  <si>
    <t>Managementrapportages</t>
  </si>
  <si>
    <t>Opdrachtnemer legt verantwoording af over haar dienstverlener middels management- en/of voortgangsrapportages in een door Opdrachtgever goedgekeurd format en frequentie.</t>
  </si>
  <si>
    <t>Jaarplan</t>
  </si>
  <si>
    <t>Opdrachtnemer verzorgt een jaarverslag (afgelopen jaar) en geconcretiseerd jaarplan (volgend jaar) over ontwikkeling van zijn personeel en met name het beveiligingsteam bij Opdrachtgever. Eventueel worden aanpassingen van functieprofiel en/of opleidingsplan daarin meegenomen.</t>
  </si>
  <si>
    <t>Dit Service Level Agreement en de kwartaalrapportages worden gebruikt als basis voor het jaarplan</t>
  </si>
  <si>
    <t>Bij onvoldoende wordt een  een verbetervoorstel door Opdrachtnemer ingedient. Indien er 2 kwartalen achter elkaar opeenvolgend onvoldoende wordt gescoord ontvangt Opdrachtnemer van Opdrachtgever ingebrekestelling.</t>
  </si>
  <si>
    <t>1x</t>
  </si>
  <si>
    <t>Jaarplan wordt besproken door Opdrachtnemer en Opdrachtgever.</t>
  </si>
  <si>
    <t>Inwerktoets na inwerken</t>
  </si>
  <si>
    <t>Medewerkers van Opdrachtnemer dienen een kennis-en praktijktoets af te nemen na het inwerkprotocol.</t>
  </si>
  <si>
    <t>Indien geen nieuwe medewerkers instromen blijft de KPI in het betreffende kwartaal buiten beschouwing</t>
  </si>
  <si>
    <t>Onderdelen die onvoldoende scoren kunnen éénmalig door het desbetreffende individu herkanst worden. Onderdelen dienen volgend kwartaaloverleg voldoende te scoren n.a.v. een verbetervoorstel door Opdrachtnemer. Indien er 2 kwartalen achter elkaar opeenvolgend onvoldoende wordt gescoord ontvangt Opdrachtnemer van Opdrachtgever ingebrekestelling.</t>
  </si>
  <si>
    <t>Rapportage o.b.v. uitslag kennis- en inwerktoets, af te nemen door Opdrachtgever i.s.m. teamleider Securitas</t>
  </si>
  <si>
    <t>Opleidingsplan</t>
  </si>
  <si>
    <t>Opdrachtnemer geeft uitvoering aan het vereiste opleidingsplan conform functieprofiel.
Hierna worden de aanvullende opleidingen/ trainingen behaald conform afspraken met Opdrachtgever.</t>
  </si>
  <si>
    <t>Aanvullende trainingen, crusussen en opleidingen zijn 100% behaald.</t>
  </si>
  <si>
    <t>4x</t>
  </si>
  <si>
    <t>Inwerken</t>
  </si>
  <si>
    <t>Het geldende inwerktraject is gevolgd zoals beschreven in de werkinstructies, medewerkers worden pas ingezet na goedkeuring.</t>
  </si>
  <si>
    <t>Opdrachtnemer dient zich te verantwoorden bij Opdrachtgever op basis van hoor en wederhoor. Passende maatregelen worden a.d.h.v. dit gesprek genomen.</t>
  </si>
  <si>
    <t>N.V.T.</t>
  </si>
  <si>
    <t xml:space="preserve">Rapportage o.b.v. ingewerkte medewerkers. </t>
  </si>
  <si>
    <t>Een nieuwe medewerker dient tijdens de inwerkperiode boven de reguliere bezetting op de locatie te worden ingezet.</t>
  </si>
  <si>
    <t>Juistheid en volledigheid van signalering, opvolging en registratie van situaties en werkzaamheden</t>
  </si>
  <si>
    <t>Observatie en signalering van verdachte situaties op o.a. basis van technische hulpmiddelen als camera’s en observatie door werknemers.</t>
  </si>
  <si>
    <t>12x rapporteren, 4x overleg</t>
  </si>
  <si>
    <t>Duidelijke (SMART) rapportage volgens vastgesteld format waarmee wordt aangetoond dat is voldaan aan alle vereisten.</t>
  </si>
  <si>
    <t>Het pro-actief signaleren, optredend handelen en melden van incidenten/verdachte situaties.</t>
  </si>
  <si>
    <t>Het registreren van alle verdachte situaties, incidenten en calamiteiten volgens een vastgesteld format voor dagelijkse en periodieke rapportages ten behoeve van o.a. een analyse voor het bepalen van strategische inzet van preventieve surveillance en managementinformatie.</t>
  </si>
  <si>
    <t>Het registreren van alle verdachte situaties, incidenten en calamiteiten.</t>
  </si>
  <si>
    <t>Het centraal afsluiten en bedienen toegangspoorten en het volgens HbM vastgestelde werkinstructies omtrent toegang verlenen.</t>
  </si>
  <si>
    <t>Het ontvangen en beoordelen van de door alarmapparatuur verzonden signalen en zo nodig inschakelen van hulpverleningsdiensten, andere overheidsinstanties of particulieren.</t>
  </si>
  <si>
    <t>Het  rapporteren aan Opdrachtgever van schade gesignaleerd of veroorzaakt door Opdrachtnemer.</t>
  </si>
  <si>
    <t>Rapportage van defecten.</t>
  </si>
  <si>
    <t>Brand- en sluitronde</t>
  </si>
  <si>
    <t>Beveiliging van het gebouw van HbM, met de daarbij behorende brand- en sluitronde.</t>
  </si>
  <si>
    <t xml:space="preserve">Het signaleren en rapporteren aan Opdrachtgever van defecten aan o.a. verlichtingen en systemen die bij opening /sluiting / brand- en sluitrondes worden gesignaleerd zodat ongewenste of gevaarlijke situaties door het ontbreken van licht of systemen ontweken worden. </t>
  </si>
  <si>
    <t>Planeet</t>
  </si>
  <si>
    <t>Duurzaamheidscriterium</t>
  </si>
  <si>
    <t xml:space="preserve">De inzetbaarheid van de medewerkers voldoet aan het afgesproken duurzaamheidscriterium woon-werk verkeer </t>
  </si>
  <si>
    <t>75% van de in te zetten medewerkers hebben een straal van maximaal 40 km woon-werk verkeer</t>
  </si>
  <si>
    <r>
      <rPr>
        <b/>
        <sz val="9"/>
        <rFont val="Calibri"/>
        <family val="2"/>
        <scheme val="minor"/>
      </rPr>
      <t>Voldoende</t>
    </r>
    <r>
      <rPr>
        <sz val="9"/>
        <rFont val="Calibri"/>
        <family val="2"/>
        <scheme val="minor"/>
      </rPr>
      <t xml:space="preserve"> = Alle indexeringen en tarieven zijn gevolgd en correct.                              
</t>
    </r>
    <r>
      <rPr>
        <b/>
        <sz val="9"/>
        <rFont val="Calibri"/>
        <family val="2"/>
        <scheme val="minor"/>
      </rPr>
      <t>Onvoldoende</t>
    </r>
    <r>
      <rPr>
        <sz val="9"/>
        <rFont val="Calibri"/>
        <family val="2"/>
        <scheme val="minor"/>
      </rPr>
      <t xml:space="preserve"> = 1 of meer indexeringen of tarieven zijn niet gevolgd of correct.</t>
    </r>
  </si>
  <si>
    <r>
      <rPr>
        <b/>
        <sz val="9"/>
        <rFont val="Calibri"/>
        <family val="2"/>
        <scheme val="minor"/>
      </rPr>
      <t>Voldoende</t>
    </r>
    <r>
      <rPr>
        <sz val="9"/>
        <rFont val="Calibri"/>
        <family val="2"/>
        <scheme val="minor"/>
      </rPr>
      <t xml:space="preserve"> = minimaal 11 facturen zijn correct en binnen budgetkader geaggregeerd.            
</t>
    </r>
    <r>
      <rPr>
        <b/>
        <sz val="9"/>
        <rFont val="Calibri"/>
        <family val="2"/>
        <scheme val="minor"/>
      </rPr>
      <t>Onvoldoende</t>
    </r>
    <r>
      <rPr>
        <sz val="9"/>
        <rFont val="Calibri"/>
        <family val="2"/>
        <scheme val="minor"/>
      </rPr>
      <t xml:space="preserve"> = 2 of meer facturen zijn niet correct en binnen budgetkader geaggregeerd.</t>
    </r>
  </si>
  <si>
    <r>
      <t xml:space="preserve">
</t>
    </r>
    <r>
      <rPr>
        <b/>
        <sz val="9"/>
        <color theme="1"/>
        <rFont val="Calibri"/>
        <family val="2"/>
        <scheme val="minor"/>
      </rPr>
      <t>Voldoende</t>
    </r>
    <r>
      <rPr>
        <sz val="9"/>
        <color theme="1"/>
        <rFont val="Calibri"/>
        <family val="2"/>
        <scheme val="minor"/>
      </rPr>
      <t xml:space="preserve"> = 100% bezetting in aanvullende dienstverlening (calamiteiten) met extra (reserve) capaciteit
</t>
    </r>
    <r>
      <rPr>
        <b/>
        <sz val="9"/>
        <color theme="1"/>
        <rFont val="Calibri"/>
        <family val="2"/>
        <scheme val="minor"/>
      </rPr>
      <t xml:space="preserve">Aandacht </t>
    </r>
    <r>
      <rPr>
        <sz val="9"/>
        <color theme="1"/>
        <rFont val="Calibri"/>
        <family val="2"/>
        <scheme val="minor"/>
      </rPr>
      <t xml:space="preserve">= incidentele afwijking van leveringsverplichting of structurele invulling ten koste van reguliere dienstverlening
</t>
    </r>
    <r>
      <rPr>
        <b/>
        <sz val="9"/>
        <color theme="1"/>
        <rFont val="Calibri"/>
        <family val="2"/>
        <scheme val="minor"/>
      </rPr>
      <t>Onvoldoende</t>
    </r>
    <r>
      <rPr>
        <sz val="9"/>
        <color theme="1"/>
        <rFont val="Calibri"/>
        <family val="2"/>
        <scheme val="minor"/>
      </rPr>
      <t xml:space="preserve"> = structurele afwijking van leveringsverplichting
</t>
    </r>
  </si>
  <si>
    <r>
      <rPr>
        <sz val="9"/>
        <color rgb="FFFF0000"/>
        <rFont val="Calibri"/>
        <family val="2"/>
        <scheme val="minor"/>
      </rPr>
      <t>Security gerelateerde</t>
    </r>
    <r>
      <rPr>
        <sz val="9"/>
        <rFont val="Calibri"/>
        <family val="2"/>
        <scheme val="minor"/>
      </rPr>
      <t xml:space="preserve"> werkinstructies en procedures zijn door Opdrachtnemer up-to-date gehouden en worden jaarlijks gereviewd</t>
    </r>
  </si>
  <si>
    <r>
      <rPr>
        <b/>
        <sz val="9"/>
        <rFont val="Calibri"/>
        <family val="2"/>
        <scheme val="minor"/>
      </rPr>
      <t>Voldoende</t>
    </r>
    <r>
      <rPr>
        <sz val="9"/>
        <rFont val="Calibri"/>
        <family val="2"/>
        <scheme val="minor"/>
      </rPr>
      <t xml:space="preserve"> = Het overeengekomen inwerkprotocol is gevolgd.                
</t>
    </r>
    <r>
      <rPr>
        <b/>
        <sz val="9"/>
        <rFont val="Calibri"/>
        <family val="2"/>
        <scheme val="minor"/>
      </rPr>
      <t>Onvoldoende</t>
    </r>
    <r>
      <rPr>
        <sz val="9"/>
        <rFont val="Calibri"/>
        <family val="2"/>
        <scheme val="minor"/>
      </rPr>
      <t xml:space="preserve"> = Het overeengekomen inwerkprotocol is niet (volledig) gevolgd.</t>
    </r>
  </si>
  <si>
    <r>
      <rPr>
        <b/>
        <sz val="9"/>
        <rFont val="Calibri"/>
        <family val="2"/>
        <scheme val="minor"/>
      </rPr>
      <t>Voldoende</t>
    </r>
    <r>
      <rPr>
        <sz val="9"/>
        <rFont val="Calibri"/>
        <family val="2"/>
        <scheme val="minor"/>
      </rPr>
      <t xml:space="preserve"> = Minimaal 3 van de 4 punten zijn positief.                             
</t>
    </r>
    <r>
      <rPr>
        <b/>
        <sz val="9"/>
        <rFont val="Calibri"/>
        <family val="2"/>
        <scheme val="minor"/>
      </rPr>
      <t>Onvoldoende</t>
    </r>
    <r>
      <rPr>
        <sz val="9"/>
        <rFont val="Calibri"/>
        <family val="2"/>
        <scheme val="minor"/>
      </rPr>
      <t xml:space="preserve"> = Maximaal 2 van de 4 punten zijn positief</t>
    </r>
  </si>
  <si>
    <r>
      <rPr>
        <b/>
        <sz val="9"/>
        <rFont val="Calibri"/>
        <family val="2"/>
        <scheme val="minor"/>
      </rPr>
      <t>Voldoende</t>
    </r>
    <r>
      <rPr>
        <sz val="9"/>
        <rFont val="Calibri"/>
        <family val="2"/>
        <scheme val="minor"/>
      </rPr>
      <t xml:space="preserve"> = Minimaal 5 onderwerpen kunnen met 'Ja' beantwoord worden.                                           
</t>
    </r>
    <r>
      <rPr>
        <b/>
        <sz val="9"/>
        <rFont val="Calibri"/>
        <family val="2"/>
        <scheme val="minor"/>
      </rPr>
      <t>Onvoldoende</t>
    </r>
    <r>
      <rPr>
        <sz val="9"/>
        <rFont val="Calibri"/>
        <family val="2"/>
        <scheme val="minor"/>
      </rPr>
      <t xml:space="preserve"> = Minimaal 4 onderwerpen kunnen met 'ja' beantwoord worden.</t>
    </r>
  </si>
  <si>
    <r>
      <t xml:space="preserve">
</t>
    </r>
    <r>
      <rPr>
        <b/>
        <sz val="9"/>
        <rFont val="Calibri"/>
        <family val="2"/>
        <scheme val="minor"/>
      </rPr>
      <t>Voldoende</t>
    </r>
    <r>
      <rPr>
        <sz val="9"/>
        <rFont val="Calibri"/>
        <family val="2"/>
        <scheme val="minor"/>
      </rPr>
      <t xml:space="preserve"> = Minimaal 5 van de 5 eisen dienen positief te zijn voor voldoende. Hierbij geldt: Maximaal 24 (officiële) klachten per jaar, met een maximum van 4 per maand. 
Er is een vastgesteld klachtenprotocol en methodiek ter afhandeling.                                                                                 
</t>
    </r>
    <r>
      <rPr>
        <b/>
        <sz val="9"/>
        <rFont val="Calibri"/>
        <family val="2"/>
        <scheme val="minor"/>
      </rPr>
      <t>Onvoldoende</t>
    </r>
    <r>
      <rPr>
        <sz val="9"/>
        <rFont val="Calibri"/>
        <family val="2"/>
        <scheme val="minor"/>
      </rPr>
      <t xml:space="preserve"> = Er wordt door Opdrachtnemer voldaan aan maximaal 4 van de 5 eisen. Voor de klachten geldt dat er beduidend meer dan 24 (officiële) klachten zijn (en/of meer dan 4 officiële klachten per maand) zonder dat Opdrachtnemer hier een schappelijke reden voor heeft.</t>
    </r>
  </si>
  <si>
    <r>
      <rPr>
        <b/>
        <sz val="9"/>
        <color theme="1"/>
        <rFont val="Calibri"/>
        <family val="2"/>
        <scheme val="minor"/>
      </rPr>
      <t>Sturend</t>
    </r>
    <r>
      <rPr>
        <sz val="9"/>
        <color theme="1"/>
        <rFont val="Calibri"/>
        <family val="2"/>
        <scheme val="minor"/>
      </rPr>
      <t>: Opdrachtnemer stuurt actief op de uitvoering van werkzaamheden  (bijvoorbeeld: (bijstelling van) werkinstructies, voeren werkoverleg, e.d.)</t>
    </r>
  </si>
  <si>
    <r>
      <rPr>
        <b/>
        <sz val="9"/>
        <rFont val="Calibri"/>
        <family val="2"/>
        <scheme val="minor"/>
      </rPr>
      <t>Voldoende</t>
    </r>
    <r>
      <rPr>
        <sz val="9"/>
        <rFont val="Calibri"/>
        <family val="2"/>
        <scheme val="minor"/>
      </rPr>
      <t xml:space="preserve"> = Opdrachtnemer scoort positief op alle onderdelen en voldoet boven verwachting aan de verwachtingen van Opdrachtgever.                                      
</t>
    </r>
    <r>
      <rPr>
        <b/>
        <sz val="9"/>
        <rFont val="Calibri"/>
        <family val="2"/>
        <scheme val="minor"/>
      </rPr>
      <t>Aandacht</t>
    </r>
    <r>
      <rPr>
        <sz val="9"/>
        <rFont val="Calibri"/>
        <family val="2"/>
        <scheme val="minor"/>
      </rPr>
      <t xml:space="preserve"> = Minimaal 3 van de 4 punten dienen positief te zijn voor voldoende.            
</t>
    </r>
    <r>
      <rPr>
        <b/>
        <sz val="9"/>
        <rFont val="Calibri"/>
        <family val="2"/>
        <scheme val="minor"/>
      </rPr>
      <t>Onvoldoende</t>
    </r>
    <r>
      <rPr>
        <sz val="9"/>
        <rFont val="Calibri"/>
        <family val="2"/>
        <scheme val="minor"/>
      </rPr>
      <t xml:space="preserve"> = 2 of minder onderdelen scoren voldoende. </t>
    </r>
  </si>
  <si>
    <r>
      <rPr>
        <b/>
        <sz val="9"/>
        <color theme="1"/>
        <rFont val="Calibri"/>
        <family val="2"/>
        <scheme val="minor"/>
      </rPr>
      <t>Signalerend</t>
    </r>
    <r>
      <rPr>
        <sz val="9"/>
        <color theme="1"/>
        <rFont val="Calibri"/>
        <family val="2"/>
        <scheme val="minor"/>
      </rPr>
      <t>: Opdrachtnemer signaleert afwijkingen in werk en effectiviteit bij de uitvoering van haar werkzaamheden en informeert Opdrachtgever over de aard, oorzaak en consequenties.</t>
    </r>
  </si>
  <si>
    <r>
      <rPr>
        <b/>
        <sz val="9"/>
        <color theme="1"/>
        <rFont val="Calibri"/>
        <family val="2"/>
        <scheme val="minor"/>
      </rPr>
      <t>Adviserend</t>
    </r>
    <r>
      <rPr>
        <sz val="9"/>
        <color theme="1"/>
        <rFont val="Calibri"/>
        <family val="2"/>
        <scheme val="minor"/>
      </rPr>
      <t>: Opdrachtnemer adviseert gevraagd en ongevraagd. Toont haar deskundigheid op het vakgebied bij afwijkingen met een terugkerend karakter</t>
    </r>
  </si>
  <si>
    <r>
      <t>Partner in dienstverlening:</t>
    </r>
    <r>
      <rPr>
        <sz val="9"/>
        <color theme="1"/>
        <rFont val="Calibri"/>
        <family val="2"/>
        <scheme val="minor"/>
      </rPr>
      <t xml:space="preserve"> toont betrokkenheid bij de dienstverlening</t>
    </r>
  </si>
  <si>
    <r>
      <t xml:space="preserve">
Voldoende = </t>
    </r>
    <r>
      <rPr>
        <sz val="9"/>
        <rFont val="Calibri"/>
        <family val="2"/>
        <scheme val="minor"/>
      </rPr>
      <t xml:space="preserve">medewerkers voldoen aan overeengekomen Functieprofiel </t>
    </r>
    <r>
      <rPr>
        <b/>
        <sz val="9"/>
        <rFont val="Calibri"/>
        <family val="2"/>
        <scheme val="minor"/>
      </rPr>
      <t xml:space="preserve">
Aandacht = </t>
    </r>
    <r>
      <rPr>
        <sz val="9"/>
        <rFont val="Calibri"/>
        <family val="2"/>
        <scheme val="minor"/>
      </rPr>
      <t>medewerkers voldoen (nog) niet aan overeengekomen Functieprofiel</t>
    </r>
    <r>
      <rPr>
        <b/>
        <sz val="9"/>
        <rFont val="Calibri"/>
        <family val="2"/>
        <scheme val="minor"/>
      </rPr>
      <t xml:space="preserve">
Onvoldoende = </t>
    </r>
    <r>
      <rPr>
        <sz val="9"/>
        <rFont val="Calibri"/>
        <family val="2"/>
        <scheme val="minor"/>
      </rPr>
      <t>meerderheid van beschikbare medewerkers voldoet structureel niet aan overeengekomen Functieprofiel</t>
    </r>
  </si>
  <si>
    <r>
      <t xml:space="preserve">Medewerkers hebben gewenste uiterlijke verzorging en (bedrijfs)kleding </t>
    </r>
    <r>
      <rPr>
        <sz val="9"/>
        <rFont val="Calibri"/>
        <family val="2"/>
        <scheme val="minor"/>
      </rPr>
      <t xml:space="preserve"> zoals overeengekomen.</t>
    </r>
  </si>
  <si>
    <r>
      <rPr>
        <b/>
        <sz val="9"/>
        <rFont val="Calibri"/>
        <family val="2"/>
        <scheme val="minor"/>
      </rPr>
      <t>Voldoende</t>
    </r>
    <r>
      <rPr>
        <sz val="9"/>
        <rFont val="Calibri"/>
        <family val="2"/>
        <scheme val="minor"/>
      </rPr>
      <t xml:space="preserve"> = minimaal 98% van de diensten zijn tijdig, correct en volledig uitgevoerd.
</t>
    </r>
    <r>
      <rPr>
        <b/>
        <sz val="9"/>
        <rFont val="Calibri"/>
        <family val="2"/>
        <scheme val="minor"/>
      </rPr>
      <t>Onvoldoende</t>
    </r>
    <r>
      <rPr>
        <sz val="9"/>
        <rFont val="Calibri"/>
        <family val="2"/>
        <scheme val="minor"/>
      </rPr>
      <t xml:space="preserve"> = minder dan 98% van de diensten zijn tijdig, correct en volledig uitgevoerd.</t>
    </r>
  </si>
  <si>
    <r>
      <rPr>
        <b/>
        <sz val="9"/>
        <rFont val="Calibri"/>
        <family val="2"/>
        <scheme val="minor"/>
      </rPr>
      <t xml:space="preserve">
Voldoende = </t>
    </r>
    <r>
      <rPr>
        <sz val="9"/>
        <rFont val="Calibri"/>
        <family val="2"/>
        <scheme val="minor"/>
      </rPr>
      <t xml:space="preserve">tijdig een concreet voorstel ingediend bij Opdrachtgever
</t>
    </r>
    <r>
      <rPr>
        <b/>
        <sz val="9"/>
        <rFont val="Calibri"/>
        <family val="2"/>
        <scheme val="minor"/>
      </rPr>
      <t xml:space="preserve">Onvoldoende = </t>
    </r>
    <r>
      <rPr>
        <sz val="9"/>
        <rFont val="Calibri"/>
        <family val="2"/>
        <scheme val="minor"/>
      </rPr>
      <t>niet tijdig of onvolledig voorstel ingediend bij Opdrachtgever</t>
    </r>
  </si>
  <si>
    <r>
      <rPr>
        <b/>
        <sz val="9"/>
        <rFont val="Calibri"/>
        <family val="2"/>
        <scheme val="minor"/>
      </rPr>
      <t>Voldoende</t>
    </r>
    <r>
      <rPr>
        <sz val="9"/>
        <rFont val="Calibri"/>
        <family val="2"/>
        <scheme val="minor"/>
      </rPr>
      <t xml:space="preserve"> </t>
    </r>
    <r>
      <rPr>
        <b/>
        <sz val="9"/>
        <rFont val="Calibri"/>
        <family val="2"/>
        <scheme val="minor"/>
      </rPr>
      <t>=</t>
    </r>
    <r>
      <rPr>
        <sz val="9"/>
        <rFont val="Calibri"/>
        <family val="2"/>
        <scheme val="minor"/>
      </rPr>
      <t xml:space="preserve"> Iedere individuele medewerker is geslaagd voor de overeengekomen trainingen, cursussen en opleidingen.
</t>
    </r>
    <r>
      <rPr>
        <b/>
        <sz val="9"/>
        <rFont val="Calibri"/>
        <family val="2"/>
        <scheme val="minor"/>
      </rPr>
      <t>Onvoldoende</t>
    </r>
    <r>
      <rPr>
        <sz val="9"/>
        <rFont val="Calibri"/>
        <family val="2"/>
        <scheme val="minor"/>
      </rPr>
      <t xml:space="preserve"> </t>
    </r>
    <r>
      <rPr>
        <b/>
        <sz val="9"/>
        <rFont val="Calibri"/>
        <family val="2"/>
        <scheme val="minor"/>
      </rPr>
      <t>=</t>
    </r>
    <r>
      <rPr>
        <sz val="9"/>
        <rFont val="Calibri"/>
        <family val="2"/>
        <scheme val="minor"/>
      </rPr>
      <t xml:space="preserve"> Een individuele medewerker is niet  geslaagd voor een overeengekomen training, cursus of opleiding. </t>
    </r>
  </si>
  <si>
    <r>
      <rPr>
        <b/>
        <sz val="9"/>
        <rFont val="Calibri"/>
        <family val="2"/>
        <scheme val="minor"/>
      </rPr>
      <t>Voldoende</t>
    </r>
    <r>
      <rPr>
        <sz val="9"/>
        <rFont val="Calibri"/>
        <family val="2"/>
        <scheme val="minor"/>
      </rPr>
      <t xml:space="preserve"> = Het geldende inwerktraject is volledig gevolgd, de medewerker is ingezet na akkoord.
</t>
    </r>
    <r>
      <rPr>
        <b/>
        <sz val="9"/>
        <rFont val="Calibri"/>
        <family val="2"/>
        <scheme val="minor"/>
      </rPr>
      <t>Onvoldoende</t>
    </r>
    <r>
      <rPr>
        <sz val="9"/>
        <rFont val="Calibri"/>
        <family val="2"/>
        <scheme val="minor"/>
      </rPr>
      <t xml:space="preserve"> =  Het geldende inwerktraject is niet volgens de werkinstructies gevolgd en/of er is geen akkoord bevonden voor een medewerker terwijl deze medewerker wel is ingezet.</t>
    </r>
  </si>
  <si>
    <r>
      <t>Om verdachte situaties niet te laten ontplooien tot incidenten of gevaarlijke situaties is het van belang dat deze tijdig gesignaleerd worden. Van Opdrachtnemer wordt verwacht dat er pro-actief gesignaleerd wordt, da</t>
    </r>
    <r>
      <rPr>
        <sz val="9"/>
        <rFont val="Calibri"/>
        <family val="2"/>
        <scheme val="minor"/>
      </rPr>
      <t>t</t>
    </r>
    <r>
      <rPr>
        <sz val="9"/>
        <color theme="1"/>
        <rFont val="Calibri"/>
        <family val="2"/>
        <scheme val="minor"/>
      </rPr>
      <t xml:space="preserve"> incidenten en verdachte situaties tijdig gemeld worden en dat er effectief optredend gehandelt wordt zonder dat Opdrachtgever hier omkijken naar heeft.</t>
    </r>
  </si>
  <si>
    <r>
      <rPr>
        <b/>
        <sz val="9"/>
        <rFont val="Calibri"/>
        <family val="2"/>
        <scheme val="minor"/>
      </rPr>
      <t>Voldoende</t>
    </r>
    <r>
      <rPr>
        <sz val="9"/>
        <rFont val="Calibri"/>
        <family val="2"/>
        <scheme val="minor"/>
      </rPr>
      <t xml:space="preserve"> = Opdrachtnemer signaleert verdachte situaties tijdig o.a. door technische hulpmiddelen en observatie door werknemers en weet hierdoor incidenten te voorkomen.             
</t>
    </r>
    <r>
      <rPr>
        <b/>
        <sz val="9"/>
        <rFont val="Calibri"/>
        <family val="2"/>
        <scheme val="minor"/>
      </rPr>
      <t xml:space="preserve">
Aandacht</t>
    </r>
    <r>
      <rPr>
        <sz val="9"/>
        <rFont val="Calibri"/>
        <family val="2"/>
        <scheme val="minor"/>
      </rPr>
      <t xml:space="preserve"> = Opdrachtnemer signaleert verdachte situaties in sommige gevallen tijdig o.a. door technische hulpmiddelen en observatie door werknemers en weet hierdoor incidenten te voorkomen.                                                       
</t>
    </r>
    <r>
      <rPr>
        <b/>
        <sz val="9"/>
        <rFont val="Calibri"/>
        <family val="2"/>
        <scheme val="minor"/>
      </rPr>
      <t>Onvoldoende</t>
    </r>
    <r>
      <rPr>
        <sz val="9"/>
        <rFont val="Calibri"/>
        <family val="2"/>
        <scheme val="minor"/>
      </rPr>
      <t xml:space="preserve"> = Opdrachtnemer signaleren of acteert op verdachte situaties niet tijdig waardoor één of meerdere malen incidenten zijn ontstaan.</t>
    </r>
  </si>
  <si>
    <r>
      <rPr>
        <b/>
        <sz val="9"/>
        <rFont val="Calibri"/>
        <family val="2"/>
        <scheme val="minor"/>
      </rPr>
      <t>Voldoende</t>
    </r>
    <r>
      <rPr>
        <sz val="9"/>
        <rFont val="Calibri"/>
        <family val="2"/>
        <scheme val="minor"/>
      </rPr>
      <t xml:space="preserve"> = Registratie voorloopt volgens een vastgesteld format en periodieke rapportages worden compleet en tijdig geleverd. In deze rapportages zijn alle verdachte situaties, incidenten en calamiteiten vermeld volgens procedure.                                     
</t>
    </r>
    <r>
      <rPr>
        <b/>
        <sz val="9"/>
        <rFont val="Calibri"/>
        <family val="2"/>
        <scheme val="minor"/>
      </rPr>
      <t>Onvoldoende</t>
    </r>
    <r>
      <rPr>
        <sz val="9"/>
        <rFont val="Calibri"/>
        <family val="2"/>
        <scheme val="minor"/>
      </rPr>
      <t xml:space="preserve"> = Registratie voorloopt niet volgens vastgesteld format en/of wordt niet tijdig geleverd en/of meer dan 5% van incidenten, verdachte situaties of calamiteiten is niet geregistreerd.</t>
    </r>
  </si>
  <si>
    <r>
      <t>Voldoende</t>
    </r>
    <r>
      <rPr>
        <sz val="9"/>
        <rFont val="Calibri"/>
        <family val="2"/>
        <scheme val="minor"/>
      </rPr>
      <t xml:space="preserve"> = 100% van de medewerkers voldoen aan het afgesproken duurzaamheidscriterium.
</t>
    </r>
    <r>
      <rPr>
        <b/>
        <sz val="9"/>
        <rFont val="Calibri"/>
        <family val="2"/>
        <scheme val="minor"/>
      </rPr>
      <t>Onvoldoende</t>
    </r>
    <r>
      <rPr>
        <sz val="9"/>
        <rFont val="Calibri"/>
        <family val="2"/>
        <scheme val="minor"/>
      </rPr>
      <t xml:space="preserve"> = minder dan 100% voldoet aan het afgesproken duurzaamheidscriterium
</t>
    </r>
  </si>
  <si>
    <t>Service Level Agreement Beveiligingsdiensten Havenbedrijf Moerdijk</t>
  </si>
  <si>
    <t>Totaal</t>
  </si>
  <si>
    <t>Bonus per gewerkt uur op locatie</t>
  </si>
  <si>
    <t>Centralist (HMCC)</t>
  </si>
  <si>
    <t>Mobiel Surveillant</t>
  </si>
  <si>
    <t>Uur/jaar</t>
  </si>
  <si>
    <t>Bonus/uur</t>
  </si>
  <si>
    <t>Mobiel Surveillant*</t>
  </si>
  <si>
    <t>* fictief aantal uren, op basis van raming na oplevering LPM</t>
  </si>
  <si>
    <t>Uitkering Opdrachtgever</t>
  </si>
  <si>
    <r>
      <t xml:space="preserve">Bonus afhankelijk van SLA realisatie (&gt; </t>
    </r>
    <r>
      <rPr>
        <b/>
        <sz val="10"/>
        <color rgb="FFFF0000"/>
        <rFont val="Calibri"/>
        <family val="2"/>
        <scheme val="minor"/>
      </rPr>
      <t>@@</t>
    </r>
    <r>
      <rPr>
        <b/>
        <sz val="10"/>
        <color theme="1"/>
        <rFont val="Calibri"/>
        <family val="2"/>
        <scheme val="minor"/>
      </rPr>
      <t xml:space="preserve"> %)</t>
    </r>
  </si>
  <si>
    <r>
      <t xml:space="preserve">Werkgeverslasten Opdrachtnemer (= </t>
    </r>
    <r>
      <rPr>
        <sz val="10"/>
        <color rgb="FFFF0000"/>
        <rFont val="Calibri"/>
        <family val="2"/>
        <scheme val="minor"/>
      </rPr>
      <t>@@</t>
    </r>
    <r>
      <rPr>
        <sz val="10"/>
        <color theme="1"/>
        <rFont val="Calibri"/>
        <family val="2"/>
        <scheme val="minor"/>
      </rPr>
      <t xml:space="preserve"> %)</t>
    </r>
  </si>
  <si>
    <t>Uitkering Opdrachtgever totaal t.g.v. Personeel Opdrachtnemer</t>
  </si>
  <si>
    <t>Bonus totaal per contractjaar</t>
  </si>
  <si>
    <r>
      <rPr>
        <b/>
        <sz val="9"/>
        <color theme="1"/>
        <rFont val="Calibri"/>
        <family val="2"/>
        <scheme val="minor"/>
      </rPr>
      <t>Voldoende</t>
    </r>
    <r>
      <rPr>
        <sz val="9"/>
        <color theme="1"/>
        <rFont val="Calibri"/>
        <family val="2"/>
        <scheme val="minor"/>
      </rPr>
      <t xml:space="preserve"> = kwaliteitsmeting volgens overeengekomen planning én met voldoende beoordeling
</t>
    </r>
    <r>
      <rPr>
        <b/>
        <sz val="9"/>
        <color theme="1"/>
        <rFont val="Calibri"/>
        <family val="2"/>
        <scheme val="minor"/>
      </rPr>
      <t>Aandacht</t>
    </r>
    <r>
      <rPr>
        <sz val="9"/>
        <color theme="1"/>
        <rFont val="Calibri"/>
        <family val="2"/>
        <scheme val="minor"/>
      </rPr>
      <t xml:space="preserve"> = kwaliteitsmeting volgens overeengekomen planning en met onvoldoende beoordeling, verbeterplan aangeleverd
</t>
    </r>
    <r>
      <rPr>
        <b/>
        <sz val="9"/>
        <color theme="1"/>
        <rFont val="Calibri"/>
        <family val="2"/>
        <scheme val="minor"/>
      </rPr>
      <t>Onvoldoende</t>
    </r>
    <r>
      <rPr>
        <sz val="9"/>
        <color theme="1"/>
        <rFont val="Calibri"/>
        <family val="2"/>
        <scheme val="minor"/>
      </rPr>
      <t xml:space="preserve"> = kwaliteitsmeting niet volgens overeengekomen planning en/of met onvoldoende beoordeling, zonder verbeterplan</t>
    </r>
  </si>
  <si>
    <t>De kwaliteitsmeting bevat minimaal de volgende vaste meetpunten:
o Werkinstructies en richtlijnen vanuit Opdrachtgever zijn actueel en worden nageleefd;
o De periodieke praktijk-/ kennistest van de (nieuwe)medewerker(s) is voldoende, actueel en inzichtelijk;
o Het inwerkprotocol van nieuwe medewerker(s) is aantoonbaar doorlopen en afgetoetst;
o Dienstrapportages zijn volledig en bieden bruikbare outcomes.
o Medewerkers kennen, herkennen en handelen op de voor Opdrachtgever voorkomende risico's.</t>
  </si>
  <si>
    <t>Medewerker van Opdrachtgever heeft aantoonbaar minder tijd / minder ‘omkijken’ nodig voor dienstverlening. (aantoonbaar te maken middels KTO - Opdrachtnemer, waarbij KTO minimaal het cijfer 7 moet hebben).</t>
  </si>
  <si>
    <t>Opdrachtgever heeft het gevoel dat Opdrachtnemer de zaken volledig onder controle heeft. (aantoonbaar te maken middels KTO - Opdrachtnemer, waarbij KTO minimaal het cijfer 7 moet hebben)</t>
  </si>
  <si>
    <t xml:space="preserve">Medewerkers van Opdrachtnemer zijn in bezit van een geldig legitimatiebewijs, dat op  aanvraag direct kan worden getoond. </t>
  </si>
  <si>
    <t xml:space="preserve">Dienstdiende beveiligers zijn tijdig aanwezig voor dienstoverdracht. </t>
  </si>
  <si>
    <r>
      <rPr>
        <b/>
        <sz val="9"/>
        <rFont val="Calibri"/>
        <family val="2"/>
        <scheme val="minor"/>
      </rPr>
      <t>Voldoende =</t>
    </r>
    <r>
      <rPr>
        <sz val="9"/>
        <rFont val="Calibri"/>
        <family val="2"/>
        <scheme val="minor"/>
      </rPr>
      <t xml:space="preserve"> 100% van de nieuwe medewerkers slaagt voor de kennis- en inwerktoets voor voldoende. 
</t>
    </r>
    <r>
      <rPr>
        <b/>
        <sz val="9"/>
        <rFont val="Calibri"/>
        <family val="2"/>
        <scheme val="minor"/>
      </rPr>
      <t xml:space="preserve">
Onvoldoende =</t>
    </r>
    <r>
      <rPr>
        <sz val="9"/>
        <rFont val="Calibri"/>
        <family val="2"/>
        <scheme val="minor"/>
      </rPr>
      <t xml:space="preserve"> Niet iedere nieuwe medewerker is geslaagd voor de kennis- en inwerktoets.</t>
    </r>
  </si>
  <si>
    <t xml:space="preserve">Medewerkers van Opdrachtgever worden ingewerkt conform procedures na goedkeuring van Opdrachtgever. </t>
  </si>
  <si>
    <t>De wijze waarop Opdrachtnemer haar werk (af)levert draagt bij aan het gevoel van veiligheid onder de medewerkers van het Havenbedrijf en de bedrijven op Moerdijk. (bv. het  proactief signaleren van onregelmatigheden, dit feitelijk rapporteren en proactief delen van deze informatie).</t>
  </si>
  <si>
    <t>De Opdrachtnemer stelt zich proactief op in het delen van (veiligheids)informatie/ voorlichtingssessies m.b.t. veranderende risico’s, werkwijzen en voortschrijdend inzicht van zaken die binnen de dienstverlening bij de Opdrachtgever spelen. (bv. actieve rol bij deelname aan het 'Overheden overleg' )</t>
  </si>
  <si>
    <t>Logboeken/ dienstrapportages, e.d. zijn door Opdrachtnemer up to date gehouden.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</si>
</sst>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font>
      <sz val="11"/>
      <color theme="1"/>
      <name val="Calibri"/>
      <family val="2"/>
      <scheme val="minor"/>
    </font>
    <font>
      <b/>
      <sz val="11"/>
      <color theme="1"/>
      <name val="Calibri"/>
      <family val="2"/>
      <scheme val="minor"/>
    </font>
    <font>
      <b/>
      <sz val="12"/>
      <color theme="0"/>
      <name val="Calibri"/>
      <family val="2"/>
      <scheme val="minor"/>
    </font>
    <font>
      <b/>
      <sz val="8"/>
      <color theme="1"/>
      <name val="Calibri"/>
      <family val="2"/>
      <scheme val="minor"/>
    </font>
    <font>
      <b/>
      <sz val="9"/>
      <name val="Calibri"/>
      <family val="2"/>
      <scheme val="minor"/>
    </font>
    <font>
      <sz val="9"/>
      <color theme="1"/>
      <name val="Calibri"/>
      <family val="2"/>
      <scheme val="minor"/>
    </font>
    <font>
      <sz val="9"/>
      <name val="Calibri"/>
      <family val="2"/>
      <scheme val="minor"/>
    </font>
    <font>
      <b/>
      <sz val="9"/>
      <color theme="1"/>
      <name val="Calibri"/>
      <family val="2"/>
      <scheme val="minor"/>
    </font>
    <font>
      <sz val="9"/>
      <color rgb="FFFF0000"/>
      <name val="Calibri"/>
      <family val="2"/>
      <scheme val="minor"/>
    </font>
    <font>
      <b/>
      <sz val="9"/>
      <color rgb="FFFF0000"/>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color rgb="FFFF0000"/>
      <name val="Calibri"/>
      <family val="2"/>
      <scheme val="minor"/>
    </font>
    <font>
      <b/>
      <sz val="10"/>
      <color rgb="FFFF0000"/>
      <name val="Calibri"/>
      <family val="2"/>
      <scheme val="minor"/>
    </font>
  </fonts>
  <fills count="7">
    <fill>
      <patternFill patternType="none"/>
    </fill>
    <fill>
      <patternFill patternType="gray125"/>
    </fill>
    <fill>
      <patternFill patternType="solid">
        <fgColor theme="2" tint="-0.499984740745262"/>
        <bgColor indexed="64"/>
      </patternFill>
    </fill>
    <fill>
      <patternFill patternType="solid">
        <fgColor theme="2"/>
        <bgColor indexed="64"/>
      </patternFill>
    </fill>
    <fill>
      <patternFill patternType="solid">
        <fgColor theme="4" tint="0.79998168889431442"/>
        <bgColor indexed="64"/>
      </patternFill>
    </fill>
    <fill>
      <patternFill patternType="solid">
        <fgColor rgb="FFFFCC99"/>
        <bgColor indexed="64"/>
      </patternFill>
    </fill>
    <fill>
      <patternFill patternType="solid">
        <fgColor rgb="FFFFFF00"/>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43">
    <xf numFmtId="0" fontId="0" fillId="0" borderId="0" xfId="0"/>
    <xf numFmtId="0" fontId="1" fillId="3" borderId="5" xfId="0" applyFont="1" applyFill="1" applyBorder="1" applyAlignment="1">
      <alignment horizontal="center" vertical="center"/>
    </xf>
    <xf numFmtId="0" fontId="1" fillId="3" borderId="6" xfId="0" applyFont="1" applyFill="1" applyBorder="1" applyAlignment="1">
      <alignment horizontal="center" vertical="center"/>
    </xf>
    <xf numFmtId="0" fontId="1" fillId="3" borderId="7" xfId="0" applyFont="1" applyFill="1" applyBorder="1" applyAlignment="1">
      <alignment horizontal="center" vertical="center"/>
    </xf>
    <xf numFmtId="0" fontId="5" fillId="4" borderId="9" xfId="0" applyFont="1" applyFill="1" applyBorder="1" applyAlignment="1">
      <alignment horizontal="center" vertical="center"/>
    </xf>
    <xf numFmtId="0" fontId="5" fillId="0" borderId="10" xfId="0" applyFont="1" applyBorder="1" applyAlignment="1">
      <alignment horizontal="left" vertical="center" wrapText="1"/>
    </xf>
    <xf numFmtId="0" fontId="5" fillId="5" borderId="10" xfId="0" applyFont="1" applyFill="1" applyBorder="1" applyAlignment="1">
      <alignment horizontal="left" vertical="center" wrapText="1"/>
    </xf>
    <xf numFmtId="0" fontId="6" fillId="5" borderId="10" xfId="0" applyFont="1" applyFill="1" applyBorder="1" applyAlignment="1">
      <alignment horizontal="left" vertical="center" wrapText="1"/>
    </xf>
    <xf numFmtId="0" fontId="6" fillId="5" borderId="10" xfId="0" applyFont="1" applyFill="1" applyBorder="1" applyAlignment="1">
      <alignment horizontal="center" vertical="center" wrapText="1"/>
    </xf>
    <xf numFmtId="0" fontId="6" fillId="5" borderId="10" xfId="0" applyFont="1" applyFill="1" applyBorder="1" applyAlignment="1">
      <alignment horizontal="center" vertical="center"/>
    </xf>
    <xf numFmtId="0" fontId="6" fillId="5" borderId="11" xfId="0" applyFont="1" applyFill="1" applyBorder="1" applyAlignment="1">
      <alignment horizontal="left" vertical="center" wrapText="1"/>
    </xf>
    <xf numFmtId="0" fontId="5" fillId="4" borderId="13" xfId="0" applyFont="1" applyFill="1" applyBorder="1" applyAlignment="1">
      <alignment horizontal="center" vertical="center"/>
    </xf>
    <xf numFmtId="0" fontId="5" fillId="0" borderId="14" xfId="0" applyFont="1" applyBorder="1" applyAlignment="1">
      <alignment horizontal="left" vertical="center" wrapText="1"/>
    </xf>
    <xf numFmtId="0" fontId="5" fillId="5" borderId="14"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14" xfId="0" applyFont="1" applyFill="1" applyBorder="1" applyAlignment="1">
      <alignment horizontal="center" vertical="center" wrapText="1"/>
    </xf>
    <xf numFmtId="0" fontId="6" fillId="5" borderId="15" xfId="0" applyFont="1" applyFill="1" applyBorder="1" applyAlignment="1">
      <alignment horizontal="center" vertical="center"/>
    </xf>
    <xf numFmtId="0" fontId="5" fillId="4" borderId="17" xfId="0" applyFont="1" applyFill="1" applyBorder="1" applyAlignment="1">
      <alignment horizontal="center" vertical="center" wrapText="1"/>
    </xf>
    <xf numFmtId="0" fontId="5" fillId="5" borderId="14" xfId="0" applyFont="1" applyFill="1" applyBorder="1" applyAlignment="1">
      <alignment vertical="center" wrapText="1"/>
    </xf>
    <xf numFmtId="0" fontId="6" fillId="5" borderId="15"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5" fillId="4" borderId="25"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8" xfId="0" applyFont="1" applyFill="1" applyBorder="1" applyAlignment="1">
      <alignment horizontal="left" vertical="center" wrapText="1"/>
    </xf>
    <xf numFmtId="0" fontId="6" fillId="5" borderId="18" xfId="0" applyFont="1" applyFill="1" applyBorder="1" applyAlignment="1">
      <alignment horizontal="center" vertical="center"/>
    </xf>
    <xf numFmtId="0" fontId="5" fillId="4" borderId="17" xfId="0" applyFont="1" applyFill="1" applyBorder="1" applyAlignment="1">
      <alignment horizontal="center" vertical="center"/>
    </xf>
    <xf numFmtId="0" fontId="5" fillId="5" borderId="14" xfId="0" applyFont="1" applyFill="1" applyBorder="1" applyAlignment="1">
      <alignment horizontal="center" vertical="center" wrapText="1"/>
    </xf>
    <xf numFmtId="0" fontId="6" fillId="5" borderId="14" xfId="0" applyFont="1" applyFill="1" applyBorder="1" applyAlignment="1">
      <alignment horizontal="left" vertical="center" wrapText="1"/>
    </xf>
    <xf numFmtId="0" fontId="6" fillId="5" borderId="2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5" borderId="18"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6" fillId="5" borderId="19" xfId="0" applyFont="1" applyFill="1" applyBorder="1" applyAlignment="1">
      <alignment horizontal="left" vertical="center" wrapText="1"/>
    </xf>
    <xf numFmtId="0" fontId="4" fillId="3" borderId="4" xfId="0" applyFont="1" applyFill="1" applyBorder="1" applyAlignment="1">
      <alignment horizontal="center" vertical="center"/>
    </xf>
    <xf numFmtId="0" fontId="5" fillId="4" borderId="29" xfId="0" applyFont="1" applyFill="1" applyBorder="1" applyAlignment="1">
      <alignment horizontal="center" vertical="center"/>
    </xf>
    <xf numFmtId="0" fontId="6" fillId="5" borderId="30"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Alignment="1">
      <alignment vertical="center"/>
    </xf>
    <xf numFmtId="10" fontId="11" fillId="0" borderId="0" xfId="0" applyNumberFormat="1" applyFont="1" applyAlignment="1">
      <alignment vertical="center"/>
    </xf>
    <xf numFmtId="10" fontId="10" fillId="0" borderId="0" xfId="0" applyNumberFormat="1" applyFont="1" applyAlignment="1">
      <alignment horizontal="right" vertical="center"/>
    </xf>
    <xf numFmtId="0" fontId="11" fillId="0" borderId="6" xfId="0" applyFont="1" applyBorder="1" applyAlignment="1">
      <alignment vertical="center"/>
    </xf>
    <xf numFmtId="10" fontId="11" fillId="0" borderId="6" xfId="0" applyNumberFormat="1" applyFont="1" applyBorder="1" applyAlignment="1">
      <alignment vertical="center"/>
    </xf>
    <xf numFmtId="10" fontId="10" fillId="0" borderId="32" xfId="0" applyNumberFormat="1" applyFont="1" applyBorder="1" applyAlignment="1">
      <alignment horizontal="right" vertical="center"/>
    </xf>
    <xf numFmtId="0" fontId="11" fillId="0" borderId="34" xfId="0" applyFont="1" applyBorder="1" applyAlignment="1">
      <alignment vertical="center"/>
    </xf>
    <xf numFmtId="10" fontId="11" fillId="0" borderId="34" xfId="0" applyNumberFormat="1" applyFont="1" applyBorder="1" applyAlignment="1">
      <alignment vertical="center"/>
    </xf>
    <xf numFmtId="0" fontId="11" fillId="0" borderId="0" xfId="0" applyFont="1" applyAlignment="1">
      <alignment vertical="center" wrapText="1"/>
    </xf>
    <xf numFmtId="0" fontId="10" fillId="0" borderId="1" xfId="0" applyFont="1" applyBorder="1" applyAlignment="1">
      <alignment horizontal="left" vertical="center"/>
    </xf>
    <xf numFmtId="0" fontId="11" fillId="0" borderId="2" xfId="0" applyFont="1" applyBorder="1" applyAlignment="1">
      <alignment vertical="center"/>
    </xf>
    <xf numFmtId="10" fontId="11" fillId="0" borderId="2" xfId="0" applyNumberFormat="1" applyFont="1" applyBorder="1" applyAlignment="1">
      <alignment vertical="center"/>
    </xf>
    <xf numFmtId="10" fontId="10" fillId="0" borderId="3" xfId="0" applyNumberFormat="1" applyFont="1" applyBorder="1" applyAlignment="1">
      <alignment horizontal="right" vertical="center"/>
    </xf>
    <xf numFmtId="2" fontId="11" fillId="0" borderId="0" xfId="0" applyNumberFormat="1" applyFont="1" applyAlignment="1">
      <alignment vertical="center"/>
    </xf>
    <xf numFmtId="10" fontId="10" fillId="0" borderId="6" xfId="0" applyNumberFormat="1" applyFont="1" applyBorder="1" applyAlignment="1">
      <alignment vertical="center"/>
    </xf>
    <xf numFmtId="10" fontId="10" fillId="0" borderId="6" xfId="0" applyNumberFormat="1" applyFont="1" applyBorder="1" applyAlignment="1">
      <alignment horizontal="right" vertical="center"/>
    </xf>
    <xf numFmtId="0" fontId="10" fillId="0" borderId="32" xfId="0" applyFont="1" applyBorder="1" applyAlignment="1">
      <alignment vertical="center"/>
    </xf>
    <xf numFmtId="44" fontId="11" fillId="0" borderId="37" xfId="0" applyNumberFormat="1" applyFont="1" applyBorder="1" applyAlignment="1">
      <alignment horizontal="right" vertical="center"/>
    </xf>
    <xf numFmtId="44" fontId="10" fillId="0" borderId="35" xfId="0" applyNumberFormat="1" applyFont="1" applyBorder="1" applyAlignment="1">
      <alignment horizontal="right" vertical="center"/>
    </xf>
    <xf numFmtId="3" fontId="12" fillId="0" borderId="0" xfId="0" applyNumberFormat="1" applyFont="1" applyAlignment="1">
      <alignment vertical="center"/>
    </xf>
    <xf numFmtId="44" fontId="13" fillId="6" borderId="0" xfId="0" applyNumberFormat="1" applyFont="1" applyFill="1" applyAlignment="1">
      <alignment vertical="center"/>
    </xf>
    <xf numFmtId="2" fontId="11" fillId="0" borderId="34" xfId="0" applyNumberFormat="1" applyFont="1" applyBorder="1" applyAlignment="1">
      <alignment vertical="center"/>
    </xf>
    <xf numFmtId="0" fontId="5" fillId="0" borderId="14" xfId="0" applyFont="1" applyBorder="1" applyAlignment="1">
      <alignment vertical="center" wrapText="1"/>
    </xf>
    <xf numFmtId="0" fontId="6" fillId="0" borderId="14" xfId="0" applyFont="1" applyBorder="1" applyAlignment="1">
      <alignment horizontal="left" vertical="center" wrapText="1"/>
    </xf>
    <xf numFmtId="0" fontId="6" fillId="5" borderId="26" xfId="0" applyFont="1" applyFill="1" applyBorder="1" applyAlignment="1">
      <alignment vertical="center" wrapText="1"/>
    </xf>
    <xf numFmtId="0" fontId="6" fillId="0" borderId="14" xfId="0" applyFont="1" applyBorder="1" applyAlignment="1">
      <alignment vertical="center" wrapText="1"/>
    </xf>
    <xf numFmtId="0" fontId="7"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15" xfId="0" applyFont="1" applyBorder="1" applyAlignment="1">
      <alignment horizontal="left" vertical="center" wrapText="1"/>
    </xf>
    <xf numFmtId="0" fontId="6" fillId="5" borderId="16" xfId="0" applyFont="1" applyFill="1" applyBorder="1" applyAlignment="1">
      <alignment vertical="center" wrapText="1"/>
    </xf>
    <xf numFmtId="0" fontId="6" fillId="5" borderId="26" xfId="0" applyFont="1" applyFill="1" applyBorder="1" applyAlignment="1">
      <alignment horizontal="left" vertical="center"/>
    </xf>
    <xf numFmtId="0" fontId="6" fillId="5" borderId="24" xfId="0" applyFont="1" applyFill="1" applyBorder="1" applyAlignment="1">
      <alignment horizontal="left" vertical="center"/>
    </xf>
    <xf numFmtId="0" fontId="6" fillId="5" borderId="26" xfId="0" applyFont="1" applyFill="1" applyBorder="1" applyAlignment="1">
      <alignment horizontal="left" vertical="center" wrapText="1"/>
    </xf>
    <xf numFmtId="0" fontId="6" fillId="5" borderId="14" xfId="0" applyFont="1" applyFill="1" applyBorder="1" applyAlignment="1">
      <alignment vertical="center" wrapText="1"/>
    </xf>
    <xf numFmtId="0" fontId="5" fillId="0" borderId="30" xfId="0" applyFont="1" applyBorder="1" applyAlignment="1">
      <alignment horizontal="left" vertical="center" wrapText="1"/>
    </xf>
    <xf numFmtId="0" fontId="6" fillId="5" borderId="30"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9" fillId="5" borderId="31" xfId="0" applyFont="1" applyFill="1" applyBorder="1" applyAlignment="1">
      <alignment horizontal="left" vertical="center" wrapText="1"/>
    </xf>
    <xf numFmtId="0" fontId="6" fillId="0" borderId="18" xfId="0" applyFont="1" applyBorder="1" applyAlignment="1">
      <alignment vertical="center" wrapText="1"/>
    </xf>
    <xf numFmtId="0" fontId="6" fillId="5" borderId="16" xfId="0" applyFont="1" applyFill="1" applyBorder="1" applyAlignment="1">
      <alignment horizontal="left" vertical="center" wrapText="1"/>
    </xf>
    <xf numFmtId="0" fontId="6" fillId="5" borderId="19" xfId="0" applyFont="1" applyFill="1" applyBorder="1" applyAlignment="1">
      <alignment horizontal="left" vertical="center" wrapText="1"/>
    </xf>
    <xf numFmtId="0" fontId="6" fillId="5" borderId="21" xfId="0" applyFont="1" applyFill="1" applyBorder="1" applyAlignment="1">
      <alignment horizontal="center" vertical="center"/>
    </xf>
    <xf numFmtId="0" fontId="6" fillId="5" borderId="15" xfId="0" applyFont="1" applyFill="1" applyBorder="1" applyAlignment="1">
      <alignment horizontal="center" vertical="center"/>
    </xf>
    <xf numFmtId="0" fontId="6" fillId="5" borderId="21"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6" fillId="5" borderId="21"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5" fillId="5" borderId="21"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4" fillId="3" borderId="8"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20" xfId="0" applyFont="1" applyFill="1" applyBorder="1" applyAlignment="1">
      <alignment horizontal="center" vertical="center"/>
    </xf>
    <xf numFmtId="0" fontId="6" fillId="4" borderId="13"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4" borderId="23" xfId="0" applyFont="1" applyFill="1" applyBorder="1" applyAlignment="1">
      <alignment horizontal="center" vertical="center" wrapText="1"/>
    </xf>
    <xf numFmtId="0" fontId="6" fillId="5" borderId="18" xfId="0" applyFont="1" applyFill="1" applyBorder="1" applyAlignment="1">
      <alignment horizontal="center" vertical="center" wrapText="1"/>
    </xf>
    <xf numFmtId="0" fontId="8" fillId="5" borderId="18"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6" fillId="4" borderId="28"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6" fillId="5" borderId="18" xfId="0" applyFont="1" applyFill="1" applyBorder="1" applyAlignment="1">
      <alignment horizontal="left" vertical="center" wrapText="1"/>
    </xf>
    <xf numFmtId="0" fontId="6" fillId="5" borderId="18"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17"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5" fillId="5" borderId="18" xfId="0" applyFont="1" applyFill="1" applyBorder="1" applyAlignment="1">
      <alignment horizontal="left" vertical="center" wrapText="1"/>
    </xf>
    <xf numFmtId="0" fontId="4" fillId="5" borderId="21"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5" fillId="0" borderId="21" xfId="0" applyFont="1" applyBorder="1" applyAlignment="1">
      <alignment horizontal="left" vertical="center" wrapText="1"/>
    </xf>
    <xf numFmtId="0" fontId="5" fillId="0" borderId="15" xfId="0" applyFont="1" applyBorder="1" applyAlignment="1">
      <alignment horizontal="left" vertical="center" wrapText="1"/>
    </xf>
    <xf numFmtId="0" fontId="5" fillId="4" borderId="13"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6" fillId="5" borderId="24" xfId="0" applyFont="1" applyFill="1" applyBorder="1" applyAlignment="1">
      <alignment horizontal="left" vertical="center" wrapText="1"/>
    </xf>
    <xf numFmtId="0" fontId="5" fillId="5" borderId="16"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11" fillId="0" borderId="36" xfId="0" applyFont="1" applyBorder="1" applyAlignment="1">
      <alignment horizontal="left" vertical="center"/>
    </xf>
    <xf numFmtId="0" fontId="0" fillId="0" borderId="0" xfId="0" applyAlignment="1">
      <alignment vertical="center"/>
    </xf>
    <xf numFmtId="0" fontId="11" fillId="0" borderId="33" xfId="0" applyFont="1" applyBorder="1" applyAlignment="1">
      <alignment horizontal="left" vertical="center"/>
    </xf>
    <xf numFmtId="0" fontId="0" fillId="0" borderId="34" xfId="0" applyBorder="1" applyAlignment="1">
      <alignment vertical="center"/>
    </xf>
    <xf numFmtId="0" fontId="10" fillId="0" borderId="5" xfId="0" applyFont="1" applyBorder="1" applyAlignment="1">
      <alignment horizontal="left" vertical="center"/>
    </xf>
    <xf numFmtId="0" fontId="0" fillId="0" borderId="6" xfId="0" applyBorder="1" applyAlignment="1">
      <alignment vertical="center"/>
    </xf>
    <xf numFmtId="0" fontId="10" fillId="0" borderId="36" xfId="0" applyFont="1" applyBorder="1" applyAlignment="1">
      <alignment horizontal="left" vertical="center"/>
    </xf>
    <xf numFmtId="0" fontId="10" fillId="0" borderId="33" xfId="0" applyFont="1" applyBorder="1" applyAlignment="1">
      <alignment horizontal="left" vertical="center"/>
    </xf>
    <xf numFmtId="10" fontId="10" fillId="0" borderId="32" xfId="0" applyNumberFormat="1" applyFont="1" applyBorder="1" applyAlignment="1">
      <alignment horizontal="right" vertical="center"/>
    </xf>
    <xf numFmtId="10" fontId="10" fillId="0" borderId="37" xfId="0" applyNumberFormat="1" applyFont="1" applyBorder="1" applyAlignment="1">
      <alignment horizontal="right" vertical="center"/>
    </xf>
    <xf numFmtId="10" fontId="10" fillId="0" borderId="35" xfId="0" applyNumberFormat="1" applyFont="1" applyBorder="1" applyAlignment="1">
      <alignment horizontal="righ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EC6602-1143-44EE-A36A-95CF145D58C8}">
  <sheetPr>
    <pageSetUpPr fitToPage="1"/>
  </sheetPr>
  <dimension ref="B1:I59"/>
  <sheetViews>
    <sheetView tabSelected="1" view="pageBreakPreview" topLeftCell="A56" zoomScale="60" zoomScaleNormal="100" workbookViewId="0">
      <selection activeCell="D15" sqref="D15"/>
    </sheetView>
  </sheetViews>
  <sheetFormatPr defaultRowHeight="14.5"/>
  <cols>
    <col min="1" max="1" width="2.81640625" customWidth="1"/>
    <col min="2" max="2" width="14.453125" customWidth="1"/>
    <col min="3" max="3" width="19.81640625" customWidth="1"/>
    <col min="4" max="4" width="44.36328125" customWidth="1"/>
    <col min="5" max="7" width="35.81640625" customWidth="1"/>
    <col min="8" max="9" width="19.81640625" customWidth="1"/>
    <col min="10" max="10" width="2.81640625" customWidth="1"/>
  </cols>
  <sheetData>
    <row r="1" spans="2:9" ht="15" thickBot="1"/>
    <row r="2" spans="2:9" ht="15" thickBot="1">
      <c r="B2" s="91"/>
      <c r="C2" s="92"/>
      <c r="D2" s="92"/>
      <c r="E2" s="92"/>
      <c r="F2" s="92"/>
      <c r="G2" s="92"/>
      <c r="H2" s="92"/>
      <c r="I2" s="93"/>
    </row>
    <row r="3" spans="2:9" ht="16" thickBot="1">
      <c r="B3" s="94" t="s">
        <v>143</v>
      </c>
      <c r="C3" s="95"/>
      <c r="D3" s="95"/>
      <c r="E3" s="95"/>
      <c r="F3" s="95"/>
      <c r="G3" s="95"/>
      <c r="H3" s="95"/>
      <c r="I3" s="96"/>
    </row>
    <row r="4" spans="2:9" ht="15" thickBot="1">
      <c r="B4" s="39" t="s">
        <v>0</v>
      </c>
      <c r="C4" s="39" t="s">
        <v>1</v>
      </c>
      <c r="D4" s="39" t="s">
        <v>2</v>
      </c>
      <c r="E4" s="39" t="s">
        <v>3</v>
      </c>
      <c r="F4" s="38" t="s">
        <v>4</v>
      </c>
      <c r="G4" s="40" t="s">
        <v>5</v>
      </c>
      <c r="H4" s="40" t="s">
        <v>6</v>
      </c>
      <c r="I4" s="39" t="s">
        <v>7</v>
      </c>
    </row>
    <row r="5" spans="2:9" ht="15" thickBot="1">
      <c r="B5" s="1"/>
      <c r="C5" s="2"/>
      <c r="D5" s="2"/>
      <c r="E5" s="2"/>
      <c r="F5" s="2"/>
      <c r="G5" s="2"/>
      <c r="H5" s="2"/>
      <c r="I5" s="3"/>
    </row>
    <row r="6" spans="2:9" ht="112.25" customHeight="1">
      <c r="B6" s="97" t="s">
        <v>8</v>
      </c>
      <c r="C6" s="4" t="s">
        <v>9</v>
      </c>
      <c r="D6" s="5" t="s">
        <v>10</v>
      </c>
      <c r="E6" s="6" t="s">
        <v>11</v>
      </c>
      <c r="F6" s="7" t="s">
        <v>120</v>
      </c>
      <c r="G6" s="8" t="s">
        <v>12</v>
      </c>
      <c r="H6" s="9" t="s">
        <v>13</v>
      </c>
      <c r="I6" s="10" t="s">
        <v>14</v>
      </c>
    </row>
    <row r="7" spans="2:9" ht="139.75" customHeight="1" thickBot="1">
      <c r="B7" s="98"/>
      <c r="C7" s="11" t="s">
        <v>15</v>
      </c>
      <c r="D7" s="12" t="s">
        <v>16</v>
      </c>
      <c r="E7" s="13" t="s">
        <v>17</v>
      </c>
      <c r="F7" s="14" t="s">
        <v>121</v>
      </c>
      <c r="G7" s="15" t="s">
        <v>12</v>
      </c>
      <c r="H7" s="16" t="s">
        <v>18</v>
      </c>
      <c r="I7" s="15" t="s">
        <v>19</v>
      </c>
    </row>
    <row r="8" spans="2:9" ht="226.25" customHeight="1">
      <c r="B8" s="97" t="s">
        <v>20</v>
      </c>
      <c r="C8" s="17" t="s">
        <v>21</v>
      </c>
      <c r="D8" s="64" t="s">
        <v>22</v>
      </c>
      <c r="E8" s="31" t="s">
        <v>158</v>
      </c>
      <c r="F8" s="18" t="s">
        <v>157</v>
      </c>
      <c r="G8" s="15" t="s">
        <v>23</v>
      </c>
      <c r="H8" s="19" t="s">
        <v>24</v>
      </c>
      <c r="I8" s="34" t="s">
        <v>25</v>
      </c>
    </row>
    <row r="9" spans="2:9" ht="72.650000000000006" customHeight="1">
      <c r="B9" s="99"/>
      <c r="C9" s="100" t="s">
        <v>26</v>
      </c>
      <c r="D9" s="64" t="s">
        <v>27</v>
      </c>
      <c r="E9" s="85" t="s">
        <v>28</v>
      </c>
      <c r="F9" s="102" t="s">
        <v>122</v>
      </c>
      <c r="G9" s="85" t="s">
        <v>23</v>
      </c>
      <c r="H9" s="19" t="s">
        <v>24</v>
      </c>
      <c r="I9" s="104" t="s">
        <v>29</v>
      </c>
    </row>
    <row r="10" spans="2:9" ht="82.25" customHeight="1">
      <c r="B10" s="99"/>
      <c r="C10" s="101"/>
      <c r="D10" s="65" t="s">
        <v>30</v>
      </c>
      <c r="E10" s="86"/>
      <c r="F10" s="103"/>
      <c r="G10" s="86"/>
      <c r="H10" s="19" t="s">
        <v>13</v>
      </c>
      <c r="I10" s="105"/>
    </row>
    <row r="11" spans="2:9" ht="52.75" customHeight="1">
      <c r="B11" s="99"/>
      <c r="C11" s="106" t="s">
        <v>31</v>
      </c>
      <c r="D11" s="65" t="s">
        <v>123</v>
      </c>
      <c r="E11" s="107"/>
      <c r="F11" s="108"/>
      <c r="G11" s="107" t="s">
        <v>23</v>
      </c>
      <c r="H11" s="107" t="s">
        <v>24</v>
      </c>
      <c r="I11" s="110"/>
    </row>
    <row r="12" spans="2:9" ht="73.25" customHeight="1">
      <c r="B12" s="99"/>
      <c r="C12" s="101"/>
      <c r="D12" s="65" t="s">
        <v>32</v>
      </c>
      <c r="E12" s="86"/>
      <c r="F12" s="109"/>
      <c r="G12" s="86"/>
      <c r="H12" s="86"/>
      <c r="I12" s="105"/>
    </row>
    <row r="13" spans="2:9" ht="112.75" customHeight="1">
      <c r="B13" s="99"/>
      <c r="C13" s="21" t="s">
        <v>33</v>
      </c>
      <c r="D13" s="64" t="s">
        <v>34</v>
      </c>
      <c r="E13" s="13" t="s">
        <v>35</v>
      </c>
      <c r="F13" s="14" t="s">
        <v>124</v>
      </c>
      <c r="G13" s="15" t="s">
        <v>12</v>
      </c>
      <c r="H13" s="22" t="s">
        <v>24</v>
      </c>
      <c r="I13" s="66" t="s">
        <v>36</v>
      </c>
    </row>
    <row r="14" spans="2:9" ht="52.75" customHeight="1">
      <c r="B14" s="99"/>
      <c r="C14" s="111" t="s">
        <v>37</v>
      </c>
      <c r="D14" s="64" t="s">
        <v>38</v>
      </c>
      <c r="E14" s="114" t="s">
        <v>39</v>
      </c>
      <c r="F14" s="115" t="s">
        <v>125</v>
      </c>
      <c r="G14" s="107" t="s">
        <v>12</v>
      </c>
      <c r="H14" s="83" t="s">
        <v>24</v>
      </c>
      <c r="I14" s="110" t="s">
        <v>40</v>
      </c>
    </row>
    <row r="15" spans="2:9" ht="105" customHeight="1">
      <c r="B15" s="99"/>
      <c r="C15" s="112"/>
      <c r="D15" s="67" t="s">
        <v>165</v>
      </c>
      <c r="E15" s="114"/>
      <c r="F15" s="115"/>
      <c r="G15" s="107"/>
      <c r="H15" s="116"/>
      <c r="I15" s="110"/>
    </row>
    <row r="16" spans="2:9" ht="42" customHeight="1">
      <c r="B16" s="99"/>
      <c r="C16" s="112"/>
      <c r="D16" s="64" t="s">
        <v>41</v>
      </c>
      <c r="E16" s="114"/>
      <c r="F16" s="115"/>
      <c r="G16" s="107"/>
      <c r="H16" s="116"/>
      <c r="I16" s="110"/>
    </row>
    <row r="17" spans="2:9" ht="97.75" customHeight="1">
      <c r="B17" s="99"/>
      <c r="C17" s="113"/>
      <c r="D17" s="67" t="s">
        <v>166</v>
      </c>
      <c r="E17" s="103"/>
      <c r="F17" s="88"/>
      <c r="G17" s="86"/>
      <c r="H17" s="84"/>
      <c r="I17" s="105"/>
    </row>
    <row r="18" spans="2:9" ht="46" customHeight="1">
      <c r="B18" s="99"/>
      <c r="C18" s="117" t="s">
        <v>42</v>
      </c>
      <c r="D18" s="67" t="s">
        <v>167</v>
      </c>
      <c r="E18" s="102" t="s">
        <v>43</v>
      </c>
      <c r="F18" s="87" t="s">
        <v>126</v>
      </c>
      <c r="G18" s="85" t="s">
        <v>12</v>
      </c>
      <c r="H18" s="83" t="s">
        <v>24</v>
      </c>
      <c r="I18" s="104" t="s">
        <v>44</v>
      </c>
    </row>
    <row r="19" spans="2:9" ht="46" customHeight="1">
      <c r="B19" s="99"/>
      <c r="C19" s="117"/>
      <c r="D19" s="64" t="s">
        <v>45</v>
      </c>
      <c r="E19" s="114"/>
      <c r="F19" s="115"/>
      <c r="G19" s="107"/>
      <c r="H19" s="116"/>
      <c r="I19" s="110"/>
    </row>
    <row r="20" spans="2:9" ht="46" customHeight="1">
      <c r="B20" s="99"/>
      <c r="C20" s="117"/>
      <c r="D20" s="64" t="s">
        <v>46</v>
      </c>
      <c r="E20" s="114"/>
      <c r="F20" s="115"/>
      <c r="G20" s="107"/>
      <c r="H20" s="116"/>
      <c r="I20" s="110"/>
    </row>
    <row r="21" spans="2:9" ht="61.25" customHeight="1">
      <c r="B21" s="99"/>
      <c r="C21" s="117"/>
      <c r="D21" s="64" t="s">
        <v>47</v>
      </c>
      <c r="E21" s="114"/>
      <c r="F21" s="115"/>
      <c r="G21" s="107"/>
      <c r="H21" s="116"/>
      <c r="I21" s="110"/>
    </row>
    <row r="22" spans="2:9" ht="46" customHeight="1">
      <c r="B22" s="99"/>
      <c r="C22" s="117"/>
      <c r="D22" s="64" t="s">
        <v>48</v>
      </c>
      <c r="E22" s="103"/>
      <c r="F22" s="88"/>
      <c r="G22" s="86"/>
      <c r="H22" s="84"/>
      <c r="I22" s="105"/>
    </row>
    <row r="23" spans="2:9" ht="67.75" customHeight="1">
      <c r="B23" s="99"/>
      <c r="C23" s="25" t="s">
        <v>49</v>
      </c>
      <c r="D23" s="64" t="s">
        <v>50</v>
      </c>
      <c r="E23" s="26"/>
      <c r="F23" s="27"/>
      <c r="G23" s="15"/>
      <c r="H23" s="22"/>
      <c r="I23" s="28"/>
    </row>
    <row r="24" spans="2:9" ht="115.75" customHeight="1">
      <c r="B24" s="99"/>
      <c r="C24" s="118" t="s">
        <v>51</v>
      </c>
      <c r="D24" s="67" t="s">
        <v>159</v>
      </c>
      <c r="E24" s="114" t="s">
        <v>52</v>
      </c>
      <c r="F24" s="115" t="s">
        <v>127</v>
      </c>
      <c r="G24" s="107" t="s">
        <v>12</v>
      </c>
      <c r="H24" s="107" t="s">
        <v>24</v>
      </c>
      <c r="I24" s="110" t="s">
        <v>53</v>
      </c>
    </row>
    <row r="25" spans="2:9" ht="93.65" customHeight="1">
      <c r="B25" s="99"/>
      <c r="C25" s="119"/>
      <c r="D25" s="67" t="s">
        <v>54</v>
      </c>
      <c r="E25" s="114"/>
      <c r="F25" s="115"/>
      <c r="G25" s="107"/>
      <c r="H25" s="107"/>
      <c r="I25" s="110"/>
    </row>
    <row r="26" spans="2:9" ht="85.25" customHeight="1">
      <c r="B26" s="99"/>
      <c r="C26" s="119"/>
      <c r="D26" s="67" t="s">
        <v>160</v>
      </c>
      <c r="E26" s="114"/>
      <c r="F26" s="115"/>
      <c r="G26" s="107"/>
      <c r="H26" s="107"/>
      <c r="I26" s="110"/>
    </row>
    <row r="27" spans="2:9" ht="78" customHeight="1">
      <c r="B27" s="99"/>
      <c r="C27" s="119"/>
      <c r="D27" s="67" t="s">
        <v>55</v>
      </c>
      <c r="E27" s="114"/>
      <c r="F27" s="115"/>
      <c r="G27" s="107"/>
      <c r="H27" s="107"/>
      <c r="I27" s="110"/>
    </row>
    <row r="28" spans="2:9" ht="42" customHeight="1">
      <c r="B28" s="99"/>
      <c r="C28" s="120"/>
      <c r="D28" s="64" t="s">
        <v>56</v>
      </c>
      <c r="E28" s="103"/>
      <c r="F28" s="88"/>
      <c r="G28" s="86"/>
      <c r="H28" s="86"/>
      <c r="I28" s="105"/>
    </row>
    <row r="29" spans="2:9" ht="69" customHeight="1">
      <c r="B29" s="99"/>
      <c r="C29" s="111" t="s">
        <v>57</v>
      </c>
      <c r="D29" s="64" t="s">
        <v>128</v>
      </c>
      <c r="E29" s="89" t="s">
        <v>58</v>
      </c>
      <c r="F29" s="87" t="s">
        <v>129</v>
      </c>
      <c r="G29" s="87" t="s">
        <v>12</v>
      </c>
      <c r="H29" s="83" t="s">
        <v>24</v>
      </c>
      <c r="I29" s="104" t="s">
        <v>59</v>
      </c>
    </row>
    <row r="30" spans="2:9" ht="75" customHeight="1">
      <c r="B30" s="99"/>
      <c r="C30" s="112"/>
      <c r="D30" s="64" t="s">
        <v>130</v>
      </c>
      <c r="E30" s="121"/>
      <c r="F30" s="115"/>
      <c r="G30" s="115"/>
      <c r="H30" s="116"/>
      <c r="I30" s="110"/>
    </row>
    <row r="31" spans="2:9" ht="64.75" customHeight="1">
      <c r="B31" s="99"/>
      <c r="C31" s="112"/>
      <c r="D31" s="64" t="s">
        <v>131</v>
      </c>
      <c r="E31" s="121"/>
      <c r="F31" s="115"/>
      <c r="G31" s="115"/>
      <c r="H31" s="116"/>
      <c r="I31" s="110"/>
    </row>
    <row r="32" spans="2:9" ht="44.4" customHeight="1" thickBot="1">
      <c r="B32" s="98"/>
      <c r="C32" s="113"/>
      <c r="D32" s="68" t="s">
        <v>132</v>
      </c>
      <c r="E32" s="90"/>
      <c r="F32" s="88"/>
      <c r="G32" s="88"/>
      <c r="H32" s="84"/>
      <c r="I32" s="105"/>
    </row>
    <row r="33" spans="2:9" ht="349.75" customHeight="1">
      <c r="B33" s="99" t="s">
        <v>60</v>
      </c>
      <c r="C33" s="118" t="s">
        <v>61</v>
      </c>
      <c r="D33" s="69" t="s">
        <v>62</v>
      </c>
      <c r="E33" s="102" t="s">
        <v>63</v>
      </c>
      <c r="F33" s="122" t="s">
        <v>133</v>
      </c>
      <c r="G33" s="87" t="s">
        <v>12</v>
      </c>
      <c r="H33" s="83" t="s">
        <v>24</v>
      </c>
      <c r="I33" s="81" t="s">
        <v>64</v>
      </c>
    </row>
    <row r="34" spans="2:9" ht="54" customHeight="1">
      <c r="B34" s="99"/>
      <c r="C34" s="119"/>
      <c r="D34" s="70" t="s">
        <v>65</v>
      </c>
      <c r="E34" s="114"/>
      <c r="F34" s="123"/>
      <c r="G34" s="115"/>
      <c r="H34" s="116"/>
      <c r="I34" s="129"/>
    </row>
    <row r="35" spans="2:9" ht="52.25" customHeight="1">
      <c r="B35" s="99"/>
      <c r="C35" s="119"/>
      <c r="D35" s="67" t="s">
        <v>66</v>
      </c>
      <c r="E35" s="114"/>
      <c r="F35" s="123"/>
      <c r="G35" s="115"/>
      <c r="H35" s="116"/>
      <c r="I35" s="129"/>
    </row>
    <row r="36" spans="2:9" ht="46" customHeight="1">
      <c r="B36" s="99"/>
      <c r="C36" s="119"/>
      <c r="D36" s="67" t="s">
        <v>67</v>
      </c>
      <c r="E36" s="114"/>
      <c r="F36" s="123"/>
      <c r="G36" s="115"/>
      <c r="H36" s="116"/>
      <c r="I36" s="129"/>
    </row>
    <row r="37" spans="2:9" ht="46" customHeight="1">
      <c r="B37" s="99"/>
      <c r="C37" s="119"/>
      <c r="D37" s="64" t="s">
        <v>134</v>
      </c>
      <c r="E37" s="114"/>
      <c r="F37" s="123"/>
      <c r="G37" s="115"/>
      <c r="H37" s="116"/>
      <c r="I37" s="129"/>
    </row>
    <row r="38" spans="2:9" ht="46" customHeight="1">
      <c r="B38" s="99"/>
      <c r="C38" s="119"/>
      <c r="D38" s="67" t="s">
        <v>68</v>
      </c>
      <c r="E38" s="114"/>
      <c r="F38" s="123"/>
      <c r="G38" s="115"/>
      <c r="H38" s="116"/>
      <c r="I38" s="82"/>
    </row>
    <row r="39" spans="2:9" ht="43.25" customHeight="1">
      <c r="B39" s="99"/>
      <c r="C39" s="119"/>
      <c r="D39" s="64" t="s">
        <v>69</v>
      </c>
      <c r="E39" s="114"/>
      <c r="F39" s="123"/>
      <c r="G39" s="115"/>
      <c r="H39" s="116"/>
      <c r="I39" s="81" t="s">
        <v>70</v>
      </c>
    </row>
    <row r="40" spans="2:9" ht="57" customHeight="1">
      <c r="B40" s="99"/>
      <c r="C40" s="119"/>
      <c r="D40" s="64" t="s">
        <v>71</v>
      </c>
      <c r="E40" s="114"/>
      <c r="F40" s="123"/>
      <c r="G40" s="115"/>
      <c r="H40" s="116"/>
      <c r="I40" s="82"/>
    </row>
    <row r="41" spans="2:9" ht="51" customHeight="1">
      <c r="B41" s="99"/>
      <c r="C41" s="119"/>
      <c r="D41" s="64" t="s">
        <v>72</v>
      </c>
      <c r="E41" s="114"/>
      <c r="F41" s="123"/>
      <c r="G41" s="115"/>
      <c r="H41" s="116"/>
      <c r="I41" s="66" t="s">
        <v>73</v>
      </c>
    </row>
    <row r="42" spans="2:9" ht="58.25" customHeight="1">
      <c r="B42" s="99"/>
      <c r="C42" s="120"/>
      <c r="D42" s="67" t="s">
        <v>161</v>
      </c>
      <c r="E42" s="103"/>
      <c r="F42" s="124"/>
      <c r="G42" s="115"/>
      <c r="H42" s="116"/>
      <c r="I42" s="71"/>
    </row>
    <row r="43" spans="2:9" ht="76.25" customHeight="1">
      <c r="B43" s="99"/>
      <c r="C43" s="33" t="s">
        <v>74</v>
      </c>
      <c r="D43" s="64" t="s">
        <v>75</v>
      </c>
      <c r="E43" s="13" t="s">
        <v>76</v>
      </c>
      <c r="F43" s="15"/>
      <c r="G43" s="27"/>
      <c r="H43" s="22"/>
      <c r="I43" s="72"/>
    </row>
    <row r="44" spans="2:9" ht="61.75" customHeight="1">
      <c r="B44" s="99"/>
      <c r="C44" s="29" t="s">
        <v>77</v>
      </c>
      <c r="D44" s="80" t="s">
        <v>162</v>
      </c>
      <c r="E44" s="31" t="s">
        <v>78</v>
      </c>
      <c r="F44" s="20" t="s">
        <v>135</v>
      </c>
      <c r="G44" s="23"/>
      <c r="H44" s="24"/>
      <c r="I44" s="73"/>
    </row>
    <row r="45" spans="2:9" ht="61.75" customHeight="1">
      <c r="B45" s="99"/>
      <c r="C45" s="33" t="s">
        <v>79</v>
      </c>
      <c r="D45" s="64" t="s">
        <v>80</v>
      </c>
      <c r="E45" s="13"/>
      <c r="F45" s="15"/>
      <c r="G45" s="27"/>
      <c r="H45" s="22"/>
      <c r="I45" s="72"/>
    </row>
    <row r="46" spans="2:9">
      <c r="B46" s="99"/>
      <c r="C46" s="127" t="s">
        <v>81</v>
      </c>
      <c r="D46" s="125" t="s">
        <v>82</v>
      </c>
      <c r="E46" s="89" t="s">
        <v>83</v>
      </c>
      <c r="F46" s="87" t="s">
        <v>136</v>
      </c>
      <c r="G46" s="85" t="s">
        <v>84</v>
      </c>
      <c r="H46" s="83" t="s">
        <v>85</v>
      </c>
      <c r="I46" s="81" t="s">
        <v>86</v>
      </c>
    </row>
    <row r="47" spans="2:9" ht="124.75" customHeight="1">
      <c r="B47" s="99"/>
      <c r="C47" s="128"/>
      <c r="D47" s="126"/>
      <c r="E47" s="90"/>
      <c r="F47" s="88"/>
      <c r="G47" s="86"/>
      <c r="H47" s="84"/>
      <c r="I47" s="82"/>
    </row>
    <row r="48" spans="2:9" ht="105" customHeight="1">
      <c r="B48" s="99"/>
      <c r="C48" s="33" t="s">
        <v>87</v>
      </c>
      <c r="D48" s="64" t="s">
        <v>88</v>
      </c>
      <c r="E48" s="32" t="s">
        <v>89</v>
      </c>
      <c r="F48" s="14" t="s">
        <v>163</v>
      </c>
      <c r="G48" s="85" t="s">
        <v>90</v>
      </c>
      <c r="H48" s="22" t="s">
        <v>24</v>
      </c>
      <c r="I48" s="74" t="s">
        <v>91</v>
      </c>
    </row>
    <row r="49" spans="2:9" ht="105" customHeight="1">
      <c r="B49" s="99"/>
      <c r="C49" s="33" t="s">
        <v>92</v>
      </c>
      <c r="D49" s="64" t="s">
        <v>93</v>
      </c>
      <c r="E49" s="32" t="s">
        <v>94</v>
      </c>
      <c r="F49" s="14" t="s">
        <v>137</v>
      </c>
      <c r="G49" s="107"/>
      <c r="H49" s="22" t="s">
        <v>95</v>
      </c>
      <c r="I49" s="74" t="s">
        <v>70</v>
      </c>
    </row>
    <row r="50" spans="2:9" ht="62" customHeight="1">
      <c r="B50" s="99"/>
      <c r="C50" s="118" t="s">
        <v>96</v>
      </c>
      <c r="D50" s="64" t="s">
        <v>164</v>
      </c>
      <c r="E50" s="102" t="s">
        <v>97</v>
      </c>
      <c r="F50" s="87" t="s">
        <v>138</v>
      </c>
      <c r="G50" s="85" t="s">
        <v>98</v>
      </c>
      <c r="H50" s="83" t="s">
        <v>99</v>
      </c>
      <c r="I50" s="130" t="s">
        <v>100</v>
      </c>
    </row>
    <row r="51" spans="2:9" ht="62" customHeight="1">
      <c r="B51" s="99"/>
      <c r="C51" s="120"/>
      <c r="D51" s="64" t="s">
        <v>101</v>
      </c>
      <c r="E51" s="103"/>
      <c r="F51" s="88"/>
      <c r="G51" s="86"/>
      <c r="H51" s="84"/>
      <c r="I51" s="131"/>
    </row>
    <row r="52" spans="2:9" ht="211.25" customHeight="1">
      <c r="B52" s="99"/>
      <c r="C52" s="118" t="s">
        <v>102</v>
      </c>
      <c r="D52" s="64" t="s">
        <v>103</v>
      </c>
      <c r="E52" s="18" t="s">
        <v>139</v>
      </c>
      <c r="F52" s="75" t="s">
        <v>140</v>
      </c>
      <c r="G52" s="75" t="s">
        <v>12</v>
      </c>
      <c r="H52" s="15" t="s">
        <v>104</v>
      </c>
      <c r="I52" s="66" t="s">
        <v>105</v>
      </c>
    </row>
    <row r="53" spans="2:9" ht="82.75" customHeight="1">
      <c r="B53" s="99"/>
      <c r="C53" s="119"/>
      <c r="D53" s="64" t="s">
        <v>106</v>
      </c>
      <c r="E53" s="89" t="s">
        <v>107</v>
      </c>
      <c r="F53" s="87" t="s">
        <v>141</v>
      </c>
      <c r="G53" s="87" t="s">
        <v>12</v>
      </c>
      <c r="H53" s="85" t="s">
        <v>104</v>
      </c>
      <c r="I53" s="81" t="s">
        <v>105</v>
      </c>
    </row>
    <row r="54" spans="2:9" ht="82.75" customHeight="1">
      <c r="B54" s="99"/>
      <c r="C54" s="119"/>
      <c r="D54" s="64" t="s">
        <v>108</v>
      </c>
      <c r="E54" s="90"/>
      <c r="F54" s="88"/>
      <c r="G54" s="88"/>
      <c r="H54" s="107"/>
      <c r="I54" s="82"/>
    </row>
    <row r="55" spans="2:9" ht="110" customHeight="1">
      <c r="B55" s="99"/>
      <c r="C55" s="119"/>
      <c r="D55" s="64" t="s">
        <v>109</v>
      </c>
      <c r="E55" s="32"/>
      <c r="F55" s="14"/>
      <c r="G55" s="27" t="s">
        <v>12</v>
      </c>
      <c r="H55" s="107"/>
      <c r="I55" s="34"/>
    </row>
    <row r="56" spans="2:9" ht="110" customHeight="1">
      <c r="B56" s="99"/>
      <c r="C56" s="119"/>
      <c r="D56" s="64" t="s">
        <v>110</v>
      </c>
      <c r="E56" s="32"/>
      <c r="F56" s="14"/>
      <c r="G56" s="27" t="s">
        <v>12</v>
      </c>
      <c r="H56" s="107"/>
      <c r="I56" s="34"/>
    </row>
    <row r="57" spans="2:9" ht="110" customHeight="1">
      <c r="B57" s="99"/>
      <c r="C57" s="120"/>
      <c r="D57" s="64" t="s">
        <v>111</v>
      </c>
      <c r="E57" s="13"/>
      <c r="F57" s="27"/>
      <c r="G57" s="27" t="s">
        <v>12</v>
      </c>
      <c r="H57" s="86"/>
      <c r="I57" s="74" t="s">
        <v>112</v>
      </c>
    </row>
    <row r="58" spans="2:9" ht="110" customHeight="1" thickBot="1">
      <c r="B58" s="98"/>
      <c r="C58" s="30" t="s">
        <v>113</v>
      </c>
      <c r="D58" s="64" t="s">
        <v>114</v>
      </c>
      <c r="E58" s="13" t="s">
        <v>115</v>
      </c>
      <c r="F58" s="27"/>
      <c r="G58" s="15" t="s">
        <v>23</v>
      </c>
      <c r="H58" s="19"/>
      <c r="I58" s="74"/>
    </row>
    <row r="59" spans="2:9" ht="119.4" customHeight="1" thickBot="1">
      <c r="B59" s="35" t="s">
        <v>116</v>
      </c>
      <c r="C59" s="36" t="s">
        <v>117</v>
      </c>
      <c r="D59" s="76" t="s">
        <v>118</v>
      </c>
      <c r="E59" s="77" t="s">
        <v>119</v>
      </c>
      <c r="F59" s="78" t="s">
        <v>142</v>
      </c>
      <c r="G59" s="77" t="s">
        <v>12</v>
      </c>
      <c r="H59" s="37" t="s">
        <v>99</v>
      </c>
      <c r="I59" s="79"/>
    </row>
  </sheetData>
  <mergeCells count="67">
    <mergeCell ref="H53:H57"/>
    <mergeCell ref="I53:I54"/>
    <mergeCell ref="I33:I38"/>
    <mergeCell ref="I39:I40"/>
    <mergeCell ref="H33:H42"/>
    <mergeCell ref="H50:H51"/>
    <mergeCell ref="I50:I51"/>
    <mergeCell ref="B33:B58"/>
    <mergeCell ref="C33:C42"/>
    <mergeCell ref="E33:E42"/>
    <mergeCell ref="F33:F42"/>
    <mergeCell ref="G33:G42"/>
    <mergeCell ref="G48:G49"/>
    <mergeCell ref="C50:C51"/>
    <mergeCell ref="E50:E51"/>
    <mergeCell ref="F50:F51"/>
    <mergeCell ref="G50:G51"/>
    <mergeCell ref="D46:D47"/>
    <mergeCell ref="C46:C47"/>
    <mergeCell ref="C52:C57"/>
    <mergeCell ref="E53:E54"/>
    <mergeCell ref="F53:F54"/>
    <mergeCell ref="G53:G54"/>
    <mergeCell ref="I29:I32"/>
    <mergeCell ref="C24:C28"/>
    <mergeCell ref="E24:E28"/>
    <mergeCell ref="F24:F28"/>
    <mergeCell ref="G24:G28"/>
    <mergeCell ref="H24:H28"/>
    <mergeCell ref="I24:I28"/>
    <mergeCell ref="C29:C32"/>
    <mergeCell ref="E29:E32"/>
    <mergeCell ref="F29:F32"/>
    <mergeCell ref="G29:G32"/>
    <mergeCell ref="H29:H32"/>
    <mergeCell ref="I18:I22"/>
    <mergeCell ref="C14:C17"/>
    <mergeCell ref="E14:E17"/>
    <mergeCell ref="F14:F17"/>
    <mergeCell ref="G14:G17"/>
    <mergeCell ref="H14:H17"/>
    <mergeCell ref="C18:C22"/>
    <mergeCell ref="E18:E22"/>
    <mergeCell ref="F18:F22"/>
    <mergeCell ref="G18:G22"/>
    <mergeCell ref="H18:H22"/>
    <mergeCell ref="B2:I2"/>
    <mergeCell ref="B3:I3"/>
    <mergeCell ref="B6:B7"/>
    <mergeCell ref="B8:B32"/>
    <mergeCell ref="C9:C10"/>
    <mergeCell ref="E9:E10"/>
    <mergeCell ref="F9:F10"/>
    <mergeCell ref="G9:G10"/>
    <mergeCell ref="I9:I10"/>
    <mergeCell ref="C11:C12"/>
    <mergeCell ref="E11:E12"/>
    <mergeCell ref="F11:F12"/>
    <mergeCell ref="G11:G12"/>
    <mergeCell ref="H11:H12"/>
    <mergeCell ref="I11:I12"/>
    <mergeCell ref="I14:I17"/>
    <mergeCell ref="I46:I47"/>
    <mergeCell ref="H46:H47"/>
    <mergeCell ref="G46:G47"/>
    <mergeCell ref="F46:F47"/>
    <mergeCell ref="E46:E47"/>
  </mergeCells>
  <pageMargins left="0.7" right="0.7" top="0.75" bottom="0.75" header="0.3" footer="0.3"/>
  <pageSetup paperSize="9" scale="37" fitToHeight="0" orientation="portrait" horizontalDpi="300" verticalDpi="300" r:id="rId1"/>
  <rowBreaks count="2" manualBreakCount="2">
    <brk id="28" max="9" man="1"/>
    <brk id="52" max="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497C4-A23B-4BC7-A455-95F08A9FE2C5}">
  <sheetPr>
    <pageSetUpPr fitToPage="1"/>
  </sheetPr>
  <dimension ref="B1:F48"/>
  <sheetViews>
    <sheetView view="pageBreakPreview" zoomScale="60" zoomScaleNormal="100" workbookViewId="0">
      <selection activeCell="J33" sqref="J33"/>
    </sheetView>
  </sheetViews>
  <sheetFormatPr defaultColWidth="8.90625" defaultRowHeight="13"/>
  <cols>
    <col min="1" max="1" width="2.81640625" style="42" customWidth="1"/>
    <col min="2" max="2" width="8.90625" style="41"/>
    <col min="3" max="3" width="52.08984375" style="42" bestFit="1" customWidth="1"/>
    <col min="4" max="4" width="10.90625" style="43" bestFit="1" customWidth="1"/>
    <col min="5" max="5" width="9.54296875" style="43" customWidth="1"/>
    <col min="6" max="6" width="11.453125" style="44" bestFit="1" customWidth="1"/>
    <col min="7" max="7" width="2.81640625" style="42" customWidth="1"/>
    <col min="8" max="16384" width="8.90625" style="42"/>
  </cols>
  <sheetData>
    <row r="1" spans="2:6" ht="30" customHeight="1" thickBot="1"/>
    <row r="2" spans="2:6" ht="30" customHeight="1">
      <c r="B2" s="136" t="s">
        <v>8</v>
      </c>
      <c r="C2" s="45" t="s">
        <v>9</v>
      </c>
      <c r="D2" s="46">
        <f>1/1</f>
        <v>1</v>
      </c>
      <c r="E2" s="46"/>
      <c r="F2" s="140">
        <f>(D2+D3)/2</f>
        <v>1</v>
      </c>
    </row>
    <row r="3" spans="2:6" ht="30" customHeight="1" thickBot="1">
      <c r="B3" s="139"/>
      <c r="C3" s="48" t="s">
        <v>15</v>
      </c>
      <c r="D3" s="49">
        <f>1/1</f>
        <v>1</v>
      </c>
      <c r="E3" s="49"/>
      <c r="F3" s="142"/>
    </row>
    <row r="4" spans="2:6" ht="30" customHeight="1" thickBot="1"/>
    <row r="5" spans="2:6" ht="30" customHeight="1">
      <c r="B5" s="136" t="s">
        <v>20</v>
      </c>
      <c r="C5" s="45" t="s">
        <v>21</v>
      </c>
      <c r="D5" s="46">
        <v>1</v>
      </c>
      <c r="E5" s="46"/>
      <c r="F5" s="140">
        <f>((D5+D6+D7+D8+D9+D10+D11+D12+D13)/9)</f>
        <v>1</v>
      </c>
    </row>
    <row r="6" spans="2:6" ht="30" customHeight="1">
      <c r="B6" s="138"/>
      <c r="C6" s="42" t="s">
        <v>26</v>
      </c>
      <c r="D6" s="43">
        <f>2/2</f>
        <v>1</v>
      </c>
      <c r="F6" s="141"/>
    </row>
    <row r="7" spans="2:6" ht="30" customHeight="1">
      <c r="B7" s="138"/>
      <c r="C7" s="42" t="s">
        <v>31</v>
      </c>
      <c r="D7" s="43">
        <v>1</v>
      </c>
      <c r="F7" s="141"/>
    </row>
    <row r="8" spans="2:6" ht="30" customHeight="1">
      <c r="B8" s="138"/>
      <c r="C8" s="42" t="s">
        <v>33</v>
      </c>
      <c r="D8" s="43">
        <v>1</v>
      </c>
      <c r="F8" s="141"/>
    </row>
    <row r="9" spans="2:6" ht="30" customHeight="1">
      <c r="B9" s="138"/>
      <c r="C9" s="42" t="s">
        <v>37</v>
      </c>
      <c r="D9" s="43">
        <v>1</v>
      </c>
      <c r="F9" s="141"/>
    </row>
    <row r="10" spans="2:6" ht="30" customHeight="1">
      <c r="B10" s="138"/>
      <c r="C10" s="42" t="s">
        <v>42</v>
      </c>
      <c r="D10" s="43">
        <v>1</v>
      </c>
      <c r="F10" s="141"/>
    </row>
    <row r="11" spans="2:6" ht="30" customHeight="1">
      <c r="B11" s="138"/>
      <c r="C11" s="42" t="s">
        <v>49</v>
      </c>
      <c r="D11" s="43">
        <v>1</v>
      </c>
      <c r="F11" s="141"/>
    </row>
    <row r="12" spans="2:6" ht="30" customHeight="1">
      <c r="B12" s="138"/>
      <c r="C12" s="42" t="s">
        <v>51</v>
      </c>
      <c r="D12" s="43">
        <v>1</v>
      </c>
      <c r="F12" s="141"/>
    </row>
    <row r="13" spans="2:6" ht="30" customHeight="1" thickBot="1">
      <c r="B13" s="139"/>
      <c r="C13" s="48" t="s">
        <v>57</v>
      </c>
      <c r="D13" s="49">
        <v>1</v>
      </c>
      <c r="E13" s="49"/>
      <c r="F13" s="142"/>
    </row>
    <row r="14" spans="2:6" ht="30" customHeight="1" thickBot="1"/>
    <row r="15" spans="2:6" ht="30" customHeight="1">
      <c r="B15" s="136" t="s">
        <v>60</v>
      </c>
      <c r="C15" s="45" t="s">
        <v>61</v>
      </c>
      <c r="D15" s="46">
        <v>1</v>
      </c>
      <c r="E15" s="46"/>
      <c r="F15" s="140">
        <f>((D15+D16+D17+D18+D19+D20+D21+D22+D23+D24)/10)</f>
        <v>1</v>
      </c>
    </row>
    <row r="16" spans="2:6" ht="30" customHeight="1">
      <c r="B16" s="138"/>
      <c r="C16" s="42" t="s">
        <v>74</v>
      </c>
      <c r="D16" s="43">
        <v>1</v>
      </c>
      <c r="F16" s="141"/>
    </row>
    <row r="17" spans="2:6" ht="30" customHeight="1">
      <c r="B17" s="138"/>
      <c r="C17" s="42" t="s">
        <v>77</v>
      </c>
      <c r="D17" s="43">
        <f>1/1</f>
        <v>1</v>
      </c>
      <c r="F17" s="141"/>
    </row>
    <row r="18" spans="2:6" ht="30" customHeight="1">
      <c r="B18" s="138"/>
      <c r="C18" s="42" t="s">
        <v>79</v>
      </c>
      <c r="D18" s="43">
        <v>1</v>
      </c>
      <c r="F18" s="141"/>
    </row>
    <row r="19" spans="2:6" ht="30" customHeight="1">
      <c r="B19" s="138"/>
      <c r="C19" s="42" t="s">
        <v>81</v>
      </c>
      <c r="D19" s="43">
        <v>1</v>
      </c>
      <c r="F19" s="141"/>
    </row>
    <row r="20" spans="2:6" ht="30" customHeight="1">
      <c r="B20" s="138"/>
      <c r="C20" s="42" t="s">
        <v>87</v>
      </c>
      <c r="D20" s="43">
        <f t="shared" ref="D20" si="0">1/1</f>
        <v>1</v>
      </c>
      <c r="F20" s="141"/>
    </row>
    <row r="21" spans="2:6" ht="30" customHeight="1">
      <c r="B21" s="138"/>
      <c r="C21" s="42" t="s">
        <v>92</v>
      </c>
      <c r="D21" s="43">
        <v>1</v>
      </c>
      <c r="F21" s="141"/>
    </row>
    <row r="22" spans="2:6" ht="30" customHeight="1">
      <c r="B22" s="138"/>
      <c r="C22" s="42" t="s">
        <v>96</v>
      </c>
      <c r="D22" s="43">
        <v>1</v>
      </c>
      <c r="F22" s="141"/>
    </row>
    <row r="23" spans="2:6" ht="26">
      <c r="B23" s="138"/>
      <c r="C23" s="50" t="s">
        <v>102</v>
      </c>
      <c r="D23" s="43">
        <f t="shared" ref="D23" si="1">1/1</f>
        <v>1</v>
      </c>
      <c r="F23" s="141"/>
    </row>
    <row r="24" spans="2:6" ht="30" customHeight="1" thickBot="1">
      <c r="B24" s="139"/>
      <c r="C24" s="48" t="s">
        <v>113</v>
      </c>
      <c r="D24" s="49">
        <v>1</v>
      </c>
      <c r="E24" s="49"/>
      <c r="F24" s="142"/>
    </row>
    <row r="25" spans="2:6" ht="30" customHeight="1" thickBot="1"/>
    <row r="26" spans="2:6" ht="30" customHeight="1" thickBot="1">
      <c r="B26" s="51" t="s">
        <v>116</v>
      </c>
      <c r="C26" s="52" t="s">
        <v>117</v>
      </c>
      <c r="D26" s="53">
        <v>1</v>
      </c>
      <c r="E26" s="53"/>
      <c r="F26" s="54">
        <f>D26/1</f>
        <v>1</v>
      </c>
    </row>
    <row r="27" spans="2:6" ht="30" customHeight="1" thickBot="1"/>
    <row r="28" spans="2:6" ht="30" customHeight="1" thickBot="1">
      <c r="B28" s="51" t="s">
        <v>144</v>
      </c>
      <c r="C28" s="52"/>
      <c r="D28" s="53"/>
      <c r="E28" s="53"/>
      <c r="F28" s="54">
        <f>(D2+D3+D5+D6+D7+D8+D9+D10+D11+D12+D13+D15+D16+D17+D18+D19+D20+D21+D22+D23+D24+D26)/22</f>
        <v>1</v>
      </c>
    </row>
    <row r="29" spans="2:6" ht="30" customHeight="1" thickBot="1"/>
    <row r="30" spans="2:6" ht="30" customHeight="1">
      <c r="B30" s="136" t="s">
        <v>145</v>
      </c>
      <c r="C30" s="137"/>
      <c r="D30" s="56" t="s">
        <v>148</v>
      </c>
      <c r="E30" s="56" t="s">
        <v>149</v>
      </c>
      <c r="F30" s="47" t="s">
        <v>144</v>
      </c>
    </row>
    <row r="31" spans="2:6" ht="30" customHeight="1">
      <c r="B31" s="132" t="s">
        <v>146</v>
      </c>
      <c r="C31" s="133"/>
      <c r="D31" s="61">
        <v>6807.75</v>
      </c>
      <c r="E31" s="62">
        <v>0.6</v>
      </c>
      <c r="F31" s="59">
        <f>D31*E31</f>
        <v>4084.6499999999996</v>
      </c>
    </row>
    <row r="32" spans="2:6" ht="30" customHeight="1">
      <c r="B32" s="132" t="s">
        <v>150</v>
      </c>
      <c r="C32" s="133"/>
      <c r="D32" s="61">
        <v>12468</v>
      </c>
      <c r="E32" s="62">
        <v>0.4</v>
      </c>
      <c r="F32" s="59">
        <f>D32*E32</f>
        <v>4987.2000000000007</v>
      </c>
    </row>
    <row r="33" spans="2:6" ht="30" customHeight="1" thickBot="1">
      <c r="B33" s="134" t="s">
        <v>151</v>
      </c>
      <c r="C33" s="135"/>
      <c r="D33" s="63"/>
      <c r="E33" s="49"/>
      <c r="F33" s="60">
        <f>SUM(F31:F32)</f>
        <v>9071.85</v>
      </c>
    </row>
    <row r="34" spans="2:6" ht="30" customHeight="1" thickBot="1">
      <c r="D34" s="55"/>
    </row>
    <row r="35" spans="2:6" ht="30" customHeight="1">
      <c r="B35" s="136" t="s">
        <v>153</v>
      </c>
      <c r="C35" s="137"/>
      <c r="D35" s="56" t="s">
        <v>148</v>
      </c>
      <c r="E35" s="56" t="s">
        <v>149</v>
      </c>
      <c r="F35" s="47" t="s">
        <v>144</v>
      </c>
    </row>
    <row r="36" spans="2:6" ht="30" customHeight="1">
      <c r="B36" s="132" t="s">
        <v>146</v>
      </c>
      <c r="C36" s="133"/>
      <c r="D36" s="61">
        <v>6807.75</v>
      </c>
      <c r="E36" s="62">
        <v>0.6</v>
      </c>
      <c r="F36" s="59">
        <f>D36*E36</f>
        <v>4084.6499999999996</v>
      </c>
    </row>
    <row r="37" spans="2:6" ht="30" customHeight="1">
      <c r="B37" s="132" t="s">
        <v>147</v>
      </c>
      <c r="C37" s="133"/>
      <c r="D37" s="61">
        <v>12468</v>
      </c>
      <c r="E37" s="62">
        <v>0.4</v>
      </c>
      <c r="F37" s="59">
        <f>D37*E37</f>
        <v>4987.2000000000007</v>
      </c>
    </row>
    <row r="38" spans="2:6" ht="30" customHeight="1" thickBot="1">
      <c r="B38" s="134" t="s">
        <v>151</v>
      </c>
      <c r="C38" s="135"/>
      <c r="D38" s="49"/>
      <c r="E38" s="49"/>
      <c r="F38" s="60">
        <f>SUM(F36:F37)</f>
        <v>9071.85</v>
      </c>
    </row>
    <row r="39" spans="2:6" ht="30" customHeight="1" thickBot="1"/>
    <row r="40" spans="2:6" ht="30" customHeight="1">
      <c r="B40" s="136" t="s">
        <v>156</v>
      </c>
      <c r="C40" s="137"/>
      <c r="D40" s="56"/>
      <c r="E40" s="57"/>
      <c r="F40" s="58" t="s">
        <v>144</v>
      </c>
    </row>
    <row r="41" spans="2:6" ht="30" customHeight="1">
      <c r="B41" s="132" t="s">
        <v>152</v>
      </c>
      <c r="C41" s="133"/>
      <c r="F41" s="59">
        <f>F33+F38</f>
        <v>18143.7</v>
      </c>
    </row>
    <row r="42" spans="2:6" ht="30" customHeight="1">
      <c r="B42" s="132" t="s">
        <v>154</v>
      </c>
      <c r="C42" s="133"/>
      <c r="F42" s="59">
        <f>F41*33%</f>
        <v>5987.4210000000003</v>
      </c>
    </row>
    <row r="43" spans="2:6" ht="30" customHeight="1" thickBot="1">
      <c r="B43" s="134" t="s">
        <v>155</v>
      </c>
      <c r="C43" s="135"/>
      <c r="D43" s="49"/>
      <c r="E43" s="49"/>
      <c r="F43" s="60">
        <f>SUM(F41:F42)</f>
        <v>24131.120999999999</v>
      </c>
    </row>
    <row r="44" spans="2:6" ht="30" customHeight="1"/>
    <row r="45" spans="2:6" ht="30" customHeight="1"/>
    <row r="46" spans="2:6" ht="30" customHeight="1"/>
    <row r="47" spans="2:6" ht="30" customHeight="1"/>
    <row r="48" spans="2:6" ht="30" customHeight="1"/>
  </sheetData>
  <mergeCells count="18">
    <mergeCell ref="B2:B3"/>
    <mergeCell ref="F2:F3"/>
    <mergeCell ref="B5:B13"/>
    <mergeCell ref="F5:F13"/>
    <mergeCell ref="B15:B24"/>
    <mergeCell ref="F15:F24"/>
    <mergeCell ref="B30:C30"/>
    <mergeCell ref="B31:C31"/>
    <mergeCell ref="B32:C32"/>
    <mergeCell ref="B41:C41"/>
    <mergeCell ref="B42:C42"/>
    <mergeCell ref="B43:C43"/>
    <mergeCell ref="B33:C33"/>
    <mergeCell ref="B35:C35"/>
    <mergeCell ref="B36:C36"/>
    <mergeCell ref="B37:C37"/>
    <mergeCell ref="B38:C38"/>
    <mergeCell ref="B40:C40"/>
  </mergeCells>
  <pageMargins left="0.7" right="0.7" top="0.75" bottom="0.75" header="0.3" footer="0.3"/>
  <pageSetup scale="91" fitToHeight="0" orientation="portrait" horizontalDpi="300" verticalDpi="300" r:id="rId1"/>
  <rowBreaks count="2" manualBreakCount="2">
    <brk id="25" max="6" man="1"/>
    <brk id="44"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f9b06d4e-5cf0-49e8-91d4-35c771fbb7b3" xsi:nil="true"/>
    <lcf76f155ced4ddcb4097134ff3c332f xmlns="28561fbf-8d44-4dd3-bce8-f71b3115425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0B6DE2EFAC7DE42BF6CF9F96F38FA45" ma:contentTypeVersion="11" ma:contentTypeDescription="Een nieuw document maken." ma:contentTypeScope="" ma:versionID="aca4c6ff6997c1beff4a4742a5d2bedc">
  <xsd:schema xmlns:xsd="http://www.w3.org/2001/XMLSchema" xmlns:xs="http://www.w3.org/2001/XMLSchema" xmlns:p="http://schemas.microsoft.com/office/2006/metadata/properties" xmlns:ns2="28561fbf-8d44-4dd3-bce8-f71b3115425a" xmlns:ns3="f9b06d4e-5cf0-49e8-91d4-35c771fbb7b3" targetNamespace="http://schemas.microsoft.com/office/2006/metadata/properties" ma:root="true" ma:fieldsID="3637ca00e39b194e312114397c071003" ns2:_="" ns3:_="">
    <xsd:import namespace="28561fbf-8d44-4dd3-bce8-f71b3115425a"/>
    <xsd:import namespace="f9b06d4e-5cf0-49e8-91d4-35c771fbb7b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561fbf-8d44-4dd3-bce8-f71b311542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9274f722-25f1-4dee-8ba2-b5e27b556e4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9b06d4e-5cf0-49e8-91d4-35c771fbb7b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05a81cbf-e1c2-41c7-91e4-924ea2d8a420}" ma:internalName="TaxCatchAll" ma:showField="CatchAllData" ma:web="f9b06d4e-5cf0-49e8-91d4-35c771fbb7b3">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27C8AE-CBE3-476E-9EB1-070C7B25B921}">
  <ds:schemaRefs>
    <ds:schemaRef ds:uri="http://schemas.microsoft.com/sharepoint/v3/contenttype/forms"/>
  </ds:schemaRefs>
</ds:datastoreItem>
</file>

<file path=customXml/itemProps2.xml><?xml version="1.0" encoding="utf-8"?>
<ds:datastoreItem xmlns:ds="http://schemas.openxmlformats.org/officeDocument/2006/customXml" ds:itemID="{69BC9F1D-EF26-4E21-B09E-EA1C8632A00F}">
  <ds:schemaRefs>
    <ds:schemaRef ds:uri="f9b06d4e-5cf0-49e8-91d4-35c771fbb7b3"/>
    <ds:schemaRef ds:uri="http://schemas.microsoft.com/office/infopath/2007/PartnerControls"/>
    <ds:schemaRef ds:uri="http://schemas.microsoft.com/office/2006/metadata/properties"/>
    <ds:schemaRef ds:uri="http://schemas.microsoft.com/office/2006/documentManagement/types"/>
    <ds:schemaRef ds:uri="http://www.w3.org/XML/1998/namespace"/>
    <ds:schemaRef ds:uri="http://schemas.openxmlformats.org/package/2006/metadata/core-properties"/>
    <ds:schemaRef ds:uri="http://purl.org/dc/terms/"/>
    <ds:schemaRef ds:uri="http://purl.org/dc/dcmitype/"/>
    <ds:schemaRef ds:uri="28561fbf-8d44-4dd3-bce8-f71b3115425a"/>
    <ds:schemaRef ds:uri="http://purl.org/dc/elements/1.1/"/>
  </ds:schemaRefs>
</ds:datastoreItem>
</file>

<file path=customXml/itemProps3.xml><?xml version="1.0" encoding="utf-8"?>
<ds:datastoreItem xmlns:ds="http://schemas.openxmlformats.org/officeDocument/2006/customXml" ds:itemID="{BFBEDB5B-455B-4E78-B530-529724D426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561fbf-8d44-4dd3-bce8-f71b3115425a"/>
    <ds:schemaRef ds:uri="f9b06d4e-5cf0-49e8-91d4-35c771fbb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SLA</vt:lpstr>
      <vt:lpstr>Bonus</vt:lpstr>
      <vt:lpstr>Bonus!Afdrukbereik</vt:lpstr>
      <vt:lpstr>SLA!Afdrukbereik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Rik van der Steijn | Security Adviesgroep</dc:creator>
  <cp:keywords/>
  <dc:description/>
  <cp:lastModifiedBy>Iris van Velzen</cp:lastModifiedBy>
  <cp:revision/>
  <cp:lastPrinted>2023-10-22T10:58:16Z</cp:lastPrinted>
  <dcterms:created xsi:type="dcterms:W3CDTF">2023-10-05T12:48:05Z</dcterms:created>
  <dcterms:modified xsi:type="dcterms:W3CDTF">2023-10-25T05:44:21Z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0x01010030B6DE2EFAC7DE42BF6CF9F96F38FA45</vt:lpwstr>
  </property>
  <property fmtid="{D5CDD505-2E9C-101B-9397-08002B2CF9AE}" pid="3" name="MediaServiceImageTags">
    <vt:lpwstr/>
  </property>
</Properties>
</file>