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Toegangscontrolesys (1153)/06. Bestanden voor publicatie/"/>
    </mc:Choice>
  </mc:AlternateContent>
  <xr:revisionPtr revIDLastSave="23" documentId="8_{B5052C09-E397-4DA0-B38F-35F7015DC778}" xr6:coauthVersionLast="47" xr6:coauthVersionMax="47" xr10:uidLastSave="{8BB19FF2-B11A-4302-8D31-971B8EE862B5}"/>
  <bookViews>
    <workbookView xWindow="-108" yWindow="-108" windowWidth="23256" windowHeight="12576" xr2:uid="{2A91E8BF-F377-4B6D-949B-DE91825EDE44}"/>
  </bookViews>
  <sheets>
    <sheet name="Voorblad" sheetId="8" r:id="rId1"/>
    <sheet name="Prijsinvulformulier" sheetId="3" r:id="rId2"/>
    <sheet name="Rekenmodel A" sheetId="11" r:id="rId3"/>
    <sheet name="Rekenmodel B" sheetId="10" r:id="rId4"/>
    <sheet name="Rekenmodel C" sheetId="12" r:id="rId5"/>
    <sheet name="Rekenmodel D" sheetId="9" r:id="rId6"/>
  </sheets>
  <definedNames>
    <definedName name="_xlnm.Print_Area" localSheetId="1">Prijsinvulformulier!$A$1:$F$40</definedName>
    <definedName name="_xlnm.Print_Area" localSheetId="0">Voorblad!$A$1:$G$35</definedName>
    <definedName name="_xlnm.Print_Titles" localSheetId="1">Prijsinvulformulier!$1:$1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3" l="1"/>
  <c r="F13" i="3"/>
  <c r="F20" i="3"/>
  <c r="F24" i="3"/>
  <c r="F15" i="3"/>
  <c r="F16" i="3"/>
  <c r="F17" i="3"/>
  <c r="F18" i="3"/>
  <c r="F19" i="3"/>
  <c r="F21" i="3"/>
  <c r="F22" i="3"/>
  <c r="F23" i="3"/>
  <c r="F25" i="3"/>
  <c r="E8" i="3"/>
  <c r="E11" i="3" l="1"/>
  <c r="B16" i="12" l="1"/>
  <c r="B26" i="12" s="1"/>
  <c r="B7" i="12"/>
  <c r="B24" i="12" s="1"/>
  <c r="B17" i="11"/>
  <c r="B27" i="11" s="1"/>
  <c r="B8" i="11"/>
  <c r="B26" i="11" s="1"/>
  <c r="B16" i="10"/>
  <c r="B26" i="10" s="1"/>
  <c r="B7" i="10"/>
  <c r="B25" i="10" s="1"/>
  <c r="B7" i="9"/>
  <c r="B24" i="9" s="1"/>
  <c r="B16" i="9"/>
  <c r="B26" i="9" s="1"/>
  <c r="B25" i="12" l="1"/>
  <c r="B27" i="12" s="1"/>
  <c r="B25" i="11"/>
  <c r="B28" i="11" s="1"/>
  <c r="B24" i="10"/>
  <c r="B27" i="10" s="1"/>
  <c r="B25" i="9"/>
  <c r="B27" i="9" s="1"/>
  <c r="E12" i="3"/>
  <c r="E7" i="3"/>
  <c r="E6" i="3"/>
  <c r="E5" i="3"/>
  <c r="F31" i="3" l="1"/>
  <c r="F29" i="3"/>
  <c r="F6" i="3" l="1"/>
  <c r="F7" i="3"/>
  <c r="F8" i="3"/>
  <c r="F11" i="3"/>
  <c r="F12" i="3"/>
  <c r="F14" i="3"/>
  <c r="F5" i="3"/>
  <c r="F35" i="3"/>
  <c r="F34" i="3"/>
  <c r="F28" i="3" l="1"/>
  <c r="F30" i="3"/>
  <c r="F32" i="3"/>
  <c r="F33" i="3"/>
</calcChain>
</file>

<file path=xl/sharedStrings.xml><?xml version="1.0" encoding="utf-8"?>
<sst xmlns="http://schemas.openxmlformats.org/spreadsheetml/2006/main" count="185" uniqueCount="100">
  <si>
    <t>Subtotalen (AxB) excl. BTW</t>
  </si>
  <si>
    <t>Inschrijfprijs</t>
  </si>
  <si>
    <t>Gebruiksgereed maken software, inclusief éénmalige opleiding (in te vullen prijs voor alle toegangscontrolesystemen tezamen, ongeacht het aantal systemen)</t>
  </si>
  <si>
    <t>In te vullen door inschrijver</t>
  </si>
  <si>
    <t>Gebruik software, inclusief helpdesk; prijs per jaar (in te vullen prijs voor alle toegangscontrolesystemen tezamen, ongeacht het aantal systemen)</t>
  </si>
  <si>
    <t>Jaarlijkse kosten onderhoud koppeling (STOSAG) met Pieter Bas software</t>
  </si>
  <si>
    <t>Eenmalige en jaarlijkse kosten</t>
  </si>
  <si>
    <t>Koppeling (STOSAG) met Pieter Bas software (eenmalige initiële kosten)</t>
  </si>
  <si>
    <t>Inhoud</t>
  </si>
  <si>
    <t>Prijsinvulformulier</t>
  </si>
  <si>
    <t>A</t>
  </si>
  <si>
    <t>B</t>
  </si>
  <si>
    <t>C</t>
  </si>
  <si>
    <t>E</t>
  </si>
  <si>
    <t>D</t>
  </si>
  <si>
    <t>F</t>
  </si>
  <si>
    <t>G</t>
  </si>
  <si>
    <t>H</t>
  </si>
  <si>
    <t>I</t>
  </si>
  <si>
    <t>J</t>
  </si>
  <si>
    <t>L</t>
  </si>
  <si>
    <t>M</t>
  </si>
  <si>
    <t>N</t>
  </si>
  <si>
    <t>O</t>
  </si>
  <si>
    <t>P</t>
  </si>
  <si>
    <t>Overige jaarlijkse kosten (door inschrijver te specifieren in de inschrijving)</t>
  </si>
  <si>
    <t xml:space="preserve">Europese aanbesteding
Huur van toegangscontrolesystemen voor onderlossende containers en GFT containerbehuizingen </t>
  </si>
  <si>
    <t xml:space="preserve">Huur toegangscontrolesystemen en vulgraaddetectiesystemen </t>
  </si>
  <si>
    <t>Prijzen levering losse onderdelen (exclusief montage)</t>
  </si>
  <si>
    <t>Batterij zoals aangeboden in de inschrijving (met de capaciteit zoals in de berekening beschreven)</t>
  </si>
  <si>
    <t>K</t>
  </si>
  <si>
    <t>Overige eenmalige kosten (door inschrijver te specificeren in de inschrijving)</t>
  </si>
  <si>
    <t>(A) door inschrijver over te nemen bedrag op prijsinvulformulier</t>
  </si>
  <si>
    <t>Totale kosten per maand</t>
  </si>
  <si>
    <t>Maandelijkse kosten per TC</t>
  </si>
  <si>
    <t>Afschrijvingskosten per maand per TC</t>
  </si>
  <si>
    <t>Rentekosten per maand per TC</t>
  </si>
  <si>
    <t>Berekening maandelijkse vergoeding per TC</t>
  </si>
  <si>
    <t>Restwaarde einde looptijd</t>
  </si>
  <si>
    <t>Looptijd  (maanden)</t>
  </si>
  <si>
    <t>Vaste parameters</t>
  </si>
  <si>
    <t>Totale maandelijkse kosten per TC</t>
  </si>
  <si>
    <t>Overige kosten</t>
  </si>
  <si>
    <t xml:space="preserve">Communicatiekosten </t>
  </si>
  <si>
    <t xml:space="preserve">Fee/kostenopslag </t>
  </si>
  <si>
    <t>Reparatie/onderhoud kosten</t>
  </si>
  <si>
    <t>Bedragen</t>
  </si>
  <si>
    <t>Kosten per vulgraadTC per maand</t>
  </si>
  <si>
    <t>Rentepercentage op jaarbasis (maximaal 7%)</t>
  </si>
  <si>
    <t>Totale initiele kosten per TC</t>
  </si>
  <si>
    <t>Overige initiele kosten per TC systeem</t>
  </si>
  <si>
    <t xml:space="preserve">Montagekosten </t>
  </si>
  <si>
    <t>Uitbreiding TC met vulgraad</t>
  </si>
  <si>
    <t>Investering per toegangscontrolesysteem</t>
  </si>
  <si>
    <t>Parameters in te vullen door inschrijver</t>
  </si>
  <si>
    <t>Door inschrijver in te vullen cellen</t>
  </si>
  <si>
    <t>Maandelijkse kosten (A) voor een toegangscontrolesysteem met vulgraaddetectie  in een nieuw inzamelmiddel (te monteren door de leverancier van het inzamelmiddel) (Rekenmodel D)</t>
  </si>
  <si>
    <t>Maandelijkse kosten  (A)  voor een toegangscontrolesysteem in een bestaande Sidcon perscontainer (Rekenmodel C)</t>
  </si>
  <si>
    <t>Maandelijkse kosten  (A)  voor een toegangscontrolesysteem met vulgraaddetectie  in een bestaand inzamelmiddel (Rekenmodel A)</t>
  </si>
  <si>
    <t>Maandelijkse kosten  (A)  voor een toegangscontrolesysteem in een bestaand inzamelmiddel met Elepress (Rekenmodel B)</t>
  </si>
  <si>
    <t>Toegangscontrolesysteem exclusief batterij, elektronisch slot en kabelboom</t>
  </si>
  <si>
    <t>….................................................</t>
  </si>
  <si>
    <t>Leveren van een druppel lezer (bureau uitvoering)</t>
  </si>
  <si>
    <t xml:space="preserve">Toegangscontrolesysteem met vulgraaddetectie  in een bestaand inzamelmiddel </t>
  </si>
  <si>
    <t>Toegangscontrolesysteem in een bestaand inzamelmiddel met Elepress</t>
  </si>
  <si>
    <t xml:space="preserve">Toegangscontrolesysteem in een bestaande Sidcon perscontainer </t>
  </si>
  <si>
    <t xml:space="preserve">Toegangscontrolesysteem met vulgraaddetectie  in een nieuw inzamelmiddel </t>
  </si>
  <si>
    <t>Q</t>
  </si>
  <si>
    <t>R</t>
  </si>
  <si>
    <t>S</t>
  </si>
  <si>
    <t>Leveren van 2.000 druppels (nabestelling)</t>
  </si>
  <si>
    <t>Elektronisch slot compleet ten behoeve van een ondergrondse container Bammens type Belfast</t>
  </si>
  <si>
    <t>Elektronisch slot compleet ten behoeve van een ondergrondse  container Bammens type Rubens</t>
  </si>
  <si>
    <t>Elektronisch slot compleet ten behoeve van een ondergrondse container Bammens type Rome</t>
  </si>
  <si>
    <t>Elektronisch slot compleet ten behoeve van een ondergrondse container WasteVision type Lumino</t>
  </si>
  <si>
    <t>Elektronisch slot compleet ten behoeve van een bovengrondse container Engels type Aero</t>
  </si>
  <si>
    <t>Elektronisch slot compleet ten behoeve van een GFT containerbehuizing  Bammens type Rome</t>
  </si>
  <si>
    <t>Kabelboom compleet ten behoeve van een GFT containerbehuizing  Bammens type Rome</t>
  </si>
  <si>
    <t>Kabelboom compleet ten behoeve van een ondergrondse  container Bammens type Rubens</t>
  </si>
  <si>
    <t>Kabelboom compleet ten behoeve van een ondergrondse container Bammens type Rome</t>
  </si>
  <si>
    <t>Kabelboom compleet ten behoeve van een ondergrondse container WasteVision type Lumino</t>
  </si>
  <si>
    <t>Kabelboom compleet ten behoeve van een bovengrondse container Engels type Aero</t>
  </si>
  <si>
    <t>Kabelboom compleet ten behoeve van een ondergrondse container Bammens type Belfast</t>
  </si>
  <si>
    <t>Vulgraaddetectiesysteem inclusief aansluitkabel</t>
  </si>
  <si>
    <t>T</t>
  </si>
  <si>
    <t>U</t>
  </si>
  <si>
    <t>V</t>
  </si>
  <si>
    <t>W</t>
  </si>
  <si>
    <t>X</t>
  </si>
  <si>
    <t>Y</t>
  </si>
  <si>
    <t>Z</t>
  </si>
  <si>
    <t>AA</t>
  </si>
  <si>
    <t>Aantal * (B)</t>
  </si>
  <si>
    <t>Prijs** per stuk(A) excl. BTW</t>
  </si>
  <si>
    <t>Naam inschrijver:  …..........................................................</t>
  </si>
  <si>
    <t>Bestelnummer onderdelen 
(door inschrijver in te vullen bij inschrijving)</t>
  </si>
  <si>
    <t>(B) door inschrijver over te nemen bedrag op prijsinvulformulier</t>
  </si>
  <si>
    <t>(C) door inschrijver over te nemen bedrag op prijsinvulformulier</t>
  </si>
  <si>
    <t>(D) door inschrijver over te nemen bedrag op prijsinvulformulier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</si>
  <si>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 gunningscriteria.
** Bij opbrengsten dient inschrijver de prijs in te vullen met een "min" teken t.b.v. een juiste prijsberekening.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</si>
</sst>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(&quot;€&quot;* #,##0.00_);_(&quot;€&quot;* \(#,##0.00\);_(&quot;€&quot;* &quot;-&quot;??_);_(@_)"/>
  </numFmts>
  <fonts count="45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b/>
      <sz val="16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color indexed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color theme="1"/>
      <name val="Century Gothic"/>
      <family val="2"/>
    </font>
    <font>
      <b/>
      <u/>
      <sz val="9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1"/>
      <name val="Century Gothic"/>
      <family val="2"/>
    </font>
    <font>
      <b/>
      <u/>
      <sz val="12"/>
      <color theme="1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49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6" fillId="23" borderId="7" applyNumberFormat="0" applyFont="0" applyAlignment="0" applyProtection="0"/>
    <xf numFmtId="0" fontId="2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1" fillId="0" borderId="0"/>
    <xf numFmtId="0" fontId="3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1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7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1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7">
    <xf numFmtId="0" fontId="0" fillId="0" borderId="0" xfId="0"/>
    <xf numFmtId="164" fontId="34" fillId="0" borderId="17" xfId="451" applyFont="1" applyBorder="1" applyProtection="1"/>
    <xf numFmtId="164" fontId="34" fillId="0" borderId="18" xfId="451" applyFont="1" applyBorder="1" applyProtection="1"/>
    <xf numFmtId="0" fontId="38" fillId="0" borderId="0" xfId="0" applyFont="1"/>
    <xf numFmtId="164" fontId="34" fillId="0" borderId="12" xfId="451" applyFont="1" applyFill="1" applyBorder="1" applyProtection="1">
      <protection locked="0"/>
    </xf>
    <xf numFmtId="164" fontId="34" fillId="0" borderId="15" xfId="451" applyFont="1" applyFill="1" applyBorder="1" applyProtection="1">
      <protection locked="0"/>
    </xf>
    <xf numFmtId="164" fontId="34" fillId="0" borderId="18" xfId="451" applyFont="1" applyFill="1" applyBorder="1" applyProtection="1"/>
    <xf numFmtId="164" fontId="34" fillId="0" borderId="15" xfId="451" applyFont="1" applyFill="1" applyBorder="1" applyProtection="1"/>
    <xf numFmtId="164" fontId="34" fillId="25" borderId="15" xfId="451" applyFont="1" applyFill="1" applyBorder="1" applyAlignment="1" applyProtection="1">
      <alignment vertical="center"/>
      <protection locked="0"/>
    </xf>
    <xf numFmtId="164" fontId="34" fillId="0" borderId="15" xfId="451" applyFont="1" applyFill="1" applyBorder="1" applyAlignment="1" applyProtection="1">
      <alignment vertical="center"/>
      <protection locked="0"/>
    </xf>
    <xf numFmtId="164" fontId="34" fillId="0" borderId="18" xfId="451" applyFont="1" applyBorder="1" applyAlignment="1" applyProtection="1">
      <alignment vertical="center"/>
    </xf>
    <xf numFmtId="164" fontId="1" fillId="0" borderId="18" xfId="451" applyFont="1" applyBorder="1" applyAlignment="1" applyProtection="1">
      <alignment horizontal="right" vertical="center"/>
    </xf>
    <xf numFmtId="44" fontId="0" fillId="25" borderId="27" xfId="1047" applyFont="1" applyFill="1" applyBorder="1" applyProtection="1">
      <protection locked="0"/>
    </xf>
    <xf numFmtId="44" fontId="0" fillId="25" borderId="25" xfId="1047" applyFont="1" applyFill="1" applyBorder="1" applyProtection="1">
      <protection locked="0"/>
    </xf>
    <xf numFmtId="44" fontId="0" fillId="25" borderId="23" xfId="1047" applyFont="1" applyFill="1" applyBorder="1" applyProtection="1">
      <protection locked="0"/>
    </xf>
    <xf numFmtId="10" fontId="0" fillId="25" borderId="32" xfId="1048" applyNumberFormat="1" applyFont="1" applyFill="1" applyBorder="1" applyProtection="1">
      <protection locked="0"/>
    </xf>
    <xf numFmtId="0" fontId="2" fillId="25" borderId="0" xfId="1046" applyFill="1" applyProtection="1">
      <protection locked="0"/>
    </xf>
    <xf numFmtId="164" fontId="28" fillId="27" borderId="10" xfId="451" applyFont="1" applyFill="1" applyBorder="1" applyAlignment="1" applyProtection="1">
      <alignment horizontal="right" vertical="center"/>
    </xf>
    <xf numFmtId="49" fontId="1" fillId="25" borderId="12" xfId="451" applyNumberFormat="1" applyFont="1" applyFill="1" applyBorder="1" applyAlignment="1" applyProtection="1">
      <protection locked="0"/>
    </xf>
    <xf numFmtId="49" fontId="1" fillId="25" borderId="15" xfId="451" applyNumberFormat="1" applyFont="1" applyFill="1" applyBorder="1" applyAlignment="1" applyProtection="1">
      <protection locked="0"/>
    </xf>
    <xf numFmtId="49" fontId="1" fillId="25" borderId="14" xfId="451" applyNumberFormat="1" applyFont="1" applyFill="1" applyBorder="1" applyAlignment="1" applyProtection="1">
      <protection locked="0"/>
    </xf>
    <xf numFmtId="0" fontId="42" fillId="0" borderId="0" xfId="0" applyFont="1" applyAlignment="1">
      <alignment horizontal="left" vertical="center"/>
    </xf>
    <xf numFmtId="0" fontId="34" fillId="0" borderId="0" xfId="0" applyFont="1" applyAlignment="1">
      <alignment wrapText="1"/>
    </xf>
    <xf numFmtId="0" fontId="34" fillId="0" borderId="0" xfId="0" applyFont="1"/>
    <xf numFmtId="0" fontId="8" fillId="24" borderId="19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39" fillId="0" borderId="0" xfId="0" applyFont="1" applyAlignment="1">
      <alignment wrapText="1"/>
    </xf>
    <xf numFmtId="0" fontId="30" fillId="0" borderId="0" xfId="0" applyFont="1" applyAlignment="1">
      <alignment horizontal="center" vertical="center" wrapText="1"/>
    </xf>
    <xf numFmtId="0" fontId="34" fillId="0" borderId="12" xfId="0" applyFont="1" applyBorder="1" applyAlignment="1">
      <alignment horizontal="center" vertical="center"/>
    </xf>
    <xf numFmtId="0" fontId="28" fillId="0" borderId="0" xfId="0" applyFont="1"/>
    <xf numFmtId="0" fontId="41" fillId="0" borderId="16" xfId="0" applyFont="1" applyBorder="1" applyAlignment="1">
      <alignment vertical="center"/>
    </xf>
    <xf numFmtId="0" fontId="34" fillId="0" borderId="16" xfId="0" applyFont="1" applyBorder="1" applyAlignment="1">
      <alignment horizontal="right" vertical="center"/>
    </xf>
    <xf numFmtId="1" fontId="34" fillId="0" borderId="12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1" fontId="34" fillId="0" borderId="15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41" fillId="0" borderId="0" xfId="0" applyFont="1" applyAlignment="1">
      <alignment vertical="center"/>
    </xf>
    <xf numFmtId="0" fontId="27" fillId="24" borderId="19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4" fillId="0" borderId="15" xfId="0" applyFont="1" applyBorder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34" fillId="0" borderId="16" xfId="0" applyFont="1" applyBorder="1" applyAlignment="1">
      <alignment horizontal="center" vertical="center"/>
    </xf>
    <xf numFmtId="0" fontId="28" fillId="0" borderId="16" xfId="0" applyFont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4" fillId="0" borderId="0" xfId="1046" applyFont="1"/>
    <xf numFmtId="0" fontId="2" fillId="0" borderId="0" xfId="1046"/>
    <xf numFmtId="0" fontId="27" fillId="24" borderId="21" xfId="0" applyFont="1" applyFill="1" applyBorder="1" applyAlignment="1">
      <alignment horizontal="left" vertical="center" wrapText="1"/>
    </xf>
    <xf numFmtId="0" fontId="27" fillId="24" borderId="21" xfId="0" applyFont="1" applyFill="1" applyBorder="1" applyAlignment="1">
      <alignment horizontal="center" vertical="center" wrapText="1"/>
    </xf>
    <xf numFmtId="0" fontId="2" fillId="0" borderId="28" xfId="1046" applyBorder="1"/>
    <xf numFmtId="0" fontId="2" fillId="0" borderId="26" xfId="1046" applyBorder="1"/>
    <xf numFmtId="0" fontId="2" fillId="0" borderId="24" xfId="1046" applyBorder="1"/>
    <xf numFmtId="0" fontId="40" fillId="0" borderId="22" xfId="1046" applyFont="1" applyBorder="1"/>
    <xf numFmtId="44" fontId="40" fillId="0" borderId="21" xfId="1047" applyFont="1" applyBorder="1" applyProtection="1"/>
    <xf numFmtId="44" fontId="0" fillId="0" borderId="0" xfId="1047" applyFont="1" applyBorder="1" applyProtection="1"/>
    <xf numFmtId="0" fontId="2" fillId="0" borderId="31" xfId="1046" applyBorder="1"/>
    <xf numFmtId="10" fontId="0" fillId="0" borderId="0" xfId="1048" applyNumberFormat="1" applyFont="1" applyProtection="1"/>
    <xf numFmtId="16" fontId="2" fillId="0" borderId="0" xfId="1046" quotePrefix="1" applyNumberFormat="1"/>
    <xf numFmtId="0" fontId="40" fillId="0" borderId="31" xfId="1046" applyFont="1" applyBorder="1"/>
    <xf numFmtId="44" fontId="40" fillId="0" borderId="21" xfId="1046" applyNumberFormat="1" applyFont="1" applyBorder="1"/>
    <xf numFmtId="0" fontId="2" fillId="0" borderId="27" xfId="1046" applyBorder="1"/>
    <xf numFmtId="0" fontId="2" fillId="0" borderId="30" xfId="1046" applyBorder="1"/>
    <xf numFmtId="44" fontId="0" fillId="0" borderId="27" xfId="1047" applyFont="1" applyBorder="1" applyProtection="1"/>
    <xf numFmtId="44" fontId="0" fillId="0" borderId="25" xfId="1047" applyFont="1" applyBorder="1" applyProtection="1"/>
    <xf numFmtId="0" fontId="40" fillId="0" borderId="22" xfId="1046" applyFont="1" applyBorder="1" applyAlignment="1">
      <alignment vertical="center"/>
    </xf>
    <xf numFmtId="44" fontId="40" fillId="27" borderId="21" xfId="1046" applyNumberFormat="1" applyFont="1" applyFill="1" applyBorder="1" applyAlignment="1">
      <alignment vertical="center"/>
    </xf>
    <xf numFmtId="0" fontId="40" fillId="0" borderId="0" xfId="1046" applyFont="1" applyAlignment="1">
      <alignment vertical="center" wrapText="1"/>
    </xf>
    <xf numFmtId="44" fontId="0" fillId="25" borderId="29" xfId="1047" applyFont="1" applyFill="1" applyBorder="1" applyProtection="1">
      <protection locked="0"/>
    </xf>
    <xf numFmtId="0" fontId="27" fillId="24" borderId="22" xfId="0" applyFont="1" applyFill="1" applyBorder="1" applyAlignment="1">
      <alignment horizontal="left" vertical="center" wrapText="1"/>
    </xf>
    <xf numFmtId="0" fontId="27" fillId="24" borderId="31" xfId="0" applyFont="1" applyFill="1" applyBorder="1" applyAlignment="1">
      <alignment horizontal="left" vertical="center" wrapText="1"/>
    </xf>
    <xf numFmtId="0" fontId="39" fillId="0" borderId="0" xfId="1046" applyFont="1"/>
    <xf numFmtId="44" fontId="0" fillId="0" borderId="27" xfId="1047" applyFont="1" applyBorder="1" applyAlignment="1" applyProtection="1">
      <alignment horizontal="right"/>
    </xf>
    <xf numFmtId="44" fontId="0" fillId="0" borderId="25" xfId="1047" applyFont="1" applyBorder="1" applyAlignment="1" applyProtection="1">
      <alignment horizontal="right"/>
    </xf>
    <xf numFmtId="0" fontId="43" fillId="0" borderId="0" xfId="0" applyFont="1" applyAlignment="1">
      <alignment horizontal="center" wrapText="1"/>
    </xf>
    <xf numFmtId="0" fontId="42" fillId="25" borderId="0" xfId="0" applyFont="1" applyFill="1" applyAlignment="1" applyProtection="1">
      <alignment horizontal="left"/>
      <protection locked="0"/>
    </xf>
    <xf numFmtId="0" fontId="5" fillId="24" borderId="10" xfId="0" applyFont="1" applyFill="1" applyBorder="1" applyAlignment="1">
      <alignment horizontal="left" vertical="center" wrapText="1"/>
    </xf>
    <xf numFmtId="0" fontId="5" fillId="24" borderId="20" xfId="0" applyFont="1" applyFill="1" applyBorder="1" applyAlignment="1">
      <alignment horizontal="left" vertical="center" wrapText="1"/>
    </xf>
    <xf numFmtId="164" fontId="28" fillId="0" borderId="20" xfId="451" applyFont="1" applyBorder="1" applyAlignment="1" applyProtection="1">
      <alignment horizontal="right" vertical="center"/>
    </xf>
    <xf numFmtId="164" fontId="28" fillId="0" borderId="11" xfId="451" applyFont="1" applyBorder="1" applyAlignment="1" applyProtection="1">
      <alignment horizontal="right" vertical="center"/>
    </xf>
    <xf numFmtId="0" fontId="7" fillId="0" borderId="0" xfId="0" applyFont="1" applyAlignment="1">
      <alignment horizontal="left" vertical="center" wrapText="1"/>
    </xf>
    <xf numFmtId="0" fontId="32" fillId="26" borderId="0" xfId="666" applyFont="1" applyFill="1" applyAlignment="1">
      <alignment horizontal="left" vertical="center" wrapText="1"/>
    </xf>
    <xf numFmtId="0" fontId="34" fillId="25" borderId="0" xfId="0" applyFont="1" applyFill="1" applyAlignment="1">
      <alignment horizontal="left"/>
    </xf>
    <xf numFmtId="0" fontId="2" fillId="0" borderId="13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</cellXfs>
  <cellStyles count="104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 2" xfId="638" xr:uid="{00000000-0005-0000-0000-00007E020000}"/>
    <cellStyle name="Procent 2 2" xfId="639" xr:uid="{00000000-0005-0000-0000-00007F020000}"/>
    <cellStyle name="Procent 2 2 2" xfId="640" xr:uid="{00000000-0005-0000-0000-000080020000}"/>
    <cellStyle name="Procent 2 2 3" xfId="641" xr:uid="{00000000-0005-0000-0000-000081020000}"/>
    <cellStyle name="Procent 2 2 4" xfId="642" xr:uid="{00000000-0005-0000-0000-000082020000}"/>
    <cellStyle name="Procent 2 2 5" xfId="643" xr:uid="{00000000-0005-0000-0000-000083020000}"/>
    <cellStyle name="Procent 2 3" xfId="644" xr:uid="{00000000-0005-0000-0000-000084020000}"/>
    <cellStyle name="Procent 2 3 2" xfId="645" xr:uid="{00000000-0005-0000-0000-000085020000}"/>
    <cellStyle name="Procent 2 3 3" xfId="646" xr:uid="{00000000-0005-0000-0000-000086020000}"/>
    <cellStyle name="Procent 2 4" xfId="647" xr:uid="{00000000-0005-0000-0000-000087020000}"/>
    <cellStyle name="Procent 2 5" xfId="648" xr:uid="{00000000-0005-0000-0000-000088020000}"/>
    <cellStyle name="Procent 2 6" xfId="649" xr:uid="{00000000-0005-0000-0000-000089020000}"/>
    <cellStyle name="Procent 3" xfId="650" xr:uid="{00000000-0005-0000-0000-00008A020000}"/>
    <cellStyle name="Procent 3 2" xfId="651" xr:uid="{00000000-0005-0000-0000-00008B020000}"/>
    <cellStyle name="Procent 3 2 2" xfId="652" xr:uid="{00000000-0005-0000-0000-00008C020000}"/>
    <cellStyle name="Procent 3 2 3" xfId="653" xr:uid="{00000000-0005-0000-0000-00008D020000}"/>
    <cellStyle name="Procent 3 3" xfId="654" xr:uid="{00000000-0005-0000-0000-00008E020000}"/>
    <cellStyle name="Procent 3 3 2" xfId="655" xr:uid="{00000000-0005-0000-0000-00008F020000}"/>
    <cellStyle name="Procent 3 4" xfId="656" xr:uid="{00000000-0005-0000-0000-000090020000}"/>
    <cellStyle name="Procent 3 5" xfId="657" xr:uid="{00000000-0005-0000-0000-000091020000}"/>
    <cellStyle name="Procent 3 6" xfId="658" xr:uid="{00000000-0005-0000-0000-000092020000}"/>
    <cellStyle name="Procent 3 7" xfId="659" xr:uid="{00000000-0005-0000-0000-000093020000}"/>
    <cellStyle name="Procent 4" xfId="660" xr:uid="{00000000-0005-0000-0000-000094020000}"/>
    <cellStyle name="Procent 4 2" xfId="661" xr:uid="{00000000-0005-0000-0000-000095020000}"/>
    <cellStyle name="Procent 4 2 2" xfId="662" xr:uid="{00000000-0005-0000-0000-000096020000}"/>
    <cellStyle name="Procent 4 3" xfId="663" xr:uid="{00000000-0005-0000-0000-000097020000}"/>
    <cellStyle name="Procent 5" xfId="664" xr:uid="{00000000-0005-0000-0000-000098020000}"/>
    <cellStyle name="Procent 5 2" xfId="665" xr:uid="{00000000-0005-0000-0000-000099020000}"/>
    <cellStyle name="Procent 6" xfId="1048" xr:uid="{081EB93E-7CF6-46A9-8D01-E6BD945C28F9}"/>
    <cellStyle name="Standaard" xfId="0" builtinId="0"/>
    <cellStyle name="Standaard 10" xfId="666" xr:uid="{00000000-0005-0000-0000-00009B020000}"/>
    <cellStyle name="Standaard 10 2" xfId="667" xr:uid="{00000000-0005-0000-0000-00009C020000}"/>
    <cellStyle name="Standaard 10 2 2" xfId="668" xr:uid="{00000000-0005-0000-0000-00009D020000}"/>
    <cellStyle name="Standaard 10 3" xfId="669" xr:uid="{00000000-0005-0000-0000-00009E020000}"/>
    <cellStyle name="Standaard 10 3 2" xfId="670" xr:uid="{00000000-0005-0000-0000-00009F020000}"/>
    <cellStyle name="Standaard 10 4" xfId="671" xr:uid="{00000000-0005-0000-0000-0000A0020000}"/>
    <cellStyle name="Standaard 10 5" xfId="672" xr:uid="{00000000-0005-0000-0000-0000A1020000}"/>
    <cellStyle name="Standaard 11" xfId="673" xr:uid="{00000000-0005-0000-0000-0000A2020000}"/>
    <cellStyle name="Standaard 11 2" xfId="674" xr:uid="{00000000-0005-0000-0000-0000A3020000}"/>
    <cellStyle name="Standaard 11 3" xfId="675" xr:uid="{00000000-0005-0000-0000-0000A4020000}"/>
    <cellStyle name="Standaard 11 4" xfId="676" xr:uid="{00000000-0005-0000-0000-0000A5020000}"/>
    <cellStyle name="Standaard 12" xfId="677" xr:uid="{00000000-0005-0000-0000-0000A6020000}"/>
    <cellStyle name="Standaard 12 2" xfId="678" xr:uid="{00000000-0005-0000-0000-0000A7020000}"/>
    <cellStyle name="Standaard 12 3" xfId="679" xr:uid="{00000000-0005-0000-0000-0000A8020000}"/>
    <cellStyle name="Standaard 12 4" xfId="680" xr:uid="{00000000-0005-0000-0000-0000A9020000}"/>
    <cellStyle name="Standaard 13" xfId="681" xr:uid="{00000000-0005-0000-0000-0000AA020000}"/>
    <cellStyle name="Standaard 13 2" xfId="682" xr:uid="{00000000-0005-0000-0000-0000AB020000}"/>
    <cellStyle name="Standaard 13 3" xfId="683" xr:uid="{00000000-0005-0000-0000-0000AC020000}"/>
    <cellStyle name="Standaard 13 4" xfId="684" xr:uid="{00000000-0005-0000-0000-0000AD020000}"/>
    <cellStyle name="Standaard 14" xfId="685" xr:uid="{00000000-0005-0000-0000-0000AE020000}"/>
    <cellStyle name="Standaard 14 2" xfId="686" xr:uid="{00000000-0005-0000-0000-0000AF020000}"/>
    <cellStyle name="Standaard 14 3" xfId="687" xr:uid="{00000000-0005-0000-0000-0000B0020000}"/>
    <cellStyle name="Standaard 14 4" xfId="688" xr:uid="{00000000-0005-0000-0000-0000B1020000}"/>
    <cellStyle name="Standaard 15" xfId="689" xr:uid="{00000000-0005-0000-0000-0000B2020000}"/>
    <cellStyle name="Standaard 15 2" xfId="690" xr:uid="{00000000-0005-0000-0000-0000B3020000}"/>
    <cellStyle name="Standaard 15 3" xfId="691" xr:uid="{00000000-0005-0000-0000-0000B4020000}"/>
    <cellStyle name="Standaard 15 4" xfId="692" xr:uid="{00000000-0005-0000-0000-0000B5020000}"/>
    <cellStyle name="Standaard 16" xfId="693" xr:uid="{00000000-0005-0000-0000-0000B6020000}"/>
    <cellStyle name="Standaard 16 2" xfId="694" xr:uid="{00000000-0005-0000-0000-0000B7020000}"/>
    <cellStyle name="Standaard 16 3" xfId="695" xr:uid="{00000000-0005-0000-0000-0000B8020000}"/>
    <cellStyle name="Standaard 16 4" xfId="696" xr:uid="{00000000-0005-0000-0000-0000B9020000}"/>
    <cellStyle name="Standaard 17" xfId="697" xr:uid="{00000000-0005-0000-0000-0000BA020000}"/>
    <cellStyle name="Standaard 17 2" xfId="698" xr:uid="{00000000-0005-0000-0000-0000BB020000}"/>
    <cellStyle name="Standaard 17 3" xfId="699" xr:uid="{00000000-0005-0000-0000-0000BC020000}"/>
    <cellStyle name="Standaard 17 4" xfId="700" xr:uid="{00000000-0005-0000-0000-0000BD020000}"/>
    <cellStyle name="Standaard 18" xfId="701" xr:uid="{00000000-0005-0000-0000-0000BE020000}"/>
    <cellStyle name="Standaard 18 2" xfId="702" xr:uid="{00000000-0005-0000-0000-0000BF020000}"/>
    <cellStyle name="Standaard 18 3" xfId="703" xr:uid="{00000000-0005-0000-0000-0000C0020000}"/>
    <cellStyle name="Standaard 18 4" xfId="704" xr:uid="{00000000-0005-0000-0000-0000C1020000}"/>
    <cellStyle name="Standaard 19" xfId="705" xr:uid="{00000000-0005-0000-0000-0000C2020000}"/>
    <cellStyle name="Standaard 19 2" xfId="706" xr:uid="{00000000-0005-0000-0000-0000C3020000}"/>
    <cellStyle name="Standaard 19 2 2" xfId="707" xr:uid="{00000000-0005-0000-0000-0000C4020000}"/>
    <cellStyle name="Standaard 19 2 2 2" xfId="708" xr:uid="{00000000-0005-0000-0000-0000C5020000}"/>
    <cellStyle name="Standaard 19 2 2 2 2" xfId="709" xr:uid="{00000000-0005-0000-0000-0000C6020000}"/>
    <cellStyle name="Standaard 19 2 2 2 3" xfId="710" xr:uid="{00000000-0005-0000-0000-0000C7020000}"/>
    <cellStyle name="Standaard 19 2 2 2 4" xfId="711" xr:uid="{00000000-0005-0000-0000-0000C8020000}"/>
    <cellStyle name="Standaard 19 2 2 3" xfId="712" xr:uid="{00000000-0005-0000-0000-0000C9020000}"/>
    <cellStyle name="Standaard 19 2 2 4" xfId="713" xr:uid="{00000000-0005-0000-0000-0000CA020000}"/>
    <cellStyle name="Standaard 19 2 2 5" xfId="714" xr:uid="{00000000-0005-0000-0000-0000CB020000}"/>
    <cellStyle name="Standaard 19 2 2 6" xfId="715" xr:uid="{00000000-0005-0000-0000-0000CC020000}"/>
    <cellStyle name="Standaard 19 2 3" xfId="716" xr:uid="{00000000-0005-0000-0000-0000CD020000}"/>
    <cellStyle name="Standaard 19 2 3 2" xfId="717" xr:uid="{00000000-0005-0000-0000-0000CE020000}"/>
    <cellStyle name="Standaard 19 2 4" xfId="718" xr:uid="{00000000-0005-0000-0000-0000CF020000}"/>
    <cellStyle name="Standaard 19 2 4 2" xfId="719" xr:uid="{00000000-0005-0000-0000-0000D0020000}"/>
    <cellStyle name="Standaard 19 2 4 3" xfId="720" xr:uid="{00000000-0005-0000-0000-0000D1020000}"/>
    <cellStyle name="Standaard 19 2 4 4" xfId="721" xr:uid="{00000000-0005-0000-0000-0000D2020000}"/>
    <cellStyle name="Standaard 19 2 5" xfId="722" xr:uid="{00000000-0005-0000-0000-0000D3020000}"/>
    <cellStyle name="Standaard 19 2 5 2" xfId="723" xr:uid="{00000000-0005-0000-0000-0000D4020000}"/>
    <cellStyle name="Standaard 19 2 5 3" xfId="724" xr:uid="{00000000-0005-0000-0000-0000D5020000}"/>
    <cellStyle name="Standaard 19 2 5 4" xfId="725" xr:uid="{00000000-0005-0000-0000-0000D6020000}"/>
    <cellStyle name="Standaard 19 2 6" xfId="726" xr:uid="{00000000-0005-0000-0000-0000D7020000}"/>
    <cellStyle name="Standaard 19 2 7" xfId="727" xr:uid="{00000000-0005-0000-0000-0000D8020000}"/>
    <cellStyle name="Standaard 19 2 8" xfId="728" xr:uid="{00000000-0005-0000-0000-0000D9020000}"/>
    <cellStyle name="Standaard 19 2 9" xfId="729" xr:uid="{00000000-0005-0000-0000-0000DA020000}"/>
    <cellStyle name="Standaard 19 3" xfId="730" xr:uid="{00000000-0005-0000-0000-0000DB020000}"/>
    <cellStyle name="Standaard 19 3 2" xfId="731" xr:uid="{00000000-0005-0000-0000-0000DC020000}"/>
    <cellStyle name="Standaard 19 3 2 2" xfId="732" xr:uid="{00000000-0005-0000-0000-0000DD020000}"/>
    <cellStyle name="Standaard 19 3 2 3" xfId="733" xr:uid="{00000000-0005-0000-0000-0000DE020000}"/>
    <cellStyle name="Standaard 19 3 2 4" xfId="734" xr:uid="{00000000-0005-0000-0000-0000DF020000}"/>
    <cellStyle name="Standaard 19 3 3" xfId="735" xr:uid="{00000000-0005-0000-0000-0000E0020000}"/>
    <cellStyle name="Standaard 19 3 4" xfId="736" xr:uid="{00000000-0005-0000-0000-0000E1020000}"/>
    <cellStyle name="Standaard 19 3 5" xfId="737" xr:uid="{00000000-0005-0000-0000-0000E2020000}"/>
    <cellStyle name="Standaard 19 3 6" xfId="738" xr:uid="{00000000-0005-0000-0000-0000E3020000}"/>
    <cellStyle name="Standaard 19 3 7" xfId="739" xr:uid="{00000000-0005-0000-0000-0000E4020000}"/>
    <cellStyle name="Standaard 19 4" xfId="740" xr:uid="{00000000-0005-0000-0000-0000E5020000}"/>
    <cellStyle name="Standaard 19 5" xfId="741" xr:uid="{00000000-0005-0000-0000-0000E6020000}"/>
    <cellStyle name="Standaard 19 5 2" xfId="742" xr:uid="{00000000-0005-0000-0000-0000E7020000}"/>
    <cellStyle name="Standaard 19 5 3" xfId="743" xr:uid="{00000000-0005-0000-0000-0000E8020000}"/>
    <cellStyle name="Standaard 19 5 4" xfId="744" xr:uid="{00000000-0005-0000-0000-0000E9020000}"/>
    <cellStyle name="Standaard 19 6" xfId="745" xr:uid="{00000000-0005-0000-0000-0000EA020000}"/>
    <cellStyle name="Standaard 19 6 2" xfId="746" xr:uid="{00000000-0005-0000-0000-0000EB020000}"/>
    <cellStyle name="Standaard 19 6 3" xfId="747" xr:uid="{00000000-0005-0000-0000-0000EC020000}"/>
    <cellStyle name="Standaard 19 6 4" xfId="748" xr:uid="{00000000-0005-0000-0000-0000ED020000}"/>
    <cellStyle name="Standaard 19 7" xfId="749" xr:uid="{00000000-0005-0000-0000-0000EE020000}"/>
    <cellStyle name="Standaard 19 7 2" xfId="750" xr:uid="{00000000-0005-0000-0000-0000EF020000}"/>
    <cellStyle name="Standaard 19 7 3" xfId="751" xr:uid="{00000000-0005-0000-0000-0000F0020000}"/>
    <cellStyle name="Standaard 19 7 4" xfId="752" xr:uid="{00000000-0005-0000-0000-0000F1020000}"/>
    <cellStyle name="Standaard 19 8" xfId="753" xr:uid="{00000000-0005-0000-0000-0000F2020000}"/>
    <cellStyle name="Standaard 19 9" xfId="754" xr:uid="{00000000-0005-0000-0000-0000F3020000}"/>
    <cellStyle name="Standaard 2" xfId="755" xr:uid="{00000000-0005-0000-0000-0000F4020000}"/>
    <cellStyle name="Standaard 2 2" xfId="756" xr:uid="{00000000-0005-0000-0000-0000F5020000}"/>
    <cellStyle name="Standaard 2 2 2" xfId="757" xr:uid="{00000000-0005-0000-0000-0000F6020000}"/>
    <cellStyle name="Standaard 2 2 2 2" xfId="758" xr:uid="{00000000-0005-0000-0000-0000F7020000}"/>
    <cellStyle name="Standaard 2 2 3" xfId="759" xr:uid="{00000000-0005-0000-0000-0000F8020000}"/>
    <cellStyle name="Standaard 2 2 3 2" xfId="760" xr:uid="{00000000-0005-0000-0000-0000F9020000}"/>
    <cellStyle name="Standaard 2 2 4" xfId="761" xr:uid="{00000000-0005-0000-0000-0000FA020000}"/>
    <cellStyle name="Standaard 2 3" xfId="762" xr:uid="{00000000-0005-0000-0000-0000FB020000}"/>
    <cellStyle name="Standaard 2 3 2" xfId="763" xr:uid="{00000000-0005-0000-0000-0000FC020000}"/>
    <cellStyle name="Standaard 2 3 3" xfId="764" xr:uid="{00000000-0005-0000-0000-0000FD020000}"/>
    <cellStyle name="Standaard 2 3 4" xfId="765" xr:uid="{00000000-0005-0000-0000-0000FE020000}"/>
    <cellStyle name="Standaard 2 4" xfId="766" xr:uid="{00000000-0005-0000-0000-0000FF020000}"/>
    <cellStyle name="Standaard 2 4 2" xfId="767" xr:uid="{00000000-0005-0000-0000-000000030000}"/>
    <cellStyle name="Standaard 2 4 3" xfId="768" xr:uid="{00000000-0005-0000-0000-000001030000}"/>
    <cellStyle name="Standaard 2 4 4" xfId="769" xr:uid="{00000000-0005-0000-0000-000002030000}"/>
    <cellStyle name="Standaard 2 5" xfId="770" xr:uid="{00000000-0005-0000-0000-000003030000}"/>
    <cellStyle name="Standaard 2 5 2" xfId="771" xr:uid="{00000000-0005-0000-0000-000004030000}"/>
    <cellStyle name="Standaard 2 6" xfId="772" xr:uid="{00000000-0005-0000-0000-000005030000}"/>
    <cellStyle name="Standaard 2 7" xfId="773" xr:uid="{00000000-0005-0000-0000-000006030000}"/>
    <cellStyle name="Standaard 2 8" xfId="774" xr:uid="{00000000-0005-0000-0000-000007030000}"/>
    <cellStyle name="Standaard 2_Eisen" xfId="775" xr:uid="{00000000-0005-0000-0000-000008030000}"/>
    <cellStyle name="Standaard 20" xfId="776" xr:uid="{00000000-0005-0000-0000-000009030000}"/>
    <cellStyle name="Standaard 20 2" xfId="777" xr:uid="{00000000-0005-0000-0000-00000A030000}"/>
    <cellStyle name="Standaard 20 3" xfId="778" xr:uid="{00000000-0005-0000-0000-00000B030000}"/>
    <cellStyle name="Standaard 20 4" xfId="779" xr:uid="{00000000-0005-0000-0000-00000C030000}"/>
    <cellStyle name="Standaard 21" xfId="780" xr:uid="{00000000-0005-0000-0000-00000D030000}"/>
    <cellStyle name="Standaard 21 2" xfId="781" xr:uid="{00000000-0005-0000-0000-00000E030000}"/>
    <cellStyle name="Standaard 21 3" xfId="782" xr:uid="{00000000-0005-0000-0000-00000F030000}"/>
    <cellStyle name="Standaard 21 4" xfId="783" xr:uid="{00000000-0005-0000-0000-000010030000}"/>
    <cellStyle name="Standaard 22" xfId="784" xr:uid="{00000000-0005-0000-0000-000011030000}"/>
    <cellStyle name="Standaard 22 2" xfId="785" xr:uid="{00000000-0005-0000-0000-000012030000}"/>
    <cellStyle name="Standaard 22 3" xfId="786" xr:uid="{00000000-0005-0000-0000-000013030000}"/>
    <cellStyle name="Standaard 22 4" xfId="787" xr:uid="{00000000-0005-0000-0000-000014030000}"/>
    <cellStyle name="Standaard 23" xfId="788" xr:uid="{00000000-0005-0000-0000-000015030000}"/>
    <cellStyle name="Standaard 23 2" xfId="789" xr:uid="{00000000-0005-0000-0000-000016030000}"/>
    <cellStyle name="Standaard 23 3" xfId="790" xr:uid="{00000000-0005-0000-0000-000017030000}"/>
    <cellStyle name="Standaard 23 4" xfId="791" xr:uid="{00000000-0005-0000-0000-000018030000}"/>
    <cellStyle name="Standaard 24" xfId="792" xr:uid="{00000000-0005-0000-0000-000019030000}"/>
    <cellStyle name="Standaard 24 2" xfId="793" xr:uid="{00000000-0005-0000-0000-00001A030000}"/>
    <cellStyle name="Standaard 24 3" xfId="794" xr:uid="{00000000-0005-0000-0000-00001B030000}"/>
    <cellStyle name="Standaard 24 4" xfId="795" xr:uid="{00000000-0005-0000-0000-00001C030000}"/>
    <cellStyle name="Standaard 25" xfId="796" xr:uid="{00000000-0005-0000-0000-00001D030000}"/>
    <cellStyle name="Standaard 25 2" xfId="797" xr:uid="{00000000-0005-0000-0000-00001E030000}"/>
    <cellStyle name="Standaard 25 2 2" xfId="798" xr:uid="{00000000-0005-0000-0000-00001F030000}"/>
    <cellStyle name="Standaard 25 2 3" xfId="799" xr:uid="{00000000-0005-0000-0000-000020030000}"/>
    <cellStyle name="Standaard 25 3" xfId="800" xr:uid="{00000000-0005-0000-0000-000021030000}"/>
    <cellStyle name="Standaard 25 3 2" xfId="801" xr:uid="{00000000-0005-0000-0000-000022030000}"/>
    <cellStyle name="Standaard 25 3 2 2" xfId="802" xr:uid="{00000000-0005-0000-0000-000023030000}"/>
    <cellStyle name="Standaard 25 3 2 2 2" xfId="803" xr:uid="{00000000-0005-0000-0000-000024030000}"/>
    <cellStyle name="Standaard 25 3 2 3" xfId="804" xr:uid="{00000000-0005-0000-0000-000025030000}"/>
    <cellStyle name="Standaard 25 3 3" xfId="805" xr:uid="{00000000-0005-0000-0000-000026030000}"/>
    <cellStyle name="Standaard 25 3 3 2" xfId="806" xr:uid="{00000000-0005-0000-0000-000027030000}"/>
    <cellStyle name="Standaard 25 3 4" xfId="807" xr:uid="{00000000-0005-0000-0000-000028030000}"/>
    <cellStyle name="Standaard 25 3 4 2" xfId="808" xr:uid="{00000000-0005-0000-0000-000029030000}"/>
    <cellStyle name="Standaard 25 3 5" xfId="809" xr:uid="{00000000-0005-0000-0000-00002A030000}"/>
    <cellStyle name="Standaard 26" xfId="810" xr:uid="{00000000-0005-0000-0000-00002B030000}"/>
    <cellStyle name="Standaard 26 2" xfId="811" xr:uid="{00000000-0005-0000-0000-00002C030000}"/>
    <cellStyle name="Standaard 26 3" xfId="812" xr:uid="{00000000-0005-0000-0000-00002D030000}"/>
    <cellStyle name="Standaard 26 4" xfId="813" xr:uid="{00000000-0005-0000-0000-00002E030000}"/>
    <cellStyle name="Standaard 27" xfId="814" xr:uid="{00000000-0005-0000-0000-00002F030000}"/>
    <cellStyle name="Standaard 27 2" xfId="815" xr:uid="{00000000-0005-0000-0000-000030030000}"/>
    <cellStyle name="Standaard 27 3" xfId="816" xr:uid="{00000000-0005-0000-0000-000031030000}"/>
    <cellStyle name="Standaard 27 4" xfId="817" xr:uid="{00000000-0005-0000-0000-000032030000}"/>
    <cellStyle name="Standaard 28" xfId="818" xr:uid="{00000000-0005-0000-0000-000033030000}"/>
    <cellStyle name="Standaard 28 2" xfId="819" xr:uid="{00000000-0005-0000-0000-000034030000}"/>
    <cellStyle name="Standaard 28 3" xfId="820" xr:uid="{00000000-0005-0000-0000-000035030000}"/>
    <cellStyle name="Standaard 28 4" xfId="821" xr:uid="{00000000-0005-0000-0000-000036030000}"/>
    <cellStyle name="Standaard 29" xfId="822" xr:uid="{00000000-0005-0000-0000-000037030000}"/>
    <cellStyle name="Standaard 29 2" xfId="823" xr:uid="{00000000-0005-0000-0000-000038030000}"/>
    <cellStyle name="Standaard 29 3" xfId="824" xr:uid="{00000000-0005-0000-0000-000039030000}"/>
    <cellStyle name="Standaard 29 4" xfId="825" xr:uid="{00000000-0005-0000-0000-00003A030000}"/>
    <cellStyle name="Standaard 3" xfId="826" xr:uid="{00000000-0005-0000-0000-00003B030000}"/>
    <cellStyle name="Standaard 3 2" xfId="827" xr:uid="{00000000-0005-0000-0000-00003C030000}"/>
    <cellStyle name="Standaard 3 2 2" xfId="828" xr:uid="{00000000-0005-0000-0000-00003D030000}"/>
    <cellStyle name="Standaard 3 2 3" xfId="829" xr:uid="{00000000-0005-0000-0000-00003E030000}"/>
    <cellStyle name="Standaard 3 2 4" xfId="830" xr:uid="{00000000-0005-0000-0000-00003F030000}"/>
    <cellStyle name="Standaard 3 3" xfId="831" xr:uid="{00000000-0005-0000-0000-000040030000}"/>
    <cellStyle name="Standaard 3 3 2" xfId="832" xr:uid="{00000000-0005-0000-0000-000041030000}"/>
    <cellStyle name="Standaard 3 4" xfId="833" xr:uid="{00000000-0005-0000-0000-000042030000}"/>
    <cellStyle name="Standaard 3 5" xfId="834" xr:uid="{00000000-0005-0000-0000-000043030000}"/>
    <cellStyle name="Standaard 3 6" xfId="835" xr:uid="{00000000-0005-0000-0000-000044030000}"/>
    <cellStyle name="Standaard 30" xfId="836" xr:uid="{00000000-0005-0000-0000-000045030000}"/>
    <cellStyle name="Standaard 30 2" xfId="837" xr:uid="{00000000-0005-0000-0000-000046030000}"/>
    <cellStyle name="Standaard 31" xfId="838" xr:uid="{00000000-0005-0000-0000-000047030000}"/>
    <cellStyle name="Standaard 31 2" xfId="839" xr:uid="{00000000-0005-0000-0000-000048030000}"/>
    <cellStyle name="Standaard 31 2 2" xfId="840" xr:uid="{00000000-0005-0000-0000-000049030000}"/>
    <cellStyle name="Standaard 31 2 2 2" xfId="841" xr:uid="{00000000-0005-0000-0000-00004A030000}"/>
    <cellStyle name="Standaard 31 2 3" xfId="842" xr:uid="{00000000-0005-0000-0000-00004B030000}"/>
    <cellStyle name="Standaard 31 3" xfId="843" xr:uid="{00000000-0005-0000-0000-00004C030000}"/>
    <cellStyle name="Standaard 31 3 2" xfId="844" xr:uid="{00000000-0005-0000-0000-00004D030000}"/>
    <cellStyle name="Standaard 31 4" xfId="845" xr:uid="{00000000-0005-0000-0000-00004E030000}"/>
    <cellStyle name="Standaard 31 4 2" xfId="846" xr:uid="{00000000-0005-0000-0000-00004F030000}"/>
    <cellStyle name="Standaard 31 5" xfId="847" xr:uid="{00000000-0005-0000-0000-000050030000}"/>
    <cellStyle name="Standaard 31 5 2" xfId="848" xr:uid="{00000000-0005-0000-0000-000051030000}"/>
    <cellStyle name="Standaard 32" xfId="849" xr:uid="{00000000-0005-0000-0000-000052030000}"/>
    <cellStyle name="Standaard 32 2" xfId="850" xr:uid="{00000000-0005-0000-0000-000053030000}"/>
    <cellStyle name="Standaard 32 2 2" xfId="851" xr:uid="{00000000-0005-0000-0000-000054030000}"/>
    <cellStyle name="Standaard 32 2 2 2" xfId="852" xr:uid="{00000000-0005-0000-0000-000055030000}"/>
    <cellStyle name="Standaard 32 2 3" xfId="853" xr:uid="{00000000-0005-0000-0000-000056030000}"/>
    <cellStyle name="Standaard 32 3" xfId="854" xr:uid="{00000000-0005-0000-0000-000057030000}"/>
    <cellStyle name="Standaard 32 3 2" xfId="855" xr:uid="{00000000-0005-0000-0000-000058030000}"/>
    <cellStyle name="Standaard 32 4" xfId="856" xr:uid="{00000000-0005-0000-0000-000059030000}"/>
    <cellStyle name="Standaard 32 4 2" xfId="857" xr:uid="{00000000-0005-0000-0000-00005A030000}"/>
    <cellStyle name="Standaard 32 5" xfId="858" xr:uid="{00000000-0005-0000-0000-00005B030000}"/>
    <cellStyle name="Standaard 32 5 2" xfId="859" xr:uid="{00000000-0005-0000-0000-00005C030000}"/>
    <cellStyle name="Standaard 33" xfId="860" xr:uid="{00000000-0005-0000-0000-00005D030000}"/>
    <cellStyle name="Standaard 33 2" xfId="861" xr:uid="{00000000-0005-0000-0000-00005E030000}"/>
    <cellStyle name="Standaard 33 2 2" xfId="862" xr:uid="{00000000-0005-0000-0000-00005F030000}"/>
    <cellStyle name="Standaard 33 2 2 2" xfId="863" xr:uid="{00000000-0005-0000-0000-000060030000}"/>
    <cellStyle name="Standaard 33 2 3" xfId="864" xr:uid="{00000000-0005-0000-0000-000061030000}"/>
    <cellStyle name="Standaard 33 3" xfId="865" xr:uid="{00000000-0005-0000-0000-000062030000}"/>
    <cellStyle name="Standaard 33 3 2" xfId="866" xr:uid="{00000000-0005-0000-0000-000063030000}"/>
    <cellStyle name="Standaard 33 4" xfId="867" xr:uid="{00000000-0005-0000-0000-000064030000}"/>
    <cellStyle name="Standaard 33 4 2" xfId="868" xr:uid="{00000000-0005-0000-0000-000065030000}"/>
    <cellStyle name="Standaard 33 5" xfId="869" xr:uid="{00000000-0005-0000-0000-000066030000}"/>
    <cellStyle name="Standaard 34" xfId="870" xr:uid="{00000000-0005-0000-0000-000067030000}"/>
    <cellStyle name="Standaard 34 2" xfId="871" xr:uid="{00000000-0005-0000-0000-000068030000}"/>
    <cellStyle name="Standaard 34 2 2" xfId="872" xr:uid="{00000000-0005-0000-0000-000069030000}"/>
    <cellStyle name="Standaard 34 2 2 2" xfId="873" xr:uid="{00000000-0005-0000-0000-00006A030000}"/>
    <cellStyle name="Standaard 34 2 3" xfId="874" xr:uid="{00000000-0005-0000-0000-00006B030000}"/>
    <cellStyle name="Standaard 34 3" xfId="875" xr:uid="{00000000-0005-0000-0000-00006C030000}"/>
    <cellStyle name="Standaard 34 3 2" xfId="876" xr:uid="{00000000-0005-0000-0000-00006D030000}"/>
    <cellStyle name="Standaard 34 4" xfId="877" xr:uid="{00000000-0005-0000-0000-00006E030000}"/>
    <cellStyle name="Standaard 34 4 2" xfId="878" xr:uid="{00000000-0005-0000-0000-00006F030000}"/>
    <cellStyle name="Standaard 34 5" xfId="879" xr:uid="{00000000-0005-0000-0000-000070030000}"/>
    <cellStyle name="Standaard 35" xfId="880" xr:uid="{00000000-0005-0000-0000-000071030000}"/>
    <cellStyle name="Standaard 35 2" xfId="881" xr:uid="{00000000-0005-0000-0000-000072030000}"/>
    <cellStyle name="Standaard 36" xfId="882" xr:uid="{00000000-0005-0000-0000-000073030000}"/>
    <cellStyle name="Standaard 36 2" xfId="883" xr:uid="{00000000-0005-0000-0000-000074030000}"/>
    <cellStyle name="Standaard 36 3" xfId="884" xr:uid="{00000000-0005-0000-0000-000075030000}"/>
    <cellStyle name="Standaard 36 4" xfId="885" xr:uid="{00000000-0005-0000-0000-000076030000}"/>
    <cellStyle name="Standaard 37" xfId="886" xr:uid="{00000000-0005-0000-0000-000077030000}"/>
    <cellStyle name="Standaard 37 2" xfId="887" xr:uid="{00000000-0005-0000-0000-000078030000}"/>
    <cellStyle name="Standaard 37 3" xfId="888" xr:uid="{00000000-0005-0000-0000-000079030000}"/>
    <cellStyle name="Standaard 37 4" xfId="889" xr:uid="{00000000-0005-0000-0000-00007A030000}"/>
    <cellStyle name="Standaard 38" xfId="890" xr:uid="{00000000-0005-0000-0000-00007B030000}"/>
    <cellStyle name="Standaard 39" xfId="891" xr:uid="{00000000-0005-0000-0000-00007C030000}"/>
    <cellStyle name="Standaard 4" xfId="892" xr:uid="{00000000-0005-0000-0000-00007D030000}"/>
    <cellStyle name="Standaard 4 2" xfId="893" xr:uid="{00000000-0005-0000-0000-00007E030000}"/>
    <cellStyle name="Standaard 4 2 2" xfId="894" xr:uid="{00000000-0005-0000-0000-00007F030000}"/>
    <cellStyle name="Standaard 4 3" xfId="895" xr:uid="{00000000-0005-0000-0000-000080030000}"/>
    <cellStyle name="Standaard 4 4" xfId="896" xr:uid="{00000000-0005-0000-0000-000081030000}"/>
    <cellStyle name="Standaard 40" xfId="897" xr:uid="{00000000-0005-0000-0000-000082030000}"/>
    <cellStyle name="Standaard 40 2" xfId="898" xr:uid="{00000000-0005-0000-0000-000083030000}"/>
    <cellStyle name="Standaard 41" xfId="899" xr:uid="{00000000-0005-0000-0000-000084030000}"/>
    <cellStyle name="Standaard 42" xfId="900" xr:uid="{00000000-0005-0000-0000-000085030000}"/>
    <cellStyle name="Standaard 43" xfId="901" xr:uid="{00000000-0005-0000-0000-000086030000}"/>
    <cellStyle name="Standaard 44" xfId="902" xr:uid="{00000000-0005-0000-0000-000087030000}"/>
    <cellStyle name="Standaard 45" xfId="903" xr:uid="{00000000-0005-0000-0000-000088030000}"/>
    <cellStyle name="Standaard 46" xfId="904" xr:uid="{00000000-0005-0000-0000-000089030000}"/>
    <cellStyle name="Standaard 47" xfId="905" xr:uid="{00000000-0005-0000-0000-00008A030000}"/>
    <cellStyle name="Standaard 48" xfId="1046" xr:uid="{79DEFEE5-BE29-4C0D-AD0B-8CF6BD092081}"/>
    <cellStyle name="Standaard 5" xfId="906" xr:uid="{00000000-0005-0000-0000-00008B030000}"/>
    <cellStyle name="Standaard 5 2" xfId="907" xr:uid="{00000000-0005-0000-0000-00008C030000}"/>
    <cellStyle name="Standaard 5 3" xfId="908" xr:uid="{00000000-0005-0000-0000-00008D030000}"/>
    <cellStyle name="Standaard 5 4" xfId="909" xr:uid="{00000000-0005-0000-0000-00008E030000}"/>
    <cellStyle name="Standaard 6" xfId="910" xr:uid="{00000000-0005-0000-0000-00008F030000}"/>
    <cellStyle name="Standaard 6 2" xfId="911" xr:uid="{00000000-0005-0000-0000-000090030000}"/>
    <cellStyle name="Standaard 6 3" xfId="912" xr:uid="{00000000-0005-0000-0000-000091030000}"/>
    <cellStyle name="Standaard 6 4" xfId="913" xr:uid="{00000000-0005-0000-0000-000092030000}"/>
    <cellStyle name="Standaard 7" xfId="914" xr:uid="{00000000-0005-0000-0000-000093030000}"/>
    <cellStyle name="Standaard 7 2" xfId="915" xr:uid="{00000000-0005-0000-0000-000094030000}"/>
    <cellStyle name="Standaard 7 3" xfId="916" xr:uid="{00000000-0005-0000-0000-000095030000}"/>
    <cellStyle name="Standaard 7 4" xfId="917" xr:uid="{00000000-0005-0000-0000-000096030000}"/>
    <cellStyle name="Standaard 8" xfId="918" xr:uid="{00000000-0005-0000-0000-000097030000}"/>
    <cellStyle name="Standaard 8 2" xfId="919" xr:uid="{00000000-0005-0000-0000-000098030000}"/>
    <cellStyle name="Standaard 8 3" xfId="920" xr:uid="{00000000-0005-0000-0000-000099030000}"/>
    <cellStyle name="Standaard 8 4" xfId="921" xr:uid="{00000000-0005-0000-0000-00009A030000}"/>
    <cellStyle name="Standaard 9" xfId="922" xr:uid="{00000000-0005-0000-0000-00009B030000}"/>
    <cellStyle name="Standaard 9 2" xfId="923" xr:uid="{00000000-0005-0000-0000-00009C030000}"/>
    <cellStyle name="Standaard 9 3" xfId="924" xr:uid="{00000000-0005-0000-0000-00009D030000}"/>
    <cellStyle name="Standaard 9 4" xfId="925" xr:uid="{00000000-0005-0000-0000-00009E030000}"/>
    <cellStyle name="Titel 10" xfId="926" xr:uid="{00000000-0005-0000-0000-00009F030000}"/>
    <cellStyle name="Titel 11" xfId="927" xr:uid="{00000000-0005-0000-0000-0000A0030000}"/>
    <cellStyle name="Titel 12" xfId="928" xr:uid="{00000000-0005-0000-0000-0000A1030000}"/>
    <cellStyle name="Titel 13" xfId="929" xr:uid="{00000000-0005-0000-0000-0000A2030000}"/>
    <cellStyle name="Titel 14" xfId="930" xr:uid="{00000000-0005-0000-0000-0000A3030000}"/>
    <cellStyle name="Titel 15" xfId="931" xr:uid="{00000000-0005-0000-0000-0000A4030000}"/>
    <cellStyle name="Titel 16" xfId="932" xr:uid="{00000000-0005-0000-0000-0000A5030000}"/>
    <cellStyle name="Titel 2" xfId="933" xr:uid="{00000000-0005-0000-0000-0000A6030000}"/>
    <cellStyle name="Titel 3" xfId="934" xr:uid="{00000000-0005-0000-0000-0000A7030000}"/>
    <cellStyle name="Titel 4" xfId="935" xr:uid="{00000000-0005-0000-0000-0000A8030000}"/>
    <cellStyle name="Titel 5" xfId="936" xr:uid="{00000000-0005-0000-0000-0000A9030000}"/>
    <cellStyle name="Titel 6" xfId="937" xr:uid="{00000000-0005-0000-0000-0000AA030000}"/>
    <cellStyle name="Titel 7" xfId="938" xr:uid="{00000000-0005-0000-0000-0000AB030000}"/>
    <cellStyle name="Titel 8" xfId="939" xr:uid="{00000000-0005-0000-0000-0000AC030000}"/>
    <cellStyle name="Titel 9" xfId="940" xr:uid="{00000000-0005-0000-0000-0000AD030000}"/>
    <cellStyle name="Totaal 10" xfId="941" xr:uid="{00000000-0005-0000-0000-0000AE030000}"/>
    <cellStyle name="Totaal 11" xfId="942" xr:uid="{00000000-0005-0000-0000-0000AF030000}"/>
    <cellStyle name="Totaal 12" xfId="943" xr:uid="{00000000-0005-0000-0000-0000B0030000}"/>
    <cellStyle name="Totaal 13" xfId="944" xr:uid="{00000000-0005-0000-0000-0000B1030000}"/>
    <cellStyle name="Totaal 14" xfId="945" xr:uid="{00000000-0005-0000-0000-0000B2030000}"/>
    <cellStyle name="Totaal 15" xfId="946" xr:uid="{00000000-0005-0000-0000-0000B3030000}"/>
    <cellStyle name="Totaal 16" xfId="947" xr:uid="{00000000-0005-0000-0000-0000B4030000}"/>
    <cellStyle name="Totaal 2" xfId="948" xr:uid="{00000000-0005-0000-0000-0000B5030000}"/>
    <cellStyle name="Totaal 3" xfId="949" xr:uid="{00000000-0005-0000-0000-0000B6030000}"/>
    <cellStyle name="Totaal 4" xfId="950" xr:uid="{00000000-0005-0000-0000-0000B7030000}"/>
    <cellStyle name="Totaal 5" xfId="951" xr:uid="{00000000-0005-0000-0000-0000B8030000}"/>
    <cellStyle name="Totaal 6" xfId="952" xr:uid="{00000000-0005-0000-0000-0000B9030000}"/>
    <cellStyle name="Totaal 7" xfId="953" xr:uid="{00000000-0005-0000-0000-0000BA030000}"/>
    <cellStyle name="Totaal 8" xfId="954" xr:uid="{00000000-0005-0000-0000-0000BB030000}"/>
    <cellStyle name="Totaal 9" xfId="955" xr:uid="{00000000-0005-0000-0000-0000BC030000}"/>
    <cellStyle name="Uitvoer 10" xfId="956" xr:uid="{00000000-0005-0000-0000-0000BD030000}"/>
    <cellStyle name="Uitvoer 11" xfId="957" xr:uid="{00000000-0005-0000-0000-0000BE030000}"/>
    <cellStyle name="Uitvoer 12" xfId="958" xr:uid="{00000000-0005-0000-0000-0000BF030000}"/>
    <cellStyle name="Uitvoer 13" xfId="959" xr:uid="{00000000-0005-0000-0000-0000C0030000}"/>
    <cellStyle name="Uitvoer 14" xfId="960" xr:uid="{00000000-0005-0000-0000-0000C1030000}"/>
    <cellStyle name="Uitvoer 15" xfId="961" xr:uid="{00000000-0005-0000-0000-0000C2030000}"/>
    <cellStyle name="Uitvoer 16" xfId="962" xr:uid="{00000000-0005-0000-0000-0000C3030000}"/>
    <cellStyle name="Uitvoer 2" xfId="963" xr:uid="{00000000-0005-0000-0000-0000C4030000}"/>
    <cellStyle name="Uitvoer 3" xfId="964" xr:uid="{00000000-0005-0000-0000-0000C5030000}"/>
    <cellStyle name="Uitvoer 4" xfId="965" xr:uid="{00000000-0005-0000-0000-0000C6030000}"/>
    <cellStyle name="Uitvoer 5" xfId="966" xr:uid="{00000000-0005-0000-0000-0000C7030000}"/>
    <cellStyle name="Uitvoer 6" xfId="967" xr:uid="{00000000-0005-0000-0000-0000C8030000}"/>
    <cellStyle name="Uitvoer 7" xfId="968" xr:uid="{00000000-0005-0000-0000-0000C9030000}"/>
    <cellStyle name="Uitvoer 8" xfId="969" xr:uid="{00000000-0005-0000-0000-0000CA030000}"/>
    <cellStyle name="Uitvoer 9" xfId="970" xr:uid="{00000000-0005-0000-0000-0000CB030000}"/>
    <cellStyle name="Valuta 10" xfId="971" xr:uid="{00000000-0005-0000-0000-0000CD030000}"/>
    <cellStyle name="Valuta 11" xfId="972" xr:uid="{00000000-0005-0000-0000-0000CE030000}"/>
    <cellStyle name="Valuta 12" xfId="1047" xr:uid="{2FDEE9F4-C373-47EF-AEE5-1B3626021258}"/>
    <cellStyle name="Valuta 2" xfId="973" xr:uid="{00000000-0005-0000-0000-0000CF030000}"/>
    <cellStyle name="Valuta 2 2" xfId="974" xr:uid="{00000000-0005-0000-0000-0000D0030000}"/>
    <cellStyle name="Valuta 2 2 2" xfId="975" xr:uid="{00000000-0005-0000-0000-0000D1030000}"/>
    <cellStyle name="Valuta 2 2 2 2" xfId="976" xr:uid="{00000000-0005-0000-0000-0000D2030000}"/>
    <cellStyle name="Valuta 2 2 2 2 2" xfId="977" xr:uid="{00000000-0005-0000-0000-0000D3030000}"/>
    <cellStyle name="Valuta 2 2 3" xfId="978" xr:uid="{00000000-0005-0000-0000-0000D4030000}"/>
    <cellStyle name="Valuta 2 2 4" xfId="979" xr:uid="{00000000-0005-0000-0000-0000D5030000}"/>
    <cellStyle name="Valuta 2 2 5" xfId="980" xr:uid="{00000000-0005-0000-0000-0000D6030000}"/>
    <cellStyle name="Valuta 2 2 6" xfId="981" xr:uid="{00000000-0005-0000-0000-0000D7030000}"/>
    <cellStyle name="Valuta 2 2 7" xfId="982" xr:uid="{00000000-0005-0000-0000-0000D8030000}"/>
    <cellStyle name="Valuta 2 3" xfId="983" xr:uid="{00000000-0005-0000-0000-0000D9030000}"/>
    <cellStyle name="Valuta 2 3 2" xfId="984" xr:uid="{00000000-0005-0000-0000-0000DA030000}"/>
    <cellStyle name="Valuta 2 3 2 2" xfId="985" xr:uid="{00000000-0005-0000-0000-0000DB030000}"/>
    <cellStyle name="Valuta 2 3 3" xfId="986" xr:uid="{00000000-0005-0000-0000-0000DC030000}"/>
    <cellStyle name="Valuta 2 4" xfId="987" xr:uid="{00000000-0005-0000-0000-0000DD030000}"/>
    <cellStyle name="Valuta 2 4 2" xfId="988" xr:uid="{00000000-0005-0000-0000-0000DE030000}"/>
    <cellStyle name="Valuta 2 5" xfId="989" xr:uid="{00000000-0005-0000-0000-0000DF030000}"/>
    <cellStyle name="Valuta 2 6" xfId="990" xr:uid="{00000000-0005-0000-0000-0000E0030000}"/>
    <cellStyle name="Valuta 2 7" xfId="991" xr:uid="{00000000-0005-0000-0000-0000E1030000}"/>
    <cellStyle name="Valuta 2 8" xfId="992" xr:uid="{00000000-0005-0000-0000-0000E2030000}"/>
    <cellStyle name="Valuta 3" xfId="993" xr:uid="{00000000-0005-0000-0000-0000E3030000}"/>
    <cellStyle name="Valuta 3 2" xfId="994" xr:uid="{00000000-0005-0000-0000-0000E4030000}"/>
    <cellStyle name="Valuta 3 2 2" xfId="995" xr:uid="{00000000-0005-0000-0000-0000E5030000}"/>
    <cellStyle name="Valuta 3 3" xfId="996" xr:uid="{00000000-0005-0000-0000-0000E6030000}"/>
    <cellStyle name="Valuta 3 4" xfId="997" xr:uid="{00000000-0005-0000-0000-0000E7030000}"/>
    <cellStyle name="Valuta 3 5" xfId="998" xr:uid="{00000000-0005-0000-0000-0000E8030000}"/>
    <cellStyle name="Valuta 3 6" xfId="999" xr:uid="{00000000-0005-0000-0000-0000E9030000}"/>
    <cellStyle name="Valuta 4" xfId="1000" xr:uid="{00000000-0005-0000-0000-0000EA030000}"/>
    <cellStyle name="Valuta 4 2" xfId="1001" xr:uid="{00000000-0005-0000-0000-0000EB030000}"/>
    <cellStyle name="Valuta 4 2 2" xfId="1002" xr:uid="{00000000-0005-0000-0000-0000EC030000}"/>
    <cellStyle name="Valuta 4 2 3" xfId="1003" xr:uid="{00000000-0005-0000-0000-0000ED030000}"/>
    <cellStyle name="Valuta 4 3" xfId="1004" xr:uid="{00000000-0005-0000-0000-0000EE030000}"/>
    <cellStyle name="Valuta 4 4" xfId="1005" xr:uid="{00000000-0005-0000-0000-0000EF030000}"/>
    <cellStyle name="Valuta 4 5" xfId="1006" xr:uid="{00000000-0005-0000-0000-0000F0030000}"/>
    <cellStyle name="Valuta 4 6" xfId="1007" xr:uid="{00000000-0005-0000-0000-0000F1030000}"/>
    <cellStyle name="Valuta 5" xfId="1008" xr:uid="{00000000-0005-0000-0000-0000F2030000}"/>
    <cellStyle name="Valuta 6" xfId="1009" xr:uid="{00000000-0005-0000-0000-0000F3030000}"/>
    <cellStyle name="Valuta 6 2" xfId="1010" xr:uid="{00000000-0005-0000-0000-0000F4030000}"/>
    <cellStyle name="Valuta 7" xfId="1011" xr:uid="{00000000-0005-0000-0000-0000F5030000}"/>
    <cellStyle name="Valuta 7 2" xfId="1012" xr:uid="{00000000-0005-0000-0000-0000F6030000}"/>
    <cellStyle name="Valuta 7 3" xfId="1013" xr:uid="{00000000-0005-0000-0000-0000F7030000}"/>
    <cellStyle name="Valuta 8" xfId="1014" xr:uid="{00000000-0005-0000-0000-0000F8030000}"/>
    <cellStyle name="Valuta 9" xfId="1015" xr:uid="{00000000-0005-0000-0000-0000F9030000}"/>
    <cellStyle name="Verklarende tekst 10" xfId="1016" xr:uid="{00000000-0005-0000-0000-0000FA030000}"/>
    <cellStyle name="Verklarende tekst 11" xfId="1017" xr:uid="{00000000-0005-0000-0000-0000FB030000}"/>
    <cellStyle name="Verklarende tekst 12" xfId="1018" xr:uid="{00000000-0005-0000-0000-0000FC030000}"/>
    <cellStyle name="Verklarende tekst 13" xfId="1019" xr:uid="{00000000-0005-0000-0000-0000FD030000}"/>
    <cellStyle name="Verklarende tekst 14" xfId="1020" xr:uid="{00000000-0005-0000-0000-0000FE030000}"/>
    <cellStyle name="Verklarende tekst 15" xfId="1021" xr:uid="{00000000-0005-0000-0000-0000FF030000}"/>
    <cellStyle name="Verklarende tekst 16" xfId="1022" xr:uid="{00000000-0005-0000-0000-000000040000}"/>
    <cellStyle name="Verklarende tekst 2" xfId="1023" xr:uid="{00000000-0005-0000-0000-000001040000}"/>
    <cellStyle name="Verklarende tekst 3" xfId="1024" xr:uid="{00000000-0005-0000-0000-000002040000}"/>
    <cellStyle name="Verklarende tekst 4" xfId="1025" xr:uid="{00000000-0005-0000-0000-000003040000}"/>
    <cellStyle name="Verklarende tekst 5" xfId="1026" xr:uid="{00000000-0005-0000-0000-000004040000}"/>
    <cellStyle name="Verklarende tekst 6" xfId="1027" xr:uid="{00000000-0005-0000-0000-000005040000}"/>
    <cellStyle name="Verklarende tekst 7" xfId="1028" xr:uid="{00000000-0005-0000-0000-000006040000}"/>
    <cellStyle name="Verklarende tekst 8" xfId="1029" xr:uid="{00000000-0005-0000-0000-000007040000}"/>
    <cellStyle name="Verklarende tekst 9" xfId="1030" xr:uid="{00000000-0005-0000-0000-000008040000}"/>
    <cellStyle name="Waarschuwingstekst 10" xfId="1031" xr:uid="{00000000-0005-0000-0000-000009040000}"/>
    <cellStyle name="Waarschuwingstekst 11" xfId="1032" xr:uid="{00000000-0005-0000-0000-00000A040000}"/>
    <cellStyle name="Waarschuwingstekst 12" xfId="1033" xr:uid="{00000000-0005-0000-0000-00000B040000}"/>
    <cellStyle name="Waarschuwingstekst 13" xfId="1034" xr:uid="{00000000-0005-0000-0000-00000C040000}"/>
    <cellStyle name="Waarschuwingstekst 14" xfId="1035" xr:uid="{00000000-0005-0000-0000-00000D040000}"/>
    <cellStyle name="Waarschuwingstekst 15" xfId="1036" xr:uid="{00000000-0005-0000-0000-00000E040000}"/>
    <cellStyle name="Waarschuwingstekst 16" xfId="1037" xr:uid="{00000000-0005-0000-0000-00000F040000}"/>
    <cellStyle name="Waarschuwingstekst 2" xfId="1038" xr:uid="{00000000-0005-0000-0000-000010040000}"/>
    <cellStyle name="Waarschuwingstekst 3" xfId="1039" xr:uid="{00000000-0005-0000-0000-000011040000}"/>
    <cellStyle name="Waarschuwingstekst 4" xfId="1040" xr:uid="{00000000-0005-0000-0000-000012040000}"/>
    <cellStyle name="Waarschuwingstekst 5" xfId="1041" xr:uid="{00000000-0005-0000-0000-000013040000}"/>
    <cellStyle name="Waarschuwingstekst 6" xfId="1042" xr:uid="{00000000-0005-0000-0000-000014040000}"/>
    <cellStyle name="Waarschuwingstekst 7" xfId="1043" xr:uid="{00000000-0005-0000-0000-000015040000}"/>
    <cellStyle name="Waarschuwingstekst 8" xfId="1044" xr:uid="{00000000-0005-0000-0000-000016040000}"/>
    <cellStyle name="Waarschuwingstekst 9" xfId="1045" xr:uid="{00000000-0005-0000-0000-00001704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5"/>
      <tableStyleElement type="headerRow" dxfId="4"/>
    </tableStyle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3</xdr:row>
      <xdr:rowOff>95250</xdr:rowOff>
    </xdr:from>
    <xdr:to>
      <xdr:col>3</xdr:col>
      <xdr:colOff>730885</xdr:colOff>
      <xdr:row>15</xdr:row>
      <xdr:rowOff>10160</xdr:rowOff>
    </xdr:to>
    <xdr:pic>
      <xdr:nvPicPr>
        <xdr:cNvPr id="2" name="Afbeelding 1" descr="Afbeelding met tekst, clipart&#10;&#10;Automatisch gegenereerde beschrijving">
          <a:extLst>
            <a:ext uri="{FF2B5EF4-FFF2-40B4-BE49-F238E27FC236}">
              <a16:creationId xmlns:a16="http://schemas.microsoft.com/office/drawing/2014/main" id="{835B5CA9-930A-1CC9-6F2A-2CFCEEF9E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609600"/>
          <a:ext cx="2426335" cy="197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:G30"/>
  <sheetViews>
    <sheetView tabSelected="1" workbookViewId="0">
      <selection activeCell="G24" sqref="G24"/>
    </sheetView>
  </sheetViews>
  <sheetFormatPr defaultRowHeight="13.2" x14ac:dyDescent="0.25"/>
  <cols>
    <col min="1" max="1" width="2.88671875" customWidth="1"/>
    <col min="2" max="2" width="12.6640625" customWidth="1"/>
    <col min="3" max="3" width="27.5546875" bestFit="1" customWidth="1"/>
    <col min="4" max="4" width="12.6640625" customWidth="1"/>
    <col min="5" max="5" width="4.109375" customWidth="1"/>
  </cols>
  <sheetData>
    <row r="17" spans="1:7" ht="77.25" customHeight="1" x14ac:dyDescent="0.25">
      <c r="A17" s="86" t="s">
        <v>26</v>
      </c>
      <c r="B17" s="86"/>
      <c r="C17" s="86"/>
      <c r="D17" s="86"/>
      <c r="E17" s="86"/>
      <c r="F17" s="86"/>
      <c r="G17" s="86"/>
    </row>
    <row r="18" spans="1:7" ht="37.5" customHeight="1" x14ac:dyDescent="0.25"/>
    <row r="19" spans="1:7" x14ac:dyDescent="0.25">
      <c r="C19" s="3" t="s">
        <v>8</v>
      </c>
    </row>
    <row r="21" spans="1:7" x14ac:dyDescent="0.25">
      <c r="C21" t="s">
        <v>9</v>
      </c>
    </row>
    <row r="30" spans="1:7" x14ac:dyDescent="0.25">
      <c r="C30" s="3"/>
    </row>
  </sheetData>
  <mergeCells count="1">
    <mergeCell ref="A17:G1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1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1"/>
  <sheetViews>
    <sheetView view="pageBreakPreview" topLeftCell="A22" zoomScaleNormal="100" zoomScaleSheetLayoutView="100" workbookViewId="0">
      <selection activeCell="B36" sqref="B36"/>
    </sheetView>
  </sheetViews>
  <sheetFormatPr defaultRowHeight="13.8" x14ac:dyDescent="0.3"/>
  <cols>
    <col min="1" max="1" width="3.6640625" style="56" customWidth="1"/>
    <col min="2" max="2" width="104.109375" customWidth="1"/>
    <col min="3" max="3" width="48.109375" customWidth="1"/>
    <col min="4" max="4" width="15.77734375" customWidth="1"/>
    <col min="5" max="5" width="9.5546875" customWidth="1"/>
    <col min="6" max="6" width="15.6640625" customWidth="1"/>
    <col min="7" max="7" width="12.88671875" style="22" customWidth="1"/>
    <col min="8" max="8" width="80.6640625" customWidth="1"/>
    <col min="9" max="9" width="9.44140625" bestFit="1" customWidth="1"/>
  </cols>
  <sheetData>
    <row r="1" spans="1:10" ht="24" customHeight="1" x14ac:dyDescent="0.3">
      <c r="A1" s="21" t="s">
        <v>9</v>
      </c>
      <c r="C1" s="87" t="s">
        <v>94</v>
      </c>
      <c r="D1" s="87"/>
      <c r="E1" s="87"/>
      <c r="F1" s="87"/>
      <c r="H1" s="23"/>
      <c r="I1" s="23"/>
      <c r="J1" s="23"/>
    </row>
    <row r="2" spans="1:10" ht="25.05" customHeight="1" x14ac:dyDescent="0.3">
      <c r="A2" s="88"/>
      <c r="B2" s="89"/>
      <c r="C2" s="24"/>
      <c r="D2" s="25" t="s">
        <v>93</v>
      </c>
      <c r="E2" s="25" t="s">
        <v>92</v>
      </c>
      <c r="F2" s="25" t="s">
        <v>0</v>
      </c>
      <c r="G2" s="26"/>
      <c r="H2" s="27"/>
      <c r="I2" s="23"/>
      <c r="J2" s="23"/>
    </row>
    <row r="3" spans="1:10" x14ac:dyDescent="0.3">
      <c r="A3" s="28"/>
      <c r="B3" s="29"/>
      <c r="C3" s="29"/>
      <c r="D3" s="29"/>
      <c r="E3" s="29"/>
      <c r="F3" s="29"/>
      <c r="H3" s="23"/>
      <c r="I3" s="23"/>
      <c r="J3" s="23"/>
    </row>
    <row r="4" spans="1:10" x14ac:dyDescent="0.3">
      <c r="A4" s="28"/>
      <c r="B4" s="30" t="s">
        <v>27</v>
      </c>
      <c r="C4" s="31"/>
      <c r="D4" s="4"/>
      <c r="E4" s="32"/>
      <c r="F4" s="1"/>
      <c r="G4" s="33"/>
      <c r="H4" s="23"/>
      <c r="I4" s="23"/>
      <c r="J4" s="23"/>
    </row>
    <row r="5" spans="1:10" x14ac:dyDescent="0.3">
      <c r="A5" s="34" t="s">
        <v>10</v>
      </c>
      <c r="B5" s="35" t="s">
        <v>58</v>
      </c>
      <c r="C5" s="36"/>
      <c r="D5" s="8">
        <v>0</v>
      </c>
      <c r="E5" s="37">
        <f>(431-15-6)*9*12</f>
        <v>44280</v>
      </c>
      <c r="F5" s="10">
        <f>E5*D5</f>
        <v>0</v>
      </c>
      <c r="G5" s="33"/>
      <c r="H5" s="23"/>
      <c r="I5" s="23"/>
      <c r="J5" s="23"/>
    </row>
    <row r="6" spans="1:10" x14ac:dyDescent="0.3">
      <c r="A6" s="34" t="s">
        <v>11</v>
      </c>
      <c r="B6" s="35" t="s">
        <v>59</v>
      </c>
      <c r="C6" s="36"/>
      <c r="D6" s="8">
        <v>0</v>
      </c>
      <c r="E6" s="37">
        <f>15*9*12</f>
        <v>1620</v>
      </c>
      <c r="F6" s="2">
        <f t="shared" ref="F6:F25" si="0">E6*D6</f>
        <v>0</v>
      </c>
      <c r="G6" s="33"/>
      <c r="H6" s="23"/>
      <c r="I6" s="23"/>
      <c r="J6" s="23"/>
    </row>
    <row r="7" spans="1:10" x14ac:dyDescent="0.3">
      <c r="A7" s="34" t="s">
        <v>12</v>
      </c>
      <c r="B7" s="35" t="s">
        <v>57</v>
      </c>
      <c r="C7" s="36"/>
      <c r="D7" s="8">
        <v>0</v>
      </c>
      <c r="E7" s="37">
        <f>6*9*12</f>
        <v>648</v>
      </c>
      <c r="F7" s="2">
        <f t="shared" si="0"/>
        <v>0</v>
      </c>
      <c r="G7" s="33"/>
      <c r="H7" s="23"/>
      <c r="I7" s="23"/>
      <c r="J7" s="23"/>
    </row>
    <row r="8" spans="1:10" ht="14.4" customHeight="1" x14ac:dyDescent="0.3">
      <c r="A8" s="34" t="s">
        <v>14</v>
      </c>
      <c r="B8" s="95" t="s">
        <v>56</v>
      </c>
      <c r="C8" s="96"/>
      <c r="D8" s="8">
        <v>0</v>
      </c>
      <c r="E8" s="37">
        <f>9*10*12</f>
        <v>1080</v>
      </c>
      <c r="F8" s="10">
        <f t="shared" si="0"/>
        <v>0</v>
      </c>
      <c r="G8" s="38"/>
      <c r="H8" s="23"/>
      <c r="I8" s="23"/>
      <c r="J8" s="23"/>
    </row>
    <row r="9" spans="1:10" x14ac:dyDescent="0.3">
      <c r="A9" s="34"/>
      <c r="B9" s="35"/>
      <c r="C9" s="36"/>
      <c r="D9" s="9"/>
      <c r="E9" s="37"/>
      <c r="F9" s="2"/>
      <c r="G9" s="33"/>
      <c r="H9" s="23"/>
      <c r="I9" s="23"/>
      <c r="J9" s="23"/>
    </row>
    <row r="10" spans="1:10" ht="25.05" customHeight="1" x14ac:dyDescent="0.3">
      <c r="A10" s="34"/>
      <c r="B10" s="39" t="s">
        <v>28</v>
      </c>
      <c r="C10" s="40" t="s">
        <v>95</v>
      </c>
      <c r="D10" s="9"/>
      <c r="E10" s="37"/>
      <c r="F10" s="2"/>
      <c r="G10" s="33"/>
      <c r="H10" s="23"/>
      <c r="I10" s="23"/>
      <c r="J10" s="23"/>
    </row>
    <row r="11" spans="1:10" ht="16.8" customHeight="1" x14ac:dyDescent="0.3">
      <c r="A11" s="41" t="s">
        <v>13</v>
      </c>
      <c r="B11" s="42" t="s">
        <v>60</v>
      </c>
      <c r="C11" s="18" t="s">
        <v>61</v>
      </c>
      <c r="D11" s="8">
        <v>0</v>
      </c>
      <c r="E11" s="37">
        <f>9*10</f>
        <v>90</v>
      </c>
      <c r="F11" s="2">
        <f t="shared" si="0"/>
        <v>0</v>
      </c>
      <c r="G11" s="43"/>
      <c r="H11" s="26"/>
      <c r="I11" s="23"/>
      <c r="J11" s="23"/>
    </row>
    <row r="12" spans="1:10" x14ac:dyDescent="0.3">
      <c r="A12" s="41" t="s">
        <v>15</v>
      </c>
      <c r="B12" s="35" t="s">
        <v>29</v>
      </c>
      <c r="C12" s="19" t="s">
        <v>61</v>
      </c>
      <c r="D12" s="8">
        <v>0</v>
      </c>
      <c r="E12" s="37">
        <f>2*431</f>
        <v>862</v>
      </c>
      <c r="F12" s="2">
        <f t="shared" si="0"/>
        <v>0</v>
      </c>
      <c r="G12" s="33"/>
      <c r="H12" s="23"/>
      <c r="I12" s="23"/>
      <c r="J12" s="23"/>
    </row>
    <row r="13" spans="1:10" x14ac:dyDescent="0.3">
      <c r="A13" s="41" t="s">
        <v>16</v>
      </c>
      <c r="B13" s="42" t="s">
        <v>83</v>
      </c>
      <c r="C13" s="19" t="s">
        <v>61</v>
      </c>
      <c r="D13" s="8">
        <v>0</v>
      </c>
      <c r="E13" s="37">
        <v>90</v>
      </c>
      <c r="F13" s="2">
        <f t="shared" ref="F13" si="1">E13*D13</f>
        <v>0</v>
      </c>
      <c r="G13" s="33"/>
      <c r="H13" s="23"/>
      <c r="I13" s="23"/>
      <c r="J13" s="23"/>
    </row>
    <row r="14" spans="1:10" x14ac:dyDescent="0.3">
      <c r="A14" s="41" t="s">
        <v>17</v>
      </c>
      <c r="B14" s="42" t="s">
        <v>71</v>
      </c>
      <c r="C14" s="19" t="s">
        <v>61</v>
      </c>
      <c r="D14" s="8">
        <v>0</v>
      </c>
      <c r="E14" s="37">
        <v>66</v>
      </c>
      <c r="F14" s="2">
        <f t="shared" si="0"/>
        <v>0</v>
      </c>
      <c r="G14" s="43"/>
      <c r="H14" s="23"/>
      <c r="I14" s="23"/>
      <c r="J14" s="23"/>
    </row>
    <row r="15" spans="1:10" x14ac:dyDescent="0.3">
      <c r="A15" s="41" t="s">
        <v>18</v>
      </c>
      <c r="B15" s="42" t="s">
        <v>72</v>
      </c>
      <c r="C15" s="19" t="s">
        <v>61</v>
      </c>
      <c r="D15" s="8">
        <v>0</v>
      </c>
      <c r="E15" s="37">
        <v>60</v>
      </c>
      <c r="F15" s="2">
        <f t="shared" si="0"/>
        <v>0</v>
      </c>
      <c r="G15" s="43"/>
      <c r="H15" s="23"/>
      <c r="I15" s="23"/>
      <c r="J15" s="23"/>
    </row>
    <row r="16" spans="1:10" x14ac:dyDescent="0.3">
      <c r="A16" s="41" t="s">
        <v>19</v>
      </c>
      <c r="B16" s="42" t="s">
        <v>73</v>
      </c>
      <c r="C16" s="19" t="s">
        <v>61</v>
      </c>
      <c r="D16" s="8">
        <v>0</v>
      </c>
      <c r="E16" s="37">
        <v>18</v>
      </c>
      <c r="F16" s="2">
        <f t="shared" si="0"/>
        <v>0</v>
      </c>
      <c r="G16" s="43"/>
      <c r="H16" s="23"/>
      <c r="I16" s="23"/>
      <c r="J16" s="23"/>
    </row>
    <row r="17" spans="1:10" x14ac:dyDescent="0.3">
      <c r="A17" s="41" t="s">
        <v>30</v>
      </c>
      <c r="B17" s="42" t="s">
        <v>74</v>
      </c>
      <c r="C17" s="19" t="s">
        <v>61</v>
      </c>
      <c r="D17" s="8">
        <v>0</v>
      </c>
      <c r="E17" s="37">
        <v>205</v>
      </c>
      <c r="F17" s="2">
        <f t="shared" si="0"/>
        <v>0</v>
      </c>
      <c r="G17" s="43"/>
      <c r="H17" s="23"/>
      <c r="I17" s="23"/>
      <c r="J17" s="23"/>
    </row>
    <row r="18" spans="1:10" x14ac:dyDescent="0.3">
      <c r="A18" s="41" t="s">
        <v>20</v>
      </c>
      <c r="B18" s="42" t="s">
        <v>75</v>
      </c>
      <c r="C18" s="19" t="s">
        <v>61</v>
      </c>
      <c r="D18" s="8">
        <v>0</v>
      </c>
      <c r="E18" s="37">
        <v>4</v>
      </c>
      <c r="F18" s="2">
        <f t="shared" si="0"/>
        <v>0</v>
      </c>
      <c r="G18" s="43"/>
      <c r="H18" s="23"/>
      <c r="I18" s="23"/>
      <c r="J18" s="23"/>
    </row>
    <row r="19" spans="1:10" x14ac:dyDescent="0.3">
      <c r="A19" s="41" t="s">
        <v>21</v>
      </c>
      <c r="B19" s="42" t="s">
        <v>76</v>
      </c>
      <c r="C19" s="19" t="s">
        <v>61</v>
      </c>
      <c r="D19" s="8">
        <v>0</v>
      </c>
      <c r="E19" s="37">
        <v>100</v>
      </c>
      <c r="F19" s="2">
        <f t="shared" si="0"/>
        <v>0</v>
      </c>
      <c r="G19" s="43"/>
      <c r="H19" s="23"/>
      <c r="I19" s="23"/>
      <c r="J19" s="23"/>
    </row>
    <row r="20" spans="1:10" x14ac:dyDescent="0.3">
      <c r="A20" s="41" t="s">
        <v>22</v>
      </c>
      <c r="B20" s="42" t="s">
        <v>82</v>
      </c>
      <c r="C20" s="19" t="s">
        <v>61</v>
      </c>
      <c r="D20" s="8">
        <v>0</v>
      </c>
      <c r="E20" s="37">
        <v>17</v>
      </c>
      <c r="F20" s="2">
        <f t="shared" si="0"/>
        <v>0</v>
      </c>
      <c r="G20" s="43"/>
      <c r="H20" s="23"/>
      <c r="I20" s="23"/>
      <c r="J20" s="23"/>
    </row>
    <row r="21" spans="1:10" x14ac:dyDescent="0.3">
      <c r="A21" s="41" t="s">
        <v>23</v>
      </c>
      <c r="B21" s="42" t="s">
        <v>78</v>
      </c>
      <c r="C21" s="19" t="s">
        <v>61</v>
      </c>
      <c r="D21" s="8">
        <v>0</v>
      </c>
      <c r="E21" s="37">
        <v>15</v>
      </c>
      <c r="F21" s="2">
        <f t="shared" si="0"/>
        <v>0</v>
      </c>
      <c r="G21" s="43"/>
      <c r="H21" s="23"/>
      <c r="I21" s="23"/>
      <c r="J21" s="23"/>
    </row>
    <row r="22" spans="1:10" x14ac:dyDescent="0.3">
      <c r="A22" s="41" t="s">
        <v>24</v>
      </c>
      <c r="B22" s="42" t="s">
        <v>79</v>
      </c>
      <c r="C22" s="19" t="s">
        <v>61</v>
      </c>
      <c r="D22" s="8">
        <v>0</v>
      </c>
      <c r="E22" s="37">
        <v>5</v>
      </c>
      <c r="F22" s="2">
        <f t="shared" si="0"/>
        <v>0</v>
      </c>
      <c r="G22" s="43"/>
      <c r="H22" s="23"/>
      <c r="I22" s="23"/>
      <c r="J22" s="23"/>
    </row>
    <row r="23" spans="1:10" x14ac:dyDescent="0.3">
      <c r="A23" s="41" t="s">
        <v>67</v>
      </c>
      <c r="B23" s="42" t="s">
        <v>80</v>
      </c>
      <c r="C23" s="19" t="s">
        <v>61</v>
      </c>
      <c r="D23" s="8">
        <v>0</v>
      </c>
      <c r="E23" s="37">
        <v>53</v>
      </c>
      <c r="F23" s="2">
        <f t="shared" si="0"/>
        <v>0</v>
      </c>
      <c r="G23" s="43"/>
      <c r="H23" s="23"/>
      <c r="I23" s="23"/>
      <c r="J23" s="23"/>
    </row>
    <row r="24" spans="1:10" x14ac:dyDescent="0.3">
      <c r="A24" s="41" t="s">
        <v>68</v>
      </c>
      <c r="B24" s="42" t="s">
        <v>81</v>
      </c>
      <c r="C24" s="19" t="s">
        <v>61</v>
      </c>
      <c r="D24" s="8">
        <v>0</v>
      </c>
      <c r="E24" s="37">
        <v>5</v>
      </c>
      <c r="F24" s="2">
        <f t="shared" si="0"/>
        <v>0</v>
      </c>
      <c r="G24" s="43"/>
      <c r="H24" s="23"/>
      <c r="I24" s="23"/>
      <c r="J24" s="23"/>
    </row>
    <row r="25" spans="1:10" x14ac:dyDescent="0.3">
      <c r="A25" s="41" t="s">
        <v>69</v>
      </c>
      <c r="B25" s="42" t="s">
        <v>77</v>
      </c>
      <c r="C25" s="20" t="s">
        <v>61</v>
      </c>
      <c r="D25" s="8">
        <v>0</v>
      </c>
      <c r="E25" s="37">
        <v>20</v>
      </c>
      <c r="F25" s="2">
        <f t="shared" si="0"/>
        <v>0</v>
      </c>
      <c r="G25" s="43"/>
      <c r="H25" s="23"/>
      <c r="I25" s="23"/>
      <c r="J25" s="23"/>
    </row>
    <row r="26" spans="1:10" x14ac:dyDescent="0.3">
      <c r="A26" s="34"/>
      <c r="B26" s="44"/>
      <c r="C26" s="36"/>
      <c r="D26" s="9"/>
      <c r="E26" s="37"/>
      <c r="F26" s="6"/>
      <c r="H26" s="23"/>
      <c r="I26" s="23"/>
      <c r="J26" s="23"/>
    </row>
    <row r="27" spans="1:10" x14ac:dyDescent="0.3">
      <c r="A27" s="34"/>
      <c r="B27" s="39" t="s">
        <v>6</v>
      </c>
      <c r="C27" s="36"/>
      <c r="D27" s="9"/>
      <c r="E27" s="37"/>
      <c r="F27" s="6"/>
      <c r="H27" s="23"/>
      <c r="I27" s="23"/>
      <c r="J27" s="23"/>
    </row>
    <row r="28" spans="1:10" x14ac:dyDescent="0.3">
      <c r="A28" s="41" t="s">
        <v>84</v>
      </c>
      <c r="B28" s="44" t="s">
        <v>2</v>
      </c>
      <c r="C28" s="36"/>
      <c r="D28" s="8">
        <v>0</v>
      </c>
      <c r="E28" s="37">
        <v>1</v>
      </c>
      <c r="F28" s="2">
        <f t="shared" ref="F28:F33" si="2">D28*E28</f>
        <v>0</v>
      </c>
      <c r="H28" s="23"/>
      <c r="I28" s="23"/>
      <c r="J28" s="23"/>
    </row>
    <row r="29" spans="1:10" x14ac:dyDescent="0.3">
      <c r="A29" s="41" t="s">
        <v>85</v>
      </c>
      <c r="B29" s="35" t="s">
        <v>31</v>
      </c>
      <c r="C29" s="36"/>
      <c r="D29" s="8">
        <v>0</v>
      </c>
      <c r="E29" s="37">
        <v>1</v>
      </c>
      <c r="F29" s="2">
        <f t="shared" ref="F29" si="3">D29*E29</f>
        <v>0</v>
      </c>
      <c r="G29" s="33"/>
      <c r="H29" s="23"/>
      <c r="I29" s="23"/>
      <c r="J29" s="23"/>
    </row>
    <row r="30" spans="1:10" x14ac:dyDescent="0.3">
      <c r="A30" s="41" t="s">
        <v>86</v>
      </c>
      <c r="B30" s="45" t="s">
        <v>4</v>
      </c>
      <c r="C30" s="36"/>
      <c r="D30" s="8">
        <v>0</v>
      </c>
      <c r="E30" s="37">
        <v>9</v>
      </c>
      <c r="F30" s="2">
        <f t="shared" si="2"/>
        <v>0</v>
      </c>
      <c r="G30" s="92"/>
      <c r="H30" s="92"/>
      <c r="I30" s="92"/>
      <c r="J30" s="92"/>
    </row>
    <row r="31" spans="1:10" x14ac:dyDescent="0.3">
      <c r="A31" s="41" t="s">
        <v>87</v>
      </c>
      <c r="B31" s="35" t="s">
        <v>25</v>
      </c>
      <c r="C31" s="36"/>
      <c r="D31" s="8">
        <v>0</v>
      </c>
      <c r="E31" s="37">
        <v>9</v>
      </c>
      <c r="F31" s="2">
        <f t="shared" ref="F31" si="4">D31*E31</f>
        <v>0</v>
      </c>
      <c r="G31" s="46"/>
      <c r="H31" s="46"/>
      <c r="I31" s="46"/>
      <c r="J31" s="46"/>
    </row>
    <row r="32" spans="1:10" ht="13.2" x14ac:dyDescent="0.25">
      <c r="A32" s="41" t="s">
        <v>88</v>
      </c>
      <c r="B32" s="47" t="s">
        <v>7</v>
      </c>
      <c r="C32" s="48"/>
      <c r="D32" s="8">
        <v>0</v>
      </c>
      <c r="E32" s="49">
        <v>1</v>
      </c>
      <c r="F32" s="11">
        <f t="shared" si="2"/>
        <v>0</v>
      </c>
      <c r="G32" s="50"/>
      <c r="H32" s="46"/>
      <c r="I32" s="46"/>
      <c r="J32" s="46"/>
    </row>
    <row r="33" spans="1:10" x14ac:dyDescent="0.3">
      <c r="A33" s="41" t="s">
        <v>89</v>
      </c>
      <c r="B33" s="51" t="s">
        <v>5</v>
      </c>
      <c r="C33" s="48"/>
      <c r="D33" s="8">
        <v>0</v>
      </c>
      <c r="E33" s="49">
        <v>9</v>
      </c>
      <c r="F33" s="11">
        <f t="shared" si="2"/>
        <v>0</v>
      </c>
      <c r="G33" s="46"/>
      <c r="H33" s="46"/>
      <c r="I33" s="46"/>
      <c r="J33" s="46"/>
    </row>
    <row r="34" spans="1:10" ht="13.2" x14ac:dyDescent="0.25">
      <c r="A34" s="41" t="s">
        <v>90</v>
      </c>
      <c r="B34" s="52" t="s">
        <v>62</v>
      </c>
      <c r="C34" s="48"/>
      <c r="D34" s="8">
        <v>0</v>
      </c>
      <c r="E34" s="49">
        <v>1</v>
      </c>
      <c r="F34" s="11">
        <f t="shared" ref="F34" si="5">D34*E34</f>
        <v>0</v>
      </c>
      <c r="G34" s="46"/>
      <c r="H34" s="46"/>
      <c r="I34" s="46"/>
      <c r="J34" s="46"/>
    </row>
    <row r="35" spans="1:10" x14ac:dyDescent="0.3">
      <c r="A35" s="41" t="s">
        <v>91</v>
      </c>
      <c r="B35" s="42" t="s">
        <v>70</v>
      </c>
      <c r="C35" s="44"/>
      <c r="D35" s="8">
        <v>0</v>
      </c>
      <c r="E35" s="49">
        <v>9</v>
      </c>
      <c r="F35" s="2">
        <f t="shared" ref="F35" si="6">D35*E35</f>
        <v>0</v>
      </c>
      <c r="G35" s="46"/>
      <c r="H35" s="46"/>
      <c r="I35" s="46"/>
      <c r="J35" s="46"/>
    </row>
    <row r="36" spans="1:10" x14ac:dyDescent="0.3">
      <c r="A36" s="41"/>
      <c r="B36" s="23"/>
      <c r="C36" s="23"/>
      <c r="D36" s="5"/>
      <c r="E36" s="49"/>
      <c r="F36" s="7"/>
      <c r="G36" s="46"/>
      <c r="H36" s="46"/>
      <c r="I36" s="46"/>
      <c r="J36" s="46"/>
    </row>
    <row r="37" spans="1:10" x14ac:dyDescent="0.3">
      <c r="A37" s="53"/>
      <c r="B37" s="54"/>
      <c r="C37" s="54"/>
      <c r="D37" s="90" t="s">
        <v>1</v>
      </c>
      <c r="E37" s="91"/>
      <c r="F37" s="17">
        <f>SUM(F4:F36)</f>
        <v>0</v>
      </c>
      <c r="G37" s="26"/>
      <c r="H37" s="23"/>
      <c r="I37" s="23"/>
      <c r="J37" s="23"/>
    </row>
    <row r="38" spans="1:10" x14ac:dyDescent="0.3">
      <c r="A38" s="94" t="s">
        <v>3</v>
      </c>
      <c r="B38" s="94"/>
    </row>
    <row r="40" spans="1:10" ht="48.6" customHeight="1" x14ac:dyDescent="0.3">
      <c r="A40" s="93" t="s">
        <v>99</v>
      </c>
      <c r="B40" s="93"/>
      <c r="C40" s="93"/>
      <c r="D40" s="93"/>
      <c r="E40" s="93"/>
      <c r="F40" s="93"/>
      <c r="H40" s="55"/>
    </row>
    <row r="51" spans="4:4" x14ac:dyDescent="0.3">
      <c r="D51" s="57"/>
    </row>
  </sheetData>
  <sheetProtection algorithmName="SHA-512" hashValue="x7YEGKqoQ2m0OG4oKG55vjwy+UmucnnlEzidJOR8c+mFihPKhugULvVyeNPyDyNE8dB+xsl4oiYpXOkaAiRyZw==" saltValue="D6EtR05wUL5mkhVK8doeZw==" spinCount="100000" sheet="1" objects="1" scenarios="1"/>
  <mergeCells count="7">
    <mergeCell ref="C1:F1"/>
    <mergeCell ref="A2:B2"/>
    <mergeCell ref="D37:E37"/>
    <mergeCell ref="G30:J30"/>
    <mergeCell ref="A40:F40"/>
    <mergeCell ref="A38:B38"/>
    <mergeCell ref="B8:C8"/>
  </mergeCells>
  <pageMargins left="0.7" right="0.7" top="0.75" bottom="0.75" header="0.3" footer="0.3"/>
  <pageSetup paperSize="9" scale="64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  <rowBreaks count="1" manualBreakCount="1">
    <brk id="40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D9B07-968B-44A2-BFD6-CE52D1D2D6BD}">
  <sheetPr>
    <pageSetUpPr fitToPage="1"/>
  </sheetPr>
  <dimension ref="A1:C31"/>
  <sheetViews>
    <sheetView view="pageBreakPreview" zoomScaleNormal="100" zoomScaleSheetLayoutView="100" workbookViewId="0">
      <selection activeCell="B15" sqref="B15"/>
    </sheetView>
  </sheetViews>
  <sheetFormatPr defaultColWidth="9.109375" defaultRowHeight="13.2" x14ac:dyDescent="0.3"/>
  <cols>
    <col min="1" max="1" width="48.109375" style="59" customWidth="1"/>
    <col min="2" max="2" width="11.109375" style="59" customWidth="1"/>
    <col min="3" max="3" width="31.44140625" style="59" customWidth="1"/>
    <col min="4" max="16384" width="9.109375" style="59"/>
  </cols>
  <sheetData>
    <row r="1" spans="1:3" ht="15.6" x14ac:dyDescent="0.3">
      <c r="A1" s="58" t="s">
        <v>63</v>
      </c>
    </row>
    <row r="2" spans="1:3" ht="16.2" thickBot="1" x14ac:dyDescent="0.35">
      <c r="A2" s="58"/>
    </row>
    <row r="3" spans="1:3" ht="13.8" thickBot="1" x14ac:dyDescent="0.35">
      <c r="A3" s="60" t="s">
        <v>54</v>
      </c>
      <c r="B3" s="61" t="s">
        <v>46</v>
      </c>
    </row>
    <row r="4" spans="1:3" ht="13.8" x14ac:dyDescent="0.3">
      <c r="A4" s="62" t="s">
        <v>53</v>
      </c>
      <c r="B4" s="12"/>
    </row>
    <row r="5" spans="1:3" ht="13.8" x14ac:dyDescent="0.3">
      <c r="A5" s="62" t="s">
        <v>52</v>
      </c>
      <c r="B5" s="12"/>
    </row>
    <row r="6" spans="1:3" ht="13.8" x14ac:dyDescent="0.3">
      <c r="A6" s="63" t="s">
        <v>51</v>
      </c>
      <c r="B6" s="13"/>
    </row>
    <row r="7" spans="1:3" ht="14.4" thickBot="1" x14ac:dyDescent="0.35">
      <c r="A7" s="64" t="s">
        <v>50</v>
      </c>
      <c r="B7" s="14"/>
    </row>
    <row r="8" spans="1:3" ht="13.8" thickBot="1" x14ac:dyDescent="0.35">
      <c r="A8" s="65" t="s">
        <v>49</v>
      </c>
      <c r="B8" s="66">
        <f>SUM(B4:B7)</f>
        <v>0</v>
      </c>
    </row>
    <row r="9" spans="1:3" ht="14.4" thickBot="1" x14ac:dyDescent="0.35">
      <c r="B9" s="67"/>
    </row>
    <row r="10" spans="1:3" ht="14.4" thickBot="1" x14ac:dyDescent="0.35">
      <c r="A10" s="68" t="s">
        <v>48</v>
      </c>
      <c r="B10" s="15">
        <v>0</v>
      </c>
    </row>
    <row r="11" spans="1:3" ht="14.4" thickBot="1" x14ac:dyDescent="0.35">
      <c r="B11" s="69"/>
    </row>
    <row r="12" spans="1:3" ht="13.8" thickBot="1" x14ac:dyDescent="0.35">
      <c r="A12" s="60" t="s">
        <v>47</v>
      </c>
      <c r="B12" s="61" t="s">
        <v>46</v>
      </c>
    </row>
    <row r="13" spans="1:3" ht="13.8" x14ac:dyDescent="0.3">
      <c r="A13" s="62" t="s">
        <v>45</v>
      </c>
      <c r="B13" s="12"/>
    </row>
    <row r="14" spans="1:3" ht="13.8" x14ac:dyDescent="0.3">
      <c r="A14" s="63" t="s">
        <v>44</v>
      </c>
      <c r="B14" s="13"/>
    </row>
    <row r="15" spans="1:3" ht="13.8" x14ac:dyDescent="0.3">
      <c r="A15" s="63" t="s">
        <v>43</v>
      </c>
      <c r="B15" s="13"/>
      <c r="C15" s="70"/>
    </row>
    <row r="16" spans="1:3" ht="14.4" thickBot="1" x14ac:dyDescent="0.35">
      <c r="A16" s="64" t="s">
        <v>42</v>
      </c>
      <c r="B16" s="14"/>
    </row>
    <row r="17" spans="1:3" ht="13.8" thickBot="1" x14ac:dyDescent="0.35">
      <c r="A17" s="71" t="s">
        <v>41</v>
      </c>
      <c r="B17" s="72">
        <f>SUM(B13:B16)</f>
        <v>0</v>
      </c>
    </row>
    <row r="18" spans="1:3" ht="13.8" thickBot="1" x14ac:dyDescent="0.35"/>
    <row r="19" spans="1:3" ht="13.8" thickBot="1" x14ac:dyDescent="0.35">
      <c r="A19" s="60" t="s">
        <v>40</v>
      </c>
      <c r="B19" s="61"/>
    </row>
    <row r="20" spans="1:3" x14ac:dyDescent="0.3">
      <c r="A20" s="62" t="s">
        <v>39</v>
      </c>
      <c r="B20" s="73">
        <v>96</v>
      </c>
    </row>
    <row r="21" spans="1:3" ht="14.4" thickBot="1" x14ac:dyDescent="0.35">
      <c r="A21" s="74" t="s">
        <v>38</v>
      </c>
      <c r="B21" s="80"/>
    </row>
    <row r="23" spans="1:3" ht="13.8" thickBot="1" x14ac:dyDescent="0.35"/>
    <row r="24" spans="1:3" ht="13.8" thickBot="1" x14ac:dyDescent="0.35">
      <c r="A24" s="60" t="s">
        <v>37</v>
      </c>
      <c r="B24" s="61"/>
    </row>
    <row r="25" spans="1:3" ht="13.8" x14ac:dyDescent="0.3">
      <c r="A25" s="62" t="s">
        <v>36</v>
      </c>
      <c r="B25" s="75">
        <f>(B8+B21)/2*B10/12</f>
        <v>0</v>
      </c>
    </row>
    <row r="26" spans="1:3" ht="13.8" x14ac:dyDescent="0.3">
      <c r="A26" s="63" t="s">
        <v>35</v>
      </c>
      <c r="B26" s="76">
        <f>(B8-B21)/B20</f>
        <v>0</v>
      </c>
    </row>
    <row r="27" spans="1:3" ht="14.4" thickBot="1" x14ac:dyDescent="0.35">
      <c r="A27" s="64" t="s">
        <v>34</v>
      </c>
      <c r="B27" s="76">
        <f>B17</f>
        <v>0</v>
      </c>
    </row>
    <row r="28" spans="1:3" ht="23.4" thickBot="1" x14ac:dyDescent="0.35">
      <c r="A28" s="77" t="s">
        <v>33</v>
      </c>
      <c r="B28" s="78">
        <f>SUM(B25:B27)</f>
        <v>0</v>
      </c>
      <c r="C28" s="79" t="s">
        <v>32</v>
      </c>
    </row>
    <row r="31" spans="1:3" x14ac:dyDescent="0.3">
      <c r="A31" s="16" t="s">
        <v>55</v>
      </c>
    </row>
  </sheetData>
  <sheetProtection algorithmName="SHA-512" hashValue="DTnzD77ccqdiUDQeZme0mqj2wJ1wLydIuvgSLvoHCVPk13yGIy6NFYze54Ccrop6QocFKxzl82KogHKXDw/mVw==" saltValue="otmkSEkg1jvd9cLS4TR7fA==" spinCount="100000" sheet="1" objects="1" scenarios="1"/>
  <conditionalFormatting sqref="B10">
    <cfRule type="cellIs" dxfId="3" priority="1" operator="greaterThan">
      <formula>0.07</formula>
    </cfRule>
  </conditionalFormatting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&amp;L&amp;"Century Gothic,Vet"&amp;14&amp;F&amp;R&amp;"Century Gothic,Vet"&amp;14&amp;A</oddHeader>
    <oddFooter>&amp;L&amp;8&amp;F
Afdrukdatum: &amp;D
Pagina &amp;P van &amp;N&amp;R&amp;"Century Gothic,Vet"&amp;10United Quality&amp;"Century Gothic,Standaard"&amp;8
&amp;"Century Gothic,Cursief""Advies en Aanbesteding in Afval en Automotive"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D2D0-BD62-41DD-8DF1-3671791DE374}">
  <sheetPr>
    <pageSetUpPr fitToPage="1"/>
  </sheetPr>
  <dimension ref="A1:C30"/>
  <sheetViews>
    <sheetView view="pageBreakPreview" zoomScaleNormal="100" zoomScaleSheetLayoutView="100" workbookViewId="0">
      <selection activeCell="B20" activeCellId="3" sqref="B4:B6 B9 B12:B15 B20"/>
    </sheetView>
  </sheetViews>
  <sheetFormatPr defaultColWidth="9.109375" defaultRowHeight="13.2" x14ac:dyDescent="0.3"/>
  <cols>
    <col min="1" max="1" width="48.109375" style="59" customWidth="1"/>
    <col min="2" max="2" width="11.109375" style="59" customWidth="1"/>
    <col min="3" max="3" width="31.44140625" style="59" customWidth="1"/>
    <col min="4" max="16384" width="9.109375" style="59"/>
  </cols>
  <sheetData>
    <row r="1" spans="1:3" ht="15.6" x14ac:dyDescent="0.3">
      <c r="A1" s="58" t="s">
        <v>64</v>
      </c>
    </row>
    <row r="2" spans="1:3" ht="13.8" thickBot="1" x14ac:dyDescent="0.35"/>
    <row r="3" spans="1:3" ht="13.8" thickBot="1" x14ac:dyDescent="0.35">
      <c r="A3" s="60" t="s">
        <v>54</v>
      </c>
      <c r="B3" s="61" t="s">
        <v>46</v>
      </c>
    </row>
    <row r="4" spans="1:3" ht="13.8" x14ac:dyDescent="0.3">
      <c r="A4" s="62" t="s">
        <v>53</v>
      </c>
      <c r="B4" s="12"/>
    </row>
    <row r="5" spans="1:3" ht="13.8" x14ac:dyDescent="0.3">
      <c r="A5" s="63" t="s">
        <v>51</v>
      </c>
      <c r="B5" s="13"/>
    </row>
    <row r="6" spans="1:3" ht="14.4" thickBot="1" x14ac:dyDescent="0.35">
      <c r="A6" s="64" t="s">
        <v>50</v>
      </c>
      <c r="B6" s="14"/>
    </row>
    <row r="7" spans="1:3" ht="13.8" thickBot="1" x14ac:dyDescent="0.35">
      <c r="A7" s="65" t="s">
        <v>49</v>
      </c>
      <c r="B7" s="66">
        <f>SUM(B4:B6)</f>
        <v>0</v>
      </c>
    </row>
    <row r="8" spans="1:3" ht="14.4" thickBot="1" x14ac:dyDescent="0.35">
      <c r="B8" s="67"/>
    </row>
    <row r="9" spans="1:3" ht="14.4" thickBot="1" x14ac:dyDescent="0.35">
      <c r="A9" s="68" t="s">
        <v>48</v>
      </c>
      <c r="B9" s="15">
        <v>0</v>
      </c>
    </row>
    <row r="10" spans="1:3" ht="14.4" thickBot="1" x14ac:dyDescent="0.35">
      <c r="B10" s="69"/>
    </row>
    <row r="11" spans="1:3" ht="13.8" thickBot="1" x14ac:dyDescent="0.35">
      <c r="A11" s="81" t="s">
        <v>47</v>
      </c>
      <c r="B11" s="61" t="s">
        <v>46</v>
      </c>
    </row>
    <row r="12" spans="1:3" ht="13.8" x14ac:dyDescent="0.3">
      <c r="A12" s="62" t="s">
        <v>45</v>
      </c>
      <c r="B12" s="12"/>
    </row>
    <row r="13" spans="1:3" ht="13.8" x14ac:dyDescent="0.3">
      <c r="A13" s="63" t="s">
        <v>44</v>
      </c>
      <c r="B13" s="13"/>
    </row>
    <row r="14" spans="1:3" ht="13.8" x14ac:dyDescent="0.3">
      <c r="A14" s="63" t="s">
        <v>43</v>
      </c>
      <c r="B14" s="13"/>
      <c r="C14" s="70"/>
    </row>
    <row r="15" spans="1:3" ht="14.4" thickBot="1" x14ac:dyDescent="0.35">
      <c r="A15" s="64" t="s">
        <v>42</v>
      </c>
      <c r="B15" s="14"/>
    </row>
    <row r="16" spans="1:3" ht="13.8" thickBot="1" x14ac:dyDescent="0.35">
      <c r="A16" s="71" t="s">
        <v>41</v>
      </c>
      <c r="B16" s="72">
        <f>SUM(B12:B15)</f>
        <v>0</v>
      </c>
    </row>
    <row r="17" spans="1:3" ht="13.8" thickBot="1" x14ac:dyDescent="0.35"/>
    <row r="18" spans="1:3" ht="13.8" thickBot="1" x14ac:dyDescent="0.35">
      <c r="A18" s="81" t="s">
        <v>40</v>
      </c>
      <c r="B18" s="61"/>
    </row>
    <row r="19" spans="1:3" x14ac:dyDescent="0.3">
      <c r="A19" s="62" t="s">
        <v>39</v>
      </c>
      <c r="B19" s="73">
        <v>96</v>
      </c>
    </row>
    <row r="20" spans="1:3" ht="14.4" thickBot="1" x14ac:dyDescent="0.35">
      <c r="A20" s="74" t="s">
        <v>38</v>
      </c>
      <c r="B20" s="80"/>
    </row>
    <row r="22" spans="1:3" ht="13.8" thickBot="1" x14ac:dyDescent="0.35"/>
    <row r="23" spans="1:3" ht="13.8" thickBot="1" x14ac:dyDescent="0.35">
      <c r="A23" s="81" t="s">
        <v>37</v>
      </c>
      <c r="B23" s="61"/>
    </row>
    <row r="24" spans="1:3" ht="13.8" x14ac:dyDescent="0.3">
      <c r="A24" s="62" t="s">
        <v>36</v>
      </c>
      <c r="B24" s="75">
        <f>(B7+B20)/2*B9/12</f>
        <v>0</v>
      </c>
    </row>
    <row r="25" spans="1:3" ht="13.8" x14ac:dyDescent="0.3">
      <c r="A25" s="63" t="s">
        <v>35</v>
      </c>
      <c r="B25" s="76">
        <f>(B7-B20)/B19</f>
        <v>0</v>
      </c>
    </row>
    <row r="26" spans="1:3" ht="14.4" thickBot="1" x14ac:dyDescent="0.35">
      <c r="A26" s="64" t="s">
        <v>34</v>
      </c>
      <c r="B26" s="76">
        <f>B16</f>
        <v>0</v>
      </c>
    </row>
    <row r="27" spans="1:3" ht="23.4" thickBot="1" x14ac:dyDescent="0.35">
      <c r="A27" s="77" t="s">
        <v>33</v>
      </c>
      <c r="B27" s="78">
        <f>SUM(B24:B26)</f>
        <v>0</v>
      </c>
      <c r="C27" s="79" t="s">
        <v>96</v>
      </c>
    </row>
    <row r="30" spans="1:3" x14ac:dyDescent="0.3">
      <c r="A30" s="16" t="s">
        <v>55</v>
      </c>
    </row>
  </sheetData>
  <sheetProtection algorithmName="SHA-512" hashValue="GwoOyj3AhMhdvpC70ZAfMFs9p2QfCzX6h3T54DpjFOn7PIf0ZBk2+Oy9wg2iDBRHrdjXiz713O9RT3B5VcBMUg==" saltValue="ycMfRN8CgcX6yrLwFRo4nw==" spinCount="100000" sheet="1" objects="1" scenarios="1"/>
  <conditionalFormatting sqref="B9">
    <cfRule type="cellIs" dxfId="2" priority="1" operator="greaterThan">
      <formula>0.07</formula>
    </cfRule>
  </conditionalFormatting>
  <pageMargins left="0.78740157480314965" right="0.78740157480314965" top="0.98425196850393704" bottom="0.98425196850393704" header="0.51181102362204722" footer="0.51181102362204722"/>
  <pageSetup paperSize="9" fitToHeight="0" orientation="landscape" r:id="rId1"/>
  <headerFooter alignWithMargins="0">
    <oddHeader>&amp;L&amp;"Century Gothic,Vet"&amp;14&amp;F&amp;R&amp;"Century Gothic,Vet"&amp;14&amp;A</oddHeader>
    <oddFooter>&amp;L&amp;8&amp;F
Afdrukdatum: &amp;D
Pagina &amp;P van &amp;N&amp;R&amp;"Century Gothic,Vet"&amp;10United Quality&amp;"Century Gothic,Standaard"&amp;8
&amp;"Century Gothic,Cursief""Advies en Aanbesteding in Afval en Automotive"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B8BD-BF4F-4625-87B4-24E03D471656}">
  <sheetPr>
    <pageSetUpPr fitToPage="1"/>
  </sheetPr>
  <dimension ref="A1:C30"/>
  <sheetViews>
    <sheetView view="pageBreakPreview" topLeftCell="A17" zoomScaleNormal="100" zoomScaleSheetLayoutView="100" workbookViewId="0">
      <selection activeCell="B20" activeCellId="3" sqref="B4:B6 B9 B12:B15 B20"/>
    </sheetView>
  </sheetViews>
  <sheetFormatPr defaultColWidth="9.109375" defaultRowHeight="13.2" x14ac:dyDescent="0.3"/>
  <cols>
    <col min="1" max="1" width="48.109375" style="59" customWidth="1"/>
    <col min="2" max="2" width="11.109375" style="59" customWidth="1"/>
    <col min="3" max="3" width="31.44140625" style="59" customWidth="1"/>
    <col min="4" max="16384" width="9.109375" style="59"/>
  </cols>
  <sheetData>
    <row r="1" spans="1:3" ht="15.6" x14ac:dyDescent="0.3">
      <c r="A1" s="58" t="s">
        <v>65</v>
      </c>
    </row>
    <row r="2" spans="1:3" ht="13.8" thickBot="1" x14ac:dyDescent="0.35"/>
    <row r="3" spans="1:3" ht="13.8" thickBot="1" x14ac:dyDescent="0.35">
      <c r="A3" s="60" t="s">
        <v>54</v>
      </c>
      <c r="B3" s="61" t="s">
        <v>46</v>
      </c>
    </row>
    <row r="4" spans="1:3" ht="13.8" x14ac:dyDescent="0.3">
      <c r="A4" s="62" t="s">
        <v>53</v>
      </c>
      <c r="B4" s="12"/>
    </row>
    <row r="5" spans="1:3" ht="13.8" x14ac:dyDescent="0.3">
      <c r="A5" s="63" t="s">
        <v>51</v>
      </c>
      <c r="B5" s="13"/>
    </row>
    <row r="6" spans="1:3" ht="14.4" thickBot="1" x14ac:dyDescent="0.35">
      <c r="A6" s="64" t="s">
        <v>50</v>
      </c>
      <c r="B6" s="14"/>
    </row>
    <row r="7" spans="1:3" ht="13.8" thickBot="1" x14ac:dyDescent="0.35">
      <c r="A7" s="65" t="s">
        <v>49</v>
      </c>
      <c r="B7" s="66">
        <f>SUM(B4:B6)</f>
        <v>0</v>
      </c>
    </row>
    <row r="8" spans="1:3" ht="14.4" thickBot="1" x14ac:dyDescent="0.35">
      <c r="B8" s="67"/>
    </row>
    <row r="9" spans="1:3" ht="14.4" thickBot="1" x14ac:dyDescent="0.35">
      <c r="A9" s="68" t="s">
        <v>48</v>
      </c>
      <c r="B9" s="15">
        <v>0</v>
      </c>
    </row>
    <row r="10" spans="1:3" ht="14.4" thickBot="1" x14ac:dyDescent="0.35">
      <c r="B10" s="69"/>
    </row>
    <row r="11" spans="1:3" ht="13.8" thickBot="1" x14ac:dyDescent="0.35">
      <c r="A11" s="81" t="s">
        <v>47</v>
      </c>
      <c r="B11" s="61" t="s">
        <v>46</v>
      </c>
    </row>
    <row r="12" spans="1:3" ht="13.8" x14ac:dyDescent="0.3">
      <c r="A12" s="62" t="s">
        <v>45</v>
      </c>
      <c r="B12" s="12"/>
    </row>
    <row r="13" spans="1:3" ht="13.8" x14ac:dyDescent="0.3">
      <c r="A13" s="63" t="s">
        <v>44</v>
      </c>
      <c r="B13" s="13"/>
    </row>
    <row r="14" spans="1:3" ht="13.8" x14ac:dyDescent="0.3">
      <c r="A14" s="63" t="s">
        <v>43</v>
      </c>
      <c r="B14" s="13"/>
      <c r="C14" s="70"/>
    </row>
    <row r="15" spans="1:3" ht="14.4" thickBot="1" x14ac:dyDescent="0.35">
      <c r="A15" s="64" t="s">
        <v>42</v>
      </c>
      <c r="B15" s="14"/>
    </row>
    <row r="16" spans="1:3" ht="13.8" thickBot="1" x14ac:dyDescent="0.35">
      <c r="A16" s="71" t="s">
        <v>41</v>
      </c>
      <c r="B16" s="72">
        <f>SUM(B12:B15)</f>
        <v>0</v>
      </c>
    </row>
    <row r="17" spans="1:3" ht="13.8" thickBot="1" x14ac:dyDescent="0.35"/>
    <row r="18" spans="1:3" ht="13.8" thickBot="1" x14ac:dyDescent="0.35">
      <c r="A18" s="81" t="s">
        <v>40</v>
      </c>
      <c r="B18" s="61"/>
    </row>
    <row r="19" spans="1:3" x14ac:dyDescent="0.3">
      <c r="A19" s="62" t="s">
        <v>39</v>
      </c>
      <c r="B19" s="73">
        <v>96</v>
      </c>
    </row>
    <row r="20" spans="1:3" ht="14.4" thickBot="1" x14ac:dyDescent="0.35">
      <c r="A20" s="74" t="s">
        <v>38</v>
      </c>
      <c r="B20" s="80"/>
    </row>
    <row r="22" spans="1:3" ht="13.8" thickBot="1" x14ac:dyDescent="0.35"/>
    <row r="23" spans="1:3" ht="13.8" thickBot="1" x14ac:dyDescent="0.35">
      <c r="A23" s="82" t="s">
        <v>37</v>
      </c>
      <c r="B23" s="61"/>
    </row>
    <row r="24" spans="1:3" ht="13.8" x14ac:dyDescent="0.3">
      <c r="A24" s="62" t="s">
        <v>36</v>
      </c>
      <c r="B24" s="75">
        <f>(B7+B20)/2*B9/12</f>
        <v>0</v>
      </c>
    </row>
    <row r="25" spans="1:3" ht="13.8" x14ac:dyDescent="0.3">
      <c r="A25" s="63" t="s">
        <v>35</v>
      </c>
      <c r="B25" s="76">
        <f>(B7-B20)/B19</f>
        <v>0</v>
      </c>
    </row>
    <row r="26" spans="1:3" ht="14.4" thickBot="1" x14ac:dyDescent="0.35">
      <c r="A26" s="64" t="s">
        <v>34</v>
      </c>
      <c r="B26" s="76">
        <f>B16</f>
        <v>0</v>
      </c>
    </row>
    <row r="27" spans="1:3" ht="23.4" thickBot="1" x14ac:dyDescent="0.35">
      <c r="A27" s="77" t="s">
        <v>33</v>
      </c>
      <c r="B27" s="78">
        <f>SUM(B24:B26)</f>
        <v>0</v>
      </c>
      <c r="C27" s="79" t="s">
        <v>97</v>
      </c>
    </row>
    <row r="30" spans="1:3" x14ac:dyDescent="0.3">
      <c r="A30" s="16" t="s">
        <v>55</v>
      </c>
    </row>
  </sheetData>
  <sheetProtection algorithmName="SHA-512" hashValue="8h4xUbJ9VfUAZLc6imPLsYomnZt5s6Ev7SY8FKe5/p0aD1Gtddg8ZNZhrJ+s+x6dgU4DpA8lGFceKxQUL/70Uw==" saltValue="DHeTMv1jW5FX79dGIa8uEw==" spinCount="100000" sheet="1" objects="1" scenarios="1"/>
  <conditionalFormatting sqref="B9">
    <cfRule type="cellIs" dxfId="1" priority="1" operator="greaterThan">
      <formula>0.07</formula>
    </cfRule>
  </conditionalFormatting>
  <pageMargins left="0.78740157480314965" right="0.78740157480314965" top="0.98425196850393704" bottom="0.98425196850393704" header="0.51181102362204722" footer="0.51181102362204722"/>
  <pageSetup paperSize="9" fitToHeight="0" orientation="landscape" r:id="rId1"/>
  <headerFooter alignWithMargins="0">
    <oddHeader>&amp;L&amp;"Century Gothic,Vet"&amp;14&amp;F&amp;R&amp;"Century Gothic,Vet"&amp;14&amp;A</oddHeader>
    <oddFooter>&amp;L&amp;8&amp;F
Afdrukdatum: &amp;D
Pagina &amp;P van &amp;N&amp;R&amp;"Century Gothic,Vet"&amp;10United Quality&amp;"Century Gothic,Standaard"&amp;8
&amp;"Century Gothic,Cursief""Advies en Aanbesteding in Afval en Automotive"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B65F1-08AE-4A54-9A68-A6C22B2BB7BB}">
  <sheetPr>
    <pageSetUpPr fitToPage="1"/>
  </sheetPr>
  <dimension ref="A1:C30"/>
  <sheetViews>
    <sheetView view="pageBreakPreview" zoomScaleNormal="100" zoomScaleSheetLayoutView="100" workbookViewId="0">
      <selection activeCell="C23" sqref="C23"/>
    </sheetView>
  </sheetViews>
  <sheetFormatPr defaultColWidth="9.109375" defaultRowHeight="13.2" x14ac:dyDescent="0.3"/>
  <cols>
    <col min="1" max="1" width="48.109375" style="59" customWidth="1"/>
    <col min="2" max="2" width="11.109375" style="59" customWidth="1"/>
    <col min="3" max="3" width="31.44140625" style="59" customWidth="1"/>
    <col min="4" max="16384" width="9.109375" style="59"/>
  </cols>
  <sheetData>
    <row r="1" spans="1:3" ht="15.6" x14ac:dyDescent="0.3">
      <c r="A1" s="58" t="s">
        <v>66</v>
      </c>
    </row>
    <row r="2" spans="1:3" ht="13.8" thickBot="1" x14ac:dyDescent="0.35"/>
    <row r="3" spans="1:3" ht="13.8" thickBot="1" x14ac:dyDescent="0.35">
      <c r="A3" s="60" t="s">
        <v>54</v>
      </c>
      <c r="B3" s="61" t="s">
        <v>46</v>
      </c>
    </row>
    <row r="4" spans="1:3" ht="13.8" x14ac:dyDescent="0.3">
      <c r="A4" s="62" t="s">
        <v>53</v>
      </c>
      <c r="B4" s="12"/>
    </row>
    <row r="5" spans="1:3" ht="13.8" x14ac:dyDescent="0.3">
      <c r="A5" s="62" t="s">
        <v>52</v>
      </c>
      <c r="B5" s="12"/>
      <c r="C5" s="83"/>
    </row>
    <row r="6" spans="1:3" ht="14.4" thickBot="1" x14ac:dyDescent="0.35">
      <c r="A6" s="64" t="s">
        <v>50</v>
      </c>
      <c r="B6" s="14"/>
    </row>
    <row r="7" spans="1:3" ht="13.8" thickBot="1" x14ac:dyDescent="0.35">
      <c r="A7" s="65" t="s">
        <v>49</v>
      </c>
      <c r="B7" s="66">
        <f>SUM(B4:B6)</f>
        <v>0</v>
      </c>
    </row>
    <row r="8" spans="1:3" ht="14.4" thickBot="1" x14ac:dyDescent="0.35">
      <c r="B8" s="67"/>
    </row>
    <row r="9" spans="1:3" ht="14.4" thickBot="1" x14ac:dyDescent="0.35">
      <c r="A9" s="68" t="s">
        <v>48</v>
      </c>
      <c r="B9" s="15">
        <v>0</v>
      </c>
    </row>
    <row r="10" spans="1:3" ht="14.4" thickBot="1" x14ac:dyDescent="0.35">
      <c r="B10" s="69"/>
    </row>
    <row r="11" spans="1:3" ht="13.8" thickBot="1" x14ac:dyDescent="0.35">
      <c r="A11" s="60" t="s">
        <v>47</v>
      </c>
      <c r="B11" s="61" t="s">
        <v>46</v>
      </c>
    </row>
    <row r="12" spans="1:3" ht="13.8" x14ac:dyDescent="0.3">
      <c r="A12" s="62" t="s">
        <v>45</v>
      </c>
      <c r="B12" s="12"/>
    </row>
    <row r="13" spans="1:3" ht="13.8" x14ac:dyDescent="0.3">
      <c r="A13" s="63" t="s">
        <v>44</v>
      </c>
      <c r="B13" s="13"/>
    </row>
    <row r="14" spans="1:3" ht="13.8" x14ac:dyDescent="0.3">
      <c r="A14" s="63" t="s">
        <v>43</v>
      </c>
      <c r="B14" s="13"/>
      <c r="C14" s="70"/>
    </row>
    <row r="15" spans="1:3" ht="14.4" thickBot="1" x14ac:dyDescent="0.35">
      <c r="A15" s="64" t="s">
        <v>42</v>
      </c>
      <c r="B15" s="14">
        <v>0</v>
      </c>
    </row>
    <row r="16" spans="1:3" ht="13.8" thickBot="1" x14ac:dyDescent="0.35">
      <c r="A16" s="71" t="s">
        <v>41</v>
      </c>
      <c r="B16" s="72">
        <f>SUM(B12:B15)</f>
        <v>0</v>
      </c>
    </row>
    <row r="17" spans="1:3" ht="13.8" thickBot="1" x14ac:dyDescent="0.35"/>
    <row r="18" spans="1:3" ht="13.8" thickBot="1" x14ac:dyDescent="0.35">
      <c r="A18" s="60" t="s">
        <v>40</v>
      </c>
      <c r="B18" s="60"/>
    </row>
    <row r="19" spans="1:3" x14ac:dyDescent="0.3">
      <c r="A19" s="62" t="s">
        <v>39</v>
      </c>
      <c r="B19" s="73">
        <v>96</v>
      </c>
    </row>
    <row r="20" spans="1:3" ht="14.4" thickBot="1" x14ac:dyDescent="0.35">
      <c r="A20" s="74" t="s">
        <v>38</v>
      </c>
      <c r="B20" s="80"/>
    </row>
    <row r="22" spans="1:3" ht="13.8" thickBot="1" x14ac:dyDescent="0.35"/>
    <row r="23" spans="1:3" ht="13.8" thickBot="1" x14ac:dyDescent="0.35">
      <c r="A23" s="60" t="s">
        <v>37</v>
      </c>
      <c r="B23" s="60"/>
    </row>
    <row r="24" spans="1:3" ht="13.8" x14ac:dyDescent="0.3">
      <c r="A24" s="62" t="s">
        <v>36</v>
      </c>
      <c r="B24" s="84">
        <f>(B7+B20)/2*B9/12</f>
        <v>0</v>
      </c>
    </row>
    <row r="25" spans="1:3" ht="13.8" x14ac:dyDescent="0.3">
      <c r="A25" s="63" t="s">
        <v>35</v>
      </c>
      <c r="B25" s="85">
        <f>(B7-B20)/B19</f>
        <v>0</v>
      </c>
    </row>
    <row r="26" spans="1:3" ht="14.4" thickBot="1" x14ac:dyDescent="0.35">
      <c r="A26" s="64" t="s">
        <v>34</v>
      </c>
      <c r="B26" s="85">
        <f>B16</f>
        <v>0</v>
      </c>
    </row>
    <row r="27" spans="1:3" ht="23.4" thickBot="1" x14ac:dyDescent="0.35">
      <c r="A27" s="77" t="s">
        <v>33</v>
      </c>
      <c r="B27" s="78">
        <f>SUM(B24:B26)</f>
        <v>0</v>
      </c>
      <c r="C27" s="79" t="s">
        <v>98</v>
      </c>
    </row>
    <row r="30" spans="1:3" x14ac:dyDescent="0.3">
      <c r="A30" s="16" t="s">
        <v>55</v>
      </c>
    </row>
  </sheetData>
  <sheetProtection algorithmName="SHA-512" hashValue="zuMdlQbGFjnBXK2Cg5zc39zV82L8JvohwZ98U+mQMoRhB+QSuIWMFHPWZWzPDwsOY2JUTBBTp9Yu9xlx8oeaWg==" saltValue="9iP2weNQVmgqh8JqaNcg4A==" spinCount="100000" sheet="1" objects="1" scenarios="1"/>
  <conditionalFormatting sqref="B9">
    <cfRule type="cellIs" dxfId="0" priority="1" operator="greaterThan">
      <formula>0.07</formula>
    </cfRule>
  </conditionalFormatting>
  <pageMargins left="0.78740157480314965" right="0.78740157480314965" top="0.98425196850393704" bottom="0.98425196850393704" header="0.51181102362204722" footer="0.51181102362204722"/>
  <pageSetup paperSize="9" fitToHeight="0" orientation="landscape" r:id="rId1"/>
  <headerFooter alignWithMargins="0">
    <oddHeader>&amp;L&amp;"Century Gothic,Vet"&amp;14&amp;F&amp;R&amp;"Century Gothic,Vet"&amp;14&amp;A</oddHeader>
    <oddFooter>&amp;L&amp;8&amp;F
Afdrukdatum: &amp;D
Pagina &amp;P van &amp;N&amp;R&amp;"Century Gothic,Vet"&amp;10United Quality&amp;"Century Gothic,Standaard"&amp;8
&amp;"Century Gothic,Cursief""Advies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Jennifer Hakkert</DisplayName>
        <AccountId>25</AccountId>
        <AccountType/>
      </UserInfo>
      <UserInfo>
        <DisplayName>Maurice Zandbelt</DisplayName>
        <AccountId>23</AccountId>
        <AccountType/>
      </UserInfo>
      <UserInfo>
        <DisplayName>Projectbureau</DisplayName>
        <AccountId>1177</AccountId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6D47AC-372E-4947-B3B4-95392656F63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0B799A2-29D5-4F66-9E51-BF408676E1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FD6F7A-45DE-4460-A7BB-FE77EF441D2B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  <ds:schemaRef ds:uri="b77e2b43-37d4-4532-953b-53983e0992e2"/>
  </ds:schemaRefs>
</ds:datastoreItem>
</file>

<file path=customXml/itemProps4.xml><?xml version="1.0" encoding="utf-8"?>
<ds:datastoreItem xmlns:ds="http://schemas.openxmlformats.org/officeDocument/2006/customXml" ds:itemID="{2CCB405B-ED7A-4573-802C-23245DE895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3</vt:i4>
      </vt:variant>
    </vt:vector>
  </HeadingPairs>
  <TitlesOfParts>
    <vt:vector size="9" baseType="lpstr">
      <vt:lpstr>Voorblad</vt:lpstr>
      <vt:lpstr>Prijsinvulformulier</vt:lpstr>
      <vt:lpstr>Rekenmodel A</vt:lpstr>
      <vt:lpstr>Rekenmodel B</vt:lpstr>
      <vt:lpstr>Rekenmodel C</vt:lpstr>
      <vt:lpstr>Rekenmodel D</vt:lpstr>
      <vt:lpstr>Prijsinvulformulier!Afdrukbereik</vt:lpstr>
      <vt:lpstr>Voorblad!Afdrukbereik</vt:lpstr>
      <vt:lpstr>Prijsinvulformulier!Afdruktitels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2023-08-29T12:25:07Z</cp:lastPrinted>
  <dcterms:created xsi:type="dcterms:W3CDTF">2010-09-06T08:43:15Z</dcterms:created>
  <dcterms:modified xsi:type="dcterms:W3CDTF">2023-09-04T12:51:59Z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MediaServiceImageTags">
    <vt:lpwstr/>
  </property>
  <property fmtid="{D5CDD505-2E9C-101B-9397-08002B2CF9AE}" pid="6" name="ContentTypeId">
    <vt:lpwstr>0x0101008E517A8EC6B0334C881D0B8D01593304</vt:lpwstr>
  </property>
</Properties>
</file>