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Quint Cuppen/Doelgroepenvervoer en regiecentrale 2024/Aanbesteding/TenderNed/"/>
    </mc:Choice>
  </mc:AlternateContent>
  <xr:revisionPtr revIDLastSave="0" documentId="8_{369DD3A5-3FEC-4D30-B115-4E90A1FFC42D}" xr6:coauthVersionLast="47" xr6:coauthVersionMax="47" xr10:uidLastSave="{00000000-0000-0000-0000-000000000000}"/>
  <bookViews>
    <workbookView xWindow="28680" yWindow="-120" windowWidth="29040" windowHeight="15720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8" l="1"/>
  <c r="F14" i="8"/>
  <c r="F32" i="8"/>
  <c r="O32" i="8" s="1"/>
  <c r="P32" i="8" s="1"/>
  <c r="L32" i="8"/>
  <c r="F31" i="8" l="1"/>
  <c r="D8" i="8"/>
  <c r="E15" i="8" l="1"/>
  <c r="F7" i="8" l="1"/>
  <c r="G6" i="8"/>
  <c r="F30" i="8" l="1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1" i="8" l="1"/>
  <c r="P31" i="8" s="1"/>
  <c r="O30" i="8"/>
  <c r="P30" i="8" s="1"/>
  <c r="P33" i="8" s="1"/>
  <c r="O33" i="8" l="1"/>
  <c r="F5" i="8" l="1"/>
  <c r="F6" i="8"/>
  <c r="F20" i="8" l="1"/>
  <c r="F13" i="8"/>
  <c r="G21" i="8"/>
  <c r="G32" i="8" s="1"/>
  <c r="G14" i="8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19" i="8"/>
  <c r="I22" i="8"/>
  <c r="R22" i="8" s="1"/>
  <c r="H15" i="8"/>
  <c r="I12" i="8"/>
  <c r="D33" i="8"/>
  <c r="E30" i="8"/>
  <c r="R43" i="8" l="1"/>
  <c r="R12" i="8"/>
  <c r="I15" i="8"/>
  <c r="E33" i="8"/>
  <c r="R41" i="8" s="1"/>
  <c r="I30" i="8"/>
  <c r="R30" i="8" l="1"/>
  <c r="I33" i="8"/>
  <c r="R33" i="8" s="1"/>
  <c r="R15" i="8"/>
  <c r="R24" i="8" s="1"/>
  <c r="R35" i="8" s="1"/>
  <c r="I24" i="8"/>
  <c r="R38" i="8" l="1"/>
  <c r="C39" i="8"/>
  <c r="C35" i="8"/>
  <c r="C38" i="8"/>
  <c r="C36" i="8"/>
  <c r="C37" i="8"/>
  <c r="R40" i="8"/>
  <c r="E35" i="8" s="1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<sst xmlns="http://schemas.openxmlformats.org/spreadsheetml/2006/main" count="137" uniqueCount="90">
  <si>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</si>
  <si>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</si>
  <si>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</si>
  <si>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</si>
  <si>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</si>
  <si>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</si>
  <si>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</si>
  <si>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</si>
  <si>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</si>
  <si>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</si>
  <si>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</si>
  <si>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</si>
  <si>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</si>
  <si>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</si>
  <si>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</si>
  <si>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</si>
  <si>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</si>
  <si>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</si>
  <si>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</si>
  <si>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</si>
  <si>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</si>
  <si>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</si>
  <si>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</si>
  <si>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</si>
  <si>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</si>
  <si>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</si>
  <si>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</si>
  <si>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</si>
  <si>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</si>
  <si>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</si>
  <si>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</si>
  <si>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</si>
  <si>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</si>
  <si>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</si>
  <si>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</si>
  <si>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</si>
  <si>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</si>
  <si>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</si>
  <si>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</si>
  <si>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</si>
  <si>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</si>
  <si>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</si>
  <si>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</si>
  <si>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</si>
  <si>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</si>
  <si>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</si>
  <si>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</si>
  <si>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</si>
  <si>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</si>
  <si>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</si>
  <si>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</si>
  <si>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</si>
  <si>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</si>
  <si>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</si>
  <si>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</si>
  <si>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</si>
  <si>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</si>
  <si>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</si>
  <si>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</si>
  <si>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</si>
  <si>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</si>
  <si>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</si>
  <si>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</si>
  <si>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</si>
  <si>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</si>
  <si>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</si>
  <si>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</si>
  <si>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</si>
  <si>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</si>
  <si>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</si>
  <si>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</si>
  <si>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</si>
  <si>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</si>
  <si>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</si>
  <si>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</si>
  <si>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</si>
  <si>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</si>
  <si>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</si>
  <si>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</si>
  <si>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</si>
  <si>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</si>
  <si>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</si>
  <si>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</si>
  <si>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</si>
  <si>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</si>
  <si>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</si>
  <si>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Tilburg</t>
  </si>
  <si>
    <t>Perceel 2</t>
  </si>
  <si>
    <t>Basepoint 59</t>
  </si>
  <si>
    <t>Postcode 5054ZZ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</si>
</sst>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A4" zoomScale="80" zoomScaleNormal="80" workbookViewId="0">
      <selection activeCell="C5" sqref="C5"/>
    </sheetView>
  </sheetViews>
  <sheetFormatPr defaultColWidth="9" defaultRowHeight="15" x14ac:dyDescent="0.25"/>
  <cols>
    <col min="1" max="1" width="3.7109375" style="137" customWidth="1"/>
    <col min="2" max="2" width="30.7109375" style="137" customWidth="1"/>
    <col min="3" max="9" width="25.7109375" style="137" customWidth="1"/>
    <col min="10" max="10" width="2.7109375" style="137" customWidth="1"/>
    <col min="11" max="16" width="25.7109375" style="137" customWidth="1"/>
    <col min="17" max="17" width="2.7109375" style="137" customWidth="1"/>
    <col min="18" max="18" width="25.7109375" style="137" customWidth="1"/>
    <col min="19" max="19" width="3.7109375" style="137" customWidth="1"/>
    <col min="20" max="20" width="14.140625" style="137" bestFit="1" customWidth="1"/>
    <col min="21" max="16384" width="9" style="137"/>
  </cols>
  <sheetData>
    <row r="1" spans="1:19" ht="15.75" thickBot="1" x14ac:dyDescent="0.3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.75" thickBot="1" x14ac:dyDescent="0.3">
      <c r="A2" s="8">
        <v>2</v>
      </c>
      <c r="B2" s="9" t="s">
        <v>87</v>
      </c>
      <c r="C2" s="9" t="s">
        <v>88</v>
      </c>
      <c r="D2" s="10" t="s">
        <v>86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.75" thickBot="1" x14ac:dyDescent="0.3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5.75" thickBot="1" x14ac:dyDescent="0.3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25">
      <c r="A5" s="8">
        <f t="shared" si="0"/>
        <v>5</v>
      </c>
      <c r="B5" s="29" t="s">
        <v>67</v>
      </c>
      <c r="C5" s="1">
        <v>0</v>
      </c>
      <c r="D5" s="2">
        <v>28</v>
      </c>
      <c r="E5" s="6">
        <v>4.5999999999999996</v>
      </c>
      <c r="F5" s="47">
        <f t="shared" ref="F5:F7" si="1">D5*E5</f>
        <v>128.79999999999998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25">
      <c r="A6" s="8">
        <f t="shared" si="0"/>
        <v>6</v>
      </c>
      <c r="B6" s="29" t="s">
        <v>84</v>
      </c>
      <c r="C6" s="1">
        <v>0</v>
      </c>
      <c r="D6" s="2">
        <v>2</v>
      </c>
      <c r="E6" s="6">
        <v>4.5999999999999996</v>
      </c>
      <c r="F6" s="47">
        <f t="shared" si="1"/>
        <v>9.1999999999999993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.75" thickBot="1" x14ac:dyDescent="0.3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.75" thickBot="1" x14ac:dyDescent="0.3">
      <c r="A8" s="8">
        <f t="shared" si="0"/>
        <v>8</v>
      </c>
      <c r="B8" s="35" t="s">
        <v>20</v>
      </c>
      <c r="C8" s="36"/>
      <c r="D8" s="37">
        <f>SUM(D5:D7)</f>
        <v>30</v>
      </c>
      <c r="E8" s="38"/>
      <c r="F8" s="38">
        <f>SUM(F5:F7)</f>
        <v>137.99999999999997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.75" thickBot="1" x14ac:dyDescent="0.3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30.75" thickBot="1" x14ac:dyDescent="0.3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25">
      <c r="A12" s="8">
        <f t="shared" si="0"/>
        <v>12</v>
      </c>
      <c r="B12" s="29" t="s">
        <v>67</v>
      </c>
      <c r="C12" s="1">
        <v>0</v>
      </c>
      <c r="D12" s="6">
        <v>31.3</v>
      </c>
      <c r="E12" s="6">
        <v>3.2</v>
      </c>
      <c r="F12" s="47">
        <f>F5</f>
        <v>128.79999999999998</v>
      </c>
      <c r="G12" s="2">
        <f t="shared" ref="G12:G14" si="6">D12*E12*F12</f>
        <v>12900.608</v>
      </c>
      <c r="H12" s="3">
        <f t="shared" ref="H12:H14" si="7">G12*(100%+$H$11)</f>
        <v>12900.608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25">
      <c r="A13" s="8">
        <f t="shared" si="0"/>
        <v>13</v>
      </c>
      <c r="B13" s="29" t="s">
        <v>84</v>
      </c>
      <c r="C13" s="1">
        <v>0</v>
      </c>
      <c r="D13" s="6">
        <v>31.3</v>
      </c>
      <c r="E13" s="6">
        <v>3.1</v>
      </c>
      <c r="F13" s="47">
        <f>F6</f>
        <v>9.1999999999999993</v>
      </c>
      <c r="G13" s="2">
        <f>D13*E13*F13</f>
        <v>892.67599999999993</v>
      </c>
      <c r="H13" s="3">
        <f t="shared" si="7"/>
        <v>892.67599999999993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.75" thickBot="1" x14ac:dyDescent="0.3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3.2</v>
      </c>
      <c r="F14" s="47">
        <f>F7</f>
        <v>0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.75" thickBot="1" x14ac:dyDescent="0.3">
      <c r="A15" s="8">
        <f t="shared" si="0"/>
        <v>15</v>
      </c>
      <c r="B15" s="18" t="s">
        <v>20</v>
      </c>
      <c r="C15" s="36"/>
      <c r="D15" s="36"/>
      <c r="E15" s="161">
        <f>SUM(E12:E14)</f>
        <v>9.5</v>
      </c>
      <c r="F15" s="161">
        <f>SUM(F12:F14)</f>
        <v>137.99999999999997</v>
      </c>
      <c r="G15" s="161">
        <f>SUM(G12:G14)</f>
        <v>13793.284</v>
      </c>
      <c r="H15" s="162">
        <f>SUM(H12:H14)</f>
        <v>13793.284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.75" thickBot="1" x14ac:dyDescent="0.3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.75" thickBot="1" x14ac:dyDescent="0.3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25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3.2</v>
      </c>
      <c r="F19" s="47">
        <f>F5</f>
        <v>128.79999999999998</v>
      </c>
      <c r="G19" s="47">
        <f t="shared" ref="G19:G21" si="13">E19*F19</f>
        <v>412.15999999999997</v>
      </c>
      <c r="H19" s="2">
        <f t="shared" ref="H19:H21" si="14">G19*(100%+$H$18)</f>
        <v>412.15999999999997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25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3.1</v>
      </c>
      <c r="F20" s="47">
        <f>F6</f>
        <v>9.1999999999999993</v>
      </c>
      <c r="G20" s="47">
        <f t="shared" si="13"/>
        <v>28.52</v>
      </c>
      <c r="H20" s="2">
        <f t="shared" si="14"/>
        <v>28.52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.75" thickBot="1" x14ac:dyDescent="0.3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3.2</v>
      </c>
      <c r="F21" s="47">
        <f>F7</f>
        <v>0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.75" thickBot="1" x14ac:dyDescent="0.3">
      <c r="A22" s="8">
        <f t="shared" si="0"/>
        <v>22</v>
      </c>
      <c r="B22" s="18" t="s">
        <v>20</v>
      </c>
      <c r="C22" s="36"/>
      <c r="D22" s="67"/>
      <c r="E22" s="161">
        <f>SUM(E19:E21)</f>
        <v>9.5</v>
      </c>
      <c r="F22" s="161">
        <f>SUM(F19:F21)</f>
        <v>137.99999999999997</v>
      </c>
      <c r="G22" s="161">
        <f>SUM(G19:G21)</f>
        <v>440.67999999999995</v>
      </c>
      <c r="H22" s="161">
        <f>SUM(H19:H21)</f>
        <v>440.67999999999995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.75" thickBot="1" x14ac:dyDescent="0.3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.75" thickBot="1" x14ac:dyDescent="0.3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.75" thickBot="1" x14ac:dyDescent="0.3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.75" thickBot="1" x14ac:dyDescent="0.3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.75" thickBot="1" x14ac:dyDescent="0.3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.75" thickBot="1" x14ac:dyDescent="0.3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30.75" thickBot="1" x14ac:dyDescent="0.3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25">
      <c r="A30" s="8">
        <f t="shared" si="0"/>
        <v>30</v>
      </c>
      <c r="B30" s="29" t="s">
        <v>67</v>
      </c>
      <c r="C30" s="160">
        <v>0.15</v>
      </c>
      <c r="D30" s="99">
        <f>G12</f>
        <v>12900.608</v>
      </c>
      <c r="E30" s="65">
        <f t="shared" ref="E30:E32" si="20">C30*D30</f>
        <v>1935.0911999999998</v>
      </c>
      <c r="F30" s="46">
        <f t="shared" ref="F30:F31" si="21">$B$29</f>
        <v>0</v>
      </c>
      <c r="G30" s="164">
        <f>G19</f>
        <v>412.15999999999997</v>
      </c>
      <c r="H30" s="65">
        <f t="shared" ref="H30:H32" si="22">F30*G30</f>
        <v>0</v>
      </c>
      <c r="I30" s="101">
        <f t="shared" ref="I30:I32" si="23">E30+H30</f>
        <v>1935.0911999999998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>L30+O30</f>
        <v>0</v>
      </c>
      <c r="Q30" s="45"/>
      <c r="R30" s="30">
        <f t="shared" ref="R30:R32" si="26">I30*$I$3+P30*$P$3</f>
        <v>77403.647999999986</v>
      </c>
      <c r="S30" s="8"/>
    </row>
    <row r="31" spans="1:19" x14ac:dyDescent="0.25">
      <c r="A31" s="8">
        <f t="shared" si="0"/>
        <v>31</v>
      </c>
      <c r="B31" s="29" t="s">
        <v>84</v>
      </c>
      <c r="C31" s="160">
        <v>0.3</v>
      </c>
      <c r="D31" s="99">
        <f>G13</f>
        <v>892.67599999999993</v>
      </c>
      <c r="E31" s="65">
        <f t="shared" si="20"/>
        <v>267.80279999999999</v>
      </c>
      <c r="F31" s="46">
        <f t="shared" si="21"/>
        <v>0</v>
      </c>
      <c r="G31" s="164">
        <f>G20</f>
        <v>28.52</v>
      </c>
      <c r="H31" s="65">
        <f t="shared" si="22"/>
        <v>0</v>
      </c>
      <c r="I31" s="101">
        <f t="shared" si="23"/>
        <v>267.80279999999999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>L31+O31</f>
        <v>0</v>
      </c>
      <c r="Q31" s="45"/>
      <c r="R31" s="30">
        <f t="shared" si="26"/>
        <v>10712.111999999999</v>
      </c>
      <c r="S31" s="8"/>
    </row>
    <row r="32" spans="1:19" ht="15.75" thickBot="1" x14ac:dyDescent="0.3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>$B$29</f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>L32+O32</f>
        <v>0</v>
      </c>
      <c r="Q32" s="45"/>
      <c r="R32" s="30">
        <f t="shared" si="26"/>
        <v>0</v>
      </c>
      <c r="S32" s="8"/>
    </row>
    <row r="33" spans="1:21" ht="15.75" thickBot="1" x14ac:dyDescent="0.3">
      <c r="A33" s="8">
        <f t="shared" si="0"/>
        <v>33</v>
      </c>
      <c r="B33" s="102" t="s">
        <v>11</v>
      </c>
      <c r="C33" s="103"/>
      <c r="D33" s="166">
        <f>SUM(D30:D32)</f>
        <v>13793.284</v>
      </c>
      <c r="E33" s="104">
        <f>SUM(E30:E32)</f>
        <v>2202.8939999999998</v>
      </c>
      <c r="F33" s="44"/>
      <c r="G33" s="165">
        <f>SUM(G30:G32)</f>
        <v>440.67999999999995</v>
      </c>
      <c r="H33" s="106">
        <f>SUM(H30:H32)</f>
        <v>0</v>
      </c>
      <c r="I33" s="107">
        <f>SUM(I30:I32)</f>
        <v>2202.8939999999998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88115.76</v>
      </c>
      <c r="S33" s="8"/>
    </row>
    <row r="34" spans="1:21" ht="15.75" thickBot="1" x14ac:dyDescent="0.3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.75" thickBot="1" x14ac:dyDescent="0.3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4.9988517745302721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25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25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25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88115.76</v>
      </c>
      <c r="S38" s="130"/>
      <c r="T38" s="143"/>
    </row>
    <row r="39" spans="1:21" x14ac:dyDescent="0.25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88115.76</v>
      </c>
      <c r="S39" s="8"/>
      <c r="T39" s="143"/>
    </row>
    <row r="40" spans="1:21" x14ac:dyDescent="0.25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88115.76</v>
      </c>
      <c r="S40" s="8"/>
      <c r="T40" s="143"/>
    </row>
    <row r="41" spans="1:21" x14ac:dyDescent="0.25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88115.76</v>
      </c>
      <c r="S41" s="8"/>
      <c r="T41" s="143"/>
    </row>
    <row r="42" spans="1:21" x14ac:dyDescent="0.25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25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17627.199999999997</v>
      </c>
      <c r="S43" s="8"/>
      <c r="T43" s="143"/>
    </row>
    <row r="44" spans="1:21" ht="15.75" thickBot="1" x14ac:dyDescent="0.3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25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25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36BUT1MxEFF+/YGI59sGhKU9szZOUzmWKtgw9+B6vJ/+qths1yOb+tlKRrY/Xsg22GY55UfPNCXj/FdONxwfwQ==" saltValue="DZljYFDX6s+7ETZt75CT3g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Johan van Loenhout</cp:lastModifiedBy>
  <cp:lastPrinted>2023-08-26T11:27:19Z</cp:lastPrinted>
  <dcterms:created xsi:type="dcterms:W3CDTF">2022-12-16T10:18:51Z</dcterms:created>
  <dcterms:modified xsi:type="dcterms:W3CDTF">2023-11-30T15:01:22Z</dcterms:modified>
</cp:coreProperties>
</file>