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G:\Bureaublad\kantoormeubilair\"/>
    </mc:Choice>
  </mc:AlternateContent>
  <xr:revisionPtr revIDLastSave="0" documentId="13_ncr:1_{30842F15-C3C5-47A9-8D26-DEA26CD556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1 Prijzenblad Refurbished" sheetId="4" r:id="rId1"/>
    <sheet name="P2 Prijzenblad Nieuw" sheetId="1" r:id="rId2"/>
    <sheet name="P3 Uurtarief Cor. Onderhoud" sheetId="3" r:id="rId3"/>
  </sheets>
  <definedNames>
    <definedName name="_xlnm._FilterDatabase" localSheetId="0" hidden="1">'P1 Prijzenblad Refurbished'!$A$10:$H$10</definedName>
    <definedName name="_xlnm._FilterDatabase" localSheetId="1" hidden="1">'P2 Prijzenblad Nieuw'!$A$10:$H$10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3" l="1"/>
  <c r="J10" i="3"/>
  <c r="L8" i="4"/>
  <c r="K9" i="4" s="1"/>
  <c r="L8" i="1"/>
  <c r="K9" i="1" s="1"/>
  <c r="G12" i="3"/>
  <c r="G13" i="3" s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11" i="1"/>
  <c r="G34" i="1" s="1"/>
  <c r="G64" i="1" s="1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11" i="4"/>
  <c r="G34" i="4" s="1"/>
  <c r="G35" i="4" s="1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G63" i="4"/>
  <c r="G54" i="1" l="1"/>
</calcChain>
</file>

<file path=xl/sharedStrings.xml><?xml version="1.0" encoding="utf-8"?>
<sst xmlns="http://schemas.openxmlformats.org/spreadsheetml/2006/main" count="165" uniqueCount="92">
  <si>
    <t>PvE nr.</t>
  </si>
  <si>
    <t>Artikel</t>
  </si>
  <si>
    <t>Weging</t>
  </si>
  <si>
    <t>Functies m.b.t. werkzaamheden onderhoud</t>
  </si>
  <si>
    <t>werkdagen</t>
  </si>
  <si>
    <t>avond</t>
  </si>
  <si>
    <t>weekend</t>
  </si>
  <si>
    <t>gemiddelde 
tarief</t>
  </si>
  <si>
    <t>weging</t>
  </si>
  <si>
    <t xml:space="preserve">Servicemonteur </t>
  </si>
  <si>
    <t>Werkdag</t>
  </si>
  <si>
    <t xml:space="preserve">Maandag t/m vrijdag </t>
  </si>
  <si>
    <t>Rechtsgeldige ondertekening Inschrijver</t>
  </si>
  <si>
    <t>Naam rechtsgeldige vertegenwoordiger:</t>
  </si>
  <si>
    <t>Datum:</t>
  </si>
  <si>
    <t>Handtekening</t>
  </si>
  <si>
    <t>plafondbedrag
gem. tarief</t>
  </si>
  <si>
    <t>Plafondbedrag 
max. tarief</t>
  </si>
  <si>
    <t>Ondergrens
Minimum tarief</t>
  </si>
  <si>
    <t>ondergrens
gem. tarief</t>
  </si>
  <si>
    <t>Inschrijfprijs per los Artikel</t>
  </si>
  <si>
    <t>Fictieve inschrijfsom per Artikel</t>
  </si>
  <si>
    <t>Vergaderstoel</t>
  </si>
  <si>
    <t xml:space="preserve">Bureau 160x80cm </t>
  </si>
  <si>
    <t xml:space="preserve">Verrijdbaar ladeblok </t>
  </si>
  <si>
    <t>Vergadertafel 160x80cm</t>
  </si>
  <si>
    <t>4-deurs lockerkast</t>
  </si>
  <si>
    <t>Loketstoel</t>
  </si>
  <si>
    <t>24uurs bureaustoel</t>
  </si>
  <si>
    <t>Bureau 160x80cm zit/sta</t>
  </si>
  <si>
    <t>12-deurs lockerkast</t>
  </si>
  <si>
    <t>8-deurs lockerskast</t>
  </si>
  <si>
    <t>Bureau 120x80cm zit/sta</t>
  </si>
  <si>
    <t>Legborddragers roldeurkast</t>
  </si>
  <si>
    <t>Gasveer Bureaustoel</t>
  </si>
  <si>
    <t>Wieltje  bureaustoel</t>
  </si>
  <si>
    <t>Armlegger bureaustoel</t>
  </si>
  <si>
    <t>Bedieningsknop bureaustoel</t>
  </si>
  <si>
    <t>Zitting bureaustoel</t>
  </si>
  <si>
    <t xml:space="preserve">Rug bureaustoel  </t>
  </si>
  <si>
    <t xml:space="preserve">Bureaublad </t>
  </si>
  <si>
    <t>Slinger voor hoogte-verstelling bureau</t>
  </si>
  <si>
    <t>Bedieningsdisplay hoogte-verstelling bureau</t>
  </si>
  <si>
    <t>Bureau 120x80cm</t>
  </si>
  <si>
    <t>Vergadertafel ca 160x80cm</t>
  </si>
  <si>
    <t>van 08.00 uur tot 17:00 uur</t>
  </si>
  <si>
    <t>13.1</t>
  </si>
  <si>
    <t>13.2</t>
  </si>
  <si>
    <t>Standaard bureaustoel</t>
  </si>
  <si>
    <t>13.4</t>
  </si>
  <si>
    <t>13.6</t>
  </si>
  <si>
    <t>13.7</t>
  </si>
  <si>
    <t>13.8</t>
  </si>
  <si>
    <t>13.9</t>
  </si>
  <si>
    <t>Schuifdeurkast ca 195x160x45cm</t>
  </si>
  <si>
    <t>Schuifdeurkast ca 160x160x45cm</t>
  </si>
  <si>
    <t>Schuifdeurkast ca 118x160x45cm</t>
  </si>
  <si>
    <t>Schuifdeurkast ca 74x160x45cm</t>
  </si>
  <si>
    <t>13.10</t>
  </si>
  <si>
    <t>13.11</t>
  </si>
  <si>
    <t>13.12</t>
  </si>
  <si>
    <t>Bureau ca 120x80cm zit/sta</t>
  </si>
  <si>
    <t>Bureau ca 120x80cm</t>
  </si>
  <si>
    <t xml:space="preserve">Bureau ca 160x80cm </t>
  </si>
  <si>
    <t>Bureau ca 160x80cm zit/sta</t>
  </si>
  <si>
    <t>Draaideurkast ca 95x100x40cm</t>
  </si>
  <si>
    <t>Zadelkruk</t>
  </si>
  <si>
    <t>Bureau 140x80cm zit/sta</t>
  </si>
  <si>
    <t>Bureau ca 180x80cm zit/sta</t>
  </si>
  <si>
    <t xml:space="preserve">Bureau 140x80cm </t>
  </si>
  <si>
    <t>Bureau 140x80cm</t>
  </si>
  <si>
    <t>Zit Sta hulp</t>
  </si>
  <si>
    <t>Zit sta hulp</t>
  </si>
  <si>
    <t xml:space="preserve">Legbord roldeurkast </t>
  </si>
  <si>
    <t xml:space="preserve">Bijlage J Prijzenblad aanbesteding Kantoormeubilair </t>
  </si>
  <si>
    <t>fictieve inschrijfsom P1</t>
  </si>
  <si>
    <t>Naam Inschrijver en rechtsgeldige vertegenwoordiger:</t>
  </si>
  <si>
    <t xml:space="preserve">De tarieven die Inschrijver in dit formulier vermeldt voldoen aan hetgeen gesteld is in het Beschrijvend document en het PvE
Het tarief in kolom D valt binnen de ondergrens en bovengrens uit de kolommen E en F. </t>
  </si>
  <si>
    <t>De tarieven die Inschrijver in dit formulier vermeldt voldoen aan hetgeen gesteld is in het Beschrijvend document en het PvE
Het tarief in kolom D valt binnen de ondergrens en bovengrens uit de kolommen E en F. 
Het tarief in kolom D is maximaal het tarief van Inschrijver in kolom D tabblad P2.</t>
  </si>
  <si>
    <t>tabblad P1 Refurbished</t>
  </si>
  <si>
    <t>tabblad P2 nieuw</t>
  </si>
  <si>
    <t>tabblad P3 uurtarieven</t>
  </si>
  <si>
    <t>minimaal ondergrens gemiddeld tarief uit cel B/C/D = 50 euro is maximale score</t>
  </si>
  <si>
    <t>maximale bovengrens gemiddeld tarief uit cel B/C/D = 80 euro is minimale score</t>
  </si>
  <si>
    <t>NB.
Alleen de direct bestede uren en de Artikelen kunnen in rekening gebracht worden, reiskosten, voorrijkosten en andere indirecte kosten niet. 
Het COA verlangt een gespecificeerde opgave (werkbon, factuur), met daarop: 
- Het aantal manuren, de totale loonkosten.
- De gebruikte Artikelen/materialen en kosten (marktconform) per eenheid
De kosten voor materiaal zijn inclusief alle opslagen en kortingen. 
Onderaanneming mag niet leiden tot meer kosten.</t>
  </si>
  <si>
    <t>gewogen score P1</t>
  </si>
  <si>
    <t>(0 – maximale score) / (maximale bandbr- min bandbreedte) * (inschrijfprijs – max. bandbreedte) = gewogen score bij een lineaire prijsbeoordeling</t>
  </si>
  <si>
    <t>gewogen score P2</t>
  </si>
  <si>
    <t>fictieve inschrijfsom P2</t>
  </si>
  <si>
    <t>max score</t>
  </si>
  <si>
    <t>De tarieven die Inschrijver in dit formulier vermeldt voldoen aan hetgeen gesteld is in het Beschrijvend document en het PvE
Het tarief in kolom G valt binnen de ondergrens en bovengrens uit de kolommen E en F. 
Alleen de direct bestede uren en de Artikelen kunnen in rekening gebracht worden, reiskosten, voorrijkosten en andere indirecte kosten niet. 
Het COA verlangt een gespecificeerde opgave (werkbon, factuur), met daarop: 
- Het aantal manuren, de totale loonkosten.
- De gebruikte Artikelen/materialen en kosten (marktconform) per eenheid
De kosten voor materiaal zijn inclusief alle opslagen en kortingen. 
Onderaanneming mag niet leiden tot meer kosten.
Werkdag maandag t/m vrijdag van 08.00 uur tot 17:00 uur</t>
  </si>
  <si>
    <t>gewogen score 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</si>
</sst>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_-;[Red]&quot;€&quot;\ #,##0.00\-"/>
    <numFmt numFmtId="165" formatCode="&quot;€&quot;\ #,##0.00"/>
    <numFmt numFmtId="166" formatCode="#,##0.00_ ;\-#,##0.00\ "/>
  </numFmts>
  <fonts count="3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Arial"/>
      <family val="2"/>
    </font>
    <font>
      <b/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u/>
      <sz val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0"/>
      <name val="Calibri"/>
      <family val="2"/>
      <scheme val="minor"/>
    </font>
    <font>
      <sz val="10"/>
      <color indexed="64"/>
      <name val="Arial"/>
      <family val="2"/>
    </font>
    <font>
      <sz val="10"/>
      <color indexed="64"/>
      <name val="Daytona"/>
      <family val="2"/>
    </font>
    <font>
      <sz val="10"/>
      <color theme="1"/>
      <name val="Thesans"/>
    </font>
    <font>
      <sz val="9"/>
      <color theme="1"/>
      <name val="Thesans"/>
    </font>
    <font>
      <sz val="10"/>
      <name val="Thesans"/>
    </font>
    <font>
      <sz val="10"/>
      <color rgb="FF000000"/>
      <name val="Thesans"/>
    </font>
    <font>
      <b/>
      <sz val="12"/>
      <color theme="1"/>
      <name val="Thesans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0"/>
      <color rgb="FF1F497D"/>
      <name val="Arial"/>
      <family val="2"/>
    </font>
    <font>
      <sz val="12"/>
      <color theme="1"/>
      <name val="Thesans"/>
    </font>
    <font>
      <b/>
      <sz val="12"/>
      <color rgb="FF000000"/>
      <name val="Thesans"/>
    </font>
    <font>
      <b/>
      <sz val="12"/>
      <color rgb="FFFF0000"/>
      <name val="Thesans"/>
    </font>
    <font>
      <sz val="12"/>
      <color rgb="FF000000"/>
      <name val="Thesans"/>
    </font>
    <font>
      <sz val="12"/>
      <color rgb="FFFF0000"/>
      <name val="Thesans"/>
    </font>
    <font>
      <b/>
      <sz val="12"/>
      <name val="Thesans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15" fillId="0" borderId="0"/>
  </cellStyleXfs>
  <cellXfs count="216">
    <xf numFmtId="0" fontId="0" fillId="0" borderId="0" xfId="0"/>
    <xf numFmtId="0" fontId="4" fillId="2" borderId="0" xfId="0" applyFont="1" applyFill="1"/>
    <xf numFmtId="0" fontId="4" fillId="0" borderId="0" xfId="0" applyFont="1"/>
    <xf numFmtId="0" fontId="6" fillId="2" borderId="0" xfId="0" applyFont="1" applyFill="1"/>
    <xf numFmtId="0" fontId="6" fillId="0" borderId="0" xfId="0" applyFont="1"/>
    <xf numFmtId="0" fontId="7" fillId="3" borderId="3" xfId="3" applyFont="1" applyFill="1" applyBorder="1" applyAlignment="1" applyProtection="1">
      <alignment horizontal="center"/>
    </xf>
    <xf numFmtId="9" fontId="7" fillId="3" borderId="3" xfId="3" applyNumberFormat="1" applyFont="1" applyFill="1" applyBorder="1" applyAlignment="1" applyProtection="1">
      <alignment horizontal="center"/>
    </xf>
    <xf numFmtId="0" fontId="8" fillId="2" borderId="0" xfId="3" applyFont="1" applyFill="1" applyBorder="1" applyProtection="1"/>
    <xf numFmtId="0" fontId="8" fillId="2" borderId="0" xfId="3" applyFont="1" applyFill="1" applyProtection="1"/>
    <xf numFmtId="0" fontId="8" fillId="2" borderId="0" xfId="3" applyFont="1" applyFill="1"/>
    <xf numFmtId="0" fontId="4" fillId="2" borderId="10" xfId="0" applyFont="1" applyFill="1" applyBorder="1"/>
    <xf numFmtId="0" fontId="4" fillId="0" borderId="10" xfId="0" applyFont="1" applyBorder="1"/>
    <xf numFmtId="0" fontId="6" fillId="0" borderId="10" xfId="0" applyFont="1" applyBorder="1"/>
    <xf numFmtId="0" fontId="4" fillId="2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7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0" fillId="0" borderId="0" xfId="0" applyAlignment="1"/>
    <xf numFmtId="164" fontId="8" fillId="8" borderId="3" xfId="3" applyNumberFormat="1" applyFont="1" applyFill="1" applyBorder="1" applyAlignment="1" applyProtection="1">
      <alignment horizontal="center" vertical="center"/>
      <protection locked="0"/>
    </xf>
    <xf numFmtId="164" fontId="8" fillId="8" borderId="7" xfId="3" applyNumberFormat="1" applyFont="1" applyFill="1" applyBorder="1" applyAlignment="1" applyProtection="1">
      <alignment horizontal="center" vertical="center"/>
      <protection locked="0"/>
    </xf>
    <xf numFmtId="0" fontId="9" fillId="0" borderId="0" xfId="3" applyFont="1" applyFill="1" applyBorder="1" applyProtection="1"/>
    <xf numFmtId="0" fontId="3" fillId="3" borderId="4" xfId="0" applyFont="1" applyFill="1" applyBorder="1" applyAlignment="1">
      <alignment horizontal="left" wrapText="1"/>
    </xf>
    <xf numFmtId="0" fontId="3" fillId="3" borderId="4" xfId="0" applyFont="1" applyFill="1" applyBorder="1"/>
    <xf numFmtId="0" fontId="5" fillId="7" borderId="11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 vertical="center"/>
    </xf>
    <xf numFmtId="0" fontId="10" fillId="10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/>
    </xf>
    <xf numFmtId="43" fontId="0" fillId="0" borderId="0" xfId="0" applyNumberFormat="1"/>
    <xf numFmtId="43" fontId="4" fillId="0" borderId="0" xfId="0" applyNumberFormat="1" applyFont="1"/>
    <xf numFmtId="0" fontId="16" fillId="0" borderId="0" xfId="4" applyFont="1"/>
    <xf numFmtId="0" fontId="17" fillId="0" borderId="3" xfId="0" applyFont="1" applyBorder="1"/>
    <xf numFmtId="0" fontId="17" fillId="0" borderId="3" xfId="0" applyFont="1" applyFill="1" applyBorder="1" applyAlignment="1">
      <alignment horizontal="center"/>
    </xf>
    <xf numFmtId="0" fontId="19" fillId="0" borderId="3" xfId="0" applyFont="1" applyBorder="1"/>
    <xf numFmtId="0" fontId="20" fillId="0" borderId="3" xfId="0" applyFont="1" applyBorder="1"/>
    <xf numFmtId="0" fontId="19" fillId="0" borderId="3" xfId="0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 vertical="center"/>
    </xf>
    <xf numFmtId="165" fontId="18" fillId="5" borderId="4" xfId="1" applyNumberFormat="1" applyFont="1" applyFill="1" applyBorder="1" applyAlignment="1" applyProtection="1">
      <alignment horizontal="center"/>
      <protection locked="0"/>
    </xf>
    <xf numFmtId="7" fontId="18" fillId="5" borderId="4" xfId="1" applyNumberFormat="1" applyFont="1" applyFill="1" applyBorder="1" applyAlignment="1" applyProtection="1">
      <alignment horizontal="center"/>
      <protection locked="0"/>
    </xf>
    <xf numFmtId="0" fontId="4" fillId="0" borderId="10" xfId="0" applyFont="1" applyFill="1" applyBorder="1"/>
    <xf numFmtId="43" fontId="0" fillId="0" borderId="0" xfId="0" applyNumberFormat="1" applyFill="1"/>
    <xf numFmtId="0" fontId="4" fillId="0" borderId="0" xfId="0" applyFont="1" applyFill="1"/>
    <xf numFmtId="0" fontId="22" fillId="7" borderId="24" xfId="0" applyFont="1" applyFill="1" applyBorder="1"/>
    <xf numFmtId="0" fontId="22" fillId="7" borderId="11" xfId="0" applyFont="1" applyFill="1" applyBorder="1"/>
    <xf numFmtId="0" fontId="23" fillId="7" borderId="0" xfId="0" applyFont="1" applyFill="1" applyBorder="1"/>
    <xf numFmtId="0" fontId="22" fillId="7" borderId="0" xfId="0" applyFont="1" applyFill="1" applyBorder="1"/>
    <xf numFmtId="0" fontId="14" fillId="7" borderId="0" xfId="0" applyFont="1" applyFill="1" applyBorder="1" applyAlignment="1">
      <alignment horizontal="center"/>
    </xf>
    <xf numFmtId="0" fontId="5" fillId="7" borderId="0" xfId="0" applyFont="1" applyFill="1" applyBorder="1" applyAlignment="1">
      <alignment horizontal="center"/>
    </xf>
    <xf numFmtId="0" fontId="5" fillId="7" borderId="0" xfId="0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1" fillId="0" borderId="3" xfId="0" applyFont="1" applyFill="1" applyBorder="1" applyAlignment="1">
      <alignment horizontal="center"/>
    </xf>
    <xf numFmtId="44" fontId="21" fillId="5" borderId="4" xfId="1" applyFont="1" applyFill="1" applyBorder="1" applyAlignment="1" applyProtection="1">
      <alignment horizontal="center"/>
      <protection locked="0"/>
    </xf>
    <xf numFmtId="44" fontId="21" fillId="7" borderId="4" xfId="1" applyFont="1" applyFill="1" applyBorder="1" applyAlignment="1" applyProtection="1">
      <alignment horizontal="center" vertical="top"/>
      <protection locked="0"/>
    </xf>
    <xf numFmtId="165" fontId="21" fillId="7" borderId="4" xfId="1" applyNumberFormat="1" applyFont="1" applyFill="1" applyBorder="1" applyAlignment="1" applyProtection="1">
      <alignment horizontal="center"/>
      <protection locked="0"/>
    </xf>
    <xf numFmtId="44" fontId="21" fillId="5" borderId="3" xfId="1" applyFont="1" applyFill="1" applyBorder="1" applyAlignment="1" applyProtection="1">
      <alignment horizontal="center"/>
      <protection locked="0"/>
    </xf>
    <xf numFmtId="0" fontId="21" fillId="2" borderId="0" xfId="0" applyFont="1" applyFill="1" applyAlignment="1">
      <alignment horizontal="center"/>
    </xf>
    <xf numFmtId="0" fontId="21" fillId="2" borderId="0" xfId="0" applyFont="1" applyFill="1" applyAlignment="1">
      <alignment horizontal="center" vertical="center"/>
    </xf>
    <xf numFmtId="2" fontId="21" fillId="9" borderId="26" xfId="0" applyNumberFormat="1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25" fillId="7" borderId="7" xfId="0" applyFont="1" applyFill="1" applyBorder="1"/>
    <xf numFmtId="0" fontId="28" fillId="0" borderId="3" xfId="0" applyFont="1" applyBorder="1"/>
    <xf numFmtId="0" fontId="25" fillId="0" borderId="3" xfId="0" applyFont="1" applyFill="1" applyBorder="1" applyAlignment="1">
      <alignment horizontal="center"/>
    </xf>
    <xf numFmtId="44" fontId="25" fillId="5" borderId="3" xfId="1" applyFont="1" applyFill="1" applyBorder="1" applyAlignment="1" applyProtection="1">
      <alignment horizontal="center"/>
      <protection locked="0"/>
    </xf>
    <xf numFmtId="44" fontId="25" fillId="7" borderId="4" xfId="1" applyFont="1" applyFill="1" applyBorder="1" applyAlignment="1" applyProtection="1">
      <alignment horizontal="center" vertical="top"/>
      <protection locked="0"/>
    </xf>
    <xf numFmtId="165" fontId="25" fillId="7" borderId="4" xfId="1" applyNumberFormat="1" applyFont="1" applyFill="1" applyBorder="1" applyAlignment="1" applyProtection="1">
      <alignment horizontal="center"/>
      <protection locked="0"/>
    </xf>
    <xf numFmtId="44" fontId="25" fillId="6" borderId="4" xfId="1" applyFont="1" applyFill="1" applyBorder="1" applyAlignment="1">
      <alignment horizontal="center"/>
    </xf>
    <xf numFmtId="0" fontId="29" fillId="0" borderId="3" xfId="0" applyFont="1" applyBorder="1"/>
    <xf numFmtId="0" fontId="21" fillId="0" borderId="3" xfId="0" applyFont="1" applyBorder="1" applyAlignment="1">
      <alignment horizontal="center"/>
    </xf>
    <xf numFmtId="0" fontId="28" fillId="0" borderId="3" xfId="0" applyFont="1" applyBorder="1" applyAlignment="1">
      <alignment horizontal="left" vertical="center" indent="1"/>
    </xf>
    <xf numFmtId="44" fontId="25" fillId="5" borderId="4" xfId="1" applyFont="1" applyFill="1" applyBorder="1" applyAlignment="1" applyProtection="1">
      <alignment horizontal="center"/>
      <protection locked="0"/>
    </xf>
    <xf numFmtId="0" fontId="25" fillId="0" borderId="3" xfId="0" applyFont="1" applyBorder="1"/>
    <xf numFmtId="0" fontId="25" fillId="7" borderId="0" xfId="0" applyFont="1" applyFill="1" applyBorder="1"/>
    <xf numFmtId="0" fontId="25" fillId="7" borderId="3" xfId="0" applyFont="1" applyFill="1" applyBorder="1"/>
    <xf numFmtId="49" fontId="25" fillId="2" borderId="3" xfId="0" applyNumberFormat="1" applyFont="1" applyFill="1" applyBorder="1"/>
    <xf numFmtId="0" fontId="25" fillId="0" borderId="0" xfId="0" applyFont="1"/>
    <xf numFmtId="0" fontId="25" fillId="7" borderId="5" xfId="0" applyFont="1" applyFill="1" applyBorder="1"/>
    <xf numFmtId="0" fontId="25" fillId="2" borderId="0" xfId="0" applyFont="1" applyFill="1"/>
    <xf numFmtId="0" fontId="25" fillId="2" borderId="0" xfId="0" applyFont="1" applyFill="1" applyAlignment="1">
      <alignment horizontal="center"/>
    </xf>
    <xf numFmtId="0" fontId="25" fillId="0" borderId="9" xfId="0" applyFont="1" applyBorder="1"/>
    <xf numFmtId="0" fontId="25" fillId="2" borderId="0" xfId="0" applyFont="1" applyFill="1" applyAlignment="1">
      <alignment horizontal="center" vertical="center"/>
    </xf>
    <xf numFmtId="44" fontId="25" fillId="9" borderId="12" xfId="0" applyNumberFormat="1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25" fillId="4" borderId="0" xfId="0" applyFont="1" applyFill="1" applyAlignment="1">
      <alignment horizontal="center" vertical="center"/>
    </xf>
    <xf numFmtId="0" fontId="25" fillId="4" borderId="0" xfId="0" applyFont="1" applyFill="1" applyAlignment="1">
      <alignment horizontal="center"/>
    </xf>
    <xf numFmtId="0" fontId="25" fillId="7" borderId="0" xfId="0" applyFont="1" applyFill="1" applyAlignment="1">
      <alignment horizontal="center"/>
    </xf>
    <xf numFmtId="0" fontId="0" fillId="5" borderId="19" xfId="0" applyFill="1" applyBorder="1" applyAlignment="1" applyProtection="1">
      <alignment vertical="top"/>
      <protection locked="0"/>
    </xf>
    <xf numFmtId="0" fontId="0" fillId="5" borderId="1" xfId="0" applyFill="1" applyBorder="1" applyAlignment="1" applyProtection="1">
      <alignment vertical="top"/>
      <protection locked="0"/>
    </xf>
    <xf numFmtId="0" fontId="0" fillId="5" borderId="20" xfId="0" applyFill="1" applyBorder="1" applyAlignment="1" applyProtection="1">
      <alignment vertical="top"/>
      <protection locked="0"/>
    </xf>
    <xf numFmtId="0" fontId="0" fillId="5" borderId="15" xfId="0" applyFill="1" applyBorder="1" applyAlignment="1" applyProtection="1">
      <alignment vertical="top"/>
      <protection locked="0"/>
    </xf>
    <xf numFmtId="0" fontId="0" fillId="5" borderId="0" xfId="0" applyFill="1" applyBorder="1" applyAlignment="1" applyProtection="1">
      <alignment vertical="top"/>
      <protection locked="0"/>
    </xf>
    <xf numFmtId="0" fontId="0" fillId="5" borderId="16" xfId="0" applyFill="1" applyBorder="1" applyAlignment="1" applyProtection="1">
      <alignment vertical="top"/>
      <protection locked="0"/>
    </xf>
    <xf numFmtId="0" fontId="0" fillId="5" borderId="21" xfId="0" applyFill="1" applyBorder="1" applyAlignment="1" applyProtection="1">
      <alignment vertical="top"/>
      <protection locked="0"/>
    </xf>
    <xf numFmtId="0" fontId="0" fillId="5" borderId="22" xfId="0" applyFill="1" applyBorder="1" applyAlignment="1" applyProtection="1">
      <alignment vertical="top"/>
      <protection locked="0"/>
    </xf>
    <xf numFmtId="0" fontId="0" fillId="5" borderId="23" xfId="0" applyFill="1" applyBorder="1" applyAlignment="1" applyProtection="1">
      <alignment vertical="top"/>
      <protection locked="0"/>
    </xf>
    <xf numFmtId="0" fontId="8" fillId="2" borderId="0" xfId="3" applyFont="1" applyFill="1" applyAlignment="1" applyProtection="1">
      <alignment vertical="top" wrapText="1"/>
    </xf>
    <xf numFmtId="0" fontId="11" fillId="7" borderId="11" xfId="0" applyFont="1" applyFill="1" applyBorder="1" applyAlignment="1"/>
    <xf numFmtId="0" fontId="11" fillId="7" borderId="12" xfId="0" applyFont="1" applyFill="1" applyBorder="1" applyAlignment="1"/>
    <xf numFmtId="0" fontId="0" fillId="5" borderId="5" xfId="0" applyFill="1" applyBorder="1" applyAlignment="1" applyProtection="1">
      <alignment vertical="top"/>
      <protection locked="0"/>
    </xf>
    <xf numFmtId="0" fontId="0" fillId="5" borderId="3" xfId="0" applyFill="1" applyBorder="1" applyAlignment="1" applyProtection="1">
      <alignment vertical="top"/>
      <protection locked="0"/>
    </xf>
    <xf numFmtId="0" fontId="0" fillId="5" borderId="13" xfId="0" applyFill="1" applyBorder="1" applyAlignment="1" applyProtection="1">
      <alignment vertical="top"/>
      <protection locked="0"/>
    </xf>
    <xf numFmtId="0" fontId="0" fillId="5" borderId="14" xfId="0" applyFill="1" applyBorder="1" applyAlignment="1" applyProtection="1">
      <alignment vertical="top"/>
      <protection locked="0"/>
    </xf>
    <xf numFmtId="0" fontId="0" fillId="5" borderId="17" xfId="0" applyFill="1" applyBorder="1" applyAlignment="1" applyProtection="1">
      <alignment vertical="top"/>
      <protection locked="0"/>
    </xf>
    <xf numFmtId="0" fontId="0" fillId="5" borderId="2" xfId="0" applyFill="1" applyBorder="1" applyAlignment="1" applyProtection="1">
      <alignment vertical="top"/>
      <protection locked="0"/>
    </xf>
    <xf numFmtId="0" fontId="0" fillId="5" borderId="18" xfId="0" applyFill="1" applyBorder="1" applyAlignment="1" applyProtection="1">
      <alignment vertical="top"/>
      <protection locked="0"/>
    </xf>
    <xf numFmtId="0" fontId="7" fillId="3" borderId="14" xfId="3" applyFont="1" applyFill="1" applyBorder="1" applyProtection="1"/>
    <xf numFmtId="0" fontId="7" fillId="3" borderId="14" xfId="3" applyFont="1" applyFill="1" applyBorder="1" applyAlignment="1" applyProtection="1">
      <alignment horizontal="right"/>
    </xf>
    <xf numFmtId="0" fontId="8" fillId="7" borderId="14" xfId="3" applyFont="1" applyFill="1" applyBorder="1" applyAlignment="1" applyProtection="1">
      <alignment horizontal="center" vertical="center"/>
    </xf>
    <xf numFmtId="164" fontId="30" fillId="14" borderId="12" xfId="3" applyNumberFormat="1" applyFont="1" applyFill="1" applyBorder="1" applyAlignment="1" applyProtection="1">
      <alignment horizontal="center" vertical="center"/>
    </xf>
    <xf numFmtId="0" fontId="10" fillId="10" borderId="4" xfId="0" applyFont="1" applyFill="1" applyBorder="1" applyAlignment="1" applyProtection="1">
      <alignment vertical="center" wrapText="1"/>
    </xf>
    <xf numFmtId="0" fontId="10" fillId="3" borderId="4" xfId="0" applyFont="1" applyFill="1" applyBorder="1" applyAlignment="1" applyProtection="1">
      <alignment vertical="center" wrapText="1"/>
    </xf>
    <xf numFmtId="44" fontId="18" fillId="13" borderId="4" xfId="1" applyFont="1" applyFill="1" applyBorder="1" applyAlignment="1" applyProtection="1">
      <alignment horizontal="center" vertical="top"/>
    </xf>
    <xf numFmtId="165" fontId="18" fillId="13" borderId="4" xfId="1" applyNumberFormat="1" applyFont="1" applyFill="1" applyBorder="1" applyAlignment="1" applyProtection="1">
      <alignment horizontal="center"/>
    </xf>
    <xf numFmtId="165" fontId="18" fillId="12" borderId="4" xfId="1" applyNumberFormat="1" applyFont="1" applyFill="1" applyBorder="1" applyAlignment="1" applyProtection="1">
      <alignment horizontal="center"/>
    </xf>
    <xf numFmtId="7" fontId="21" fillId="11" borderId="6" xfId="0" applyNumberFormat="1" applyFont="1" applyFill="1" applyBorder="1" applyAlignment="1" applyProtection="1">
      <alignment horizontal="center" vertical="center"/>
    </xf>
    <xf numFmtId="166" fontId="21" fillId="11" borderId="4" xfId="1" applyNumberFormat="1" applyFont="1" applyFill="1" applyBorder="1" applyAlignment="1" applyProtection="1">
      <alignment horizontal="center" vertical="center"/>
    </xf>
    <xf numFmtId="0" fontId="22" fillId="7" borderId="24" xfId="0" applyFont="1" applyFill="1" applyBorder="1" applyProtection="1"/>
    <xf numFmtId="0" fontId="22" fillId="7" borderId="11" xfId="0" applyFont="1" applyFill="1" applyBorder="1" applyProtection="1"/>
    <xf numFmtId="0" fontId="14" fillId="7" borderId="11" xfId="0" applyFont="1" applyFill="1" applyBorder="1" applyAlignment="1" applyProtection="1">
      <alignment horizontal="center"/>
    </xf>
    <xf numFmtId="0" fontId="5" fillId="7" borderId="11" xfId="0" applyFont="1" applyFill="1" applyBorder="1" applyAlignment="1" applyProtection="1">
      <alignment horizontal="center"/>
    </xf>
    <xf numFmtId="0" fontId="5" fillId="7" borderId="11" xfId="0" applyFont="1" applyFill="1" applyBorder="1" applyAlignment="1" applyProtection="1">
      <alignment horizontal="center" vertical="center"/>
    </xf>
    <xf numFmtId="0" fontId="5" fillId="7" borderId="12" xfId="0" applyFont="1" applyFill="1" applyBorder="1" applyAlignment="1" applyProtection="1">
      <alignment horizontal="center"/>
    </xf>
    <xf numFmtId="0" fontId="23" fillId="7" borderId="0" xfId="0" applyFont="1" applyFill="1" applyBorder="1" applyProtection="1"/>
    <xf numFmtId="0" fontId="22" fillId="7" borderId="0" xfId="0" applyFont="1" applyFill="1" applyBorder="1" applyProtection="1"/>
    <xf numFmtId="0" fontId="14" fillId="7" borderId="0" xfId="0" applyFont="1" applyFill="1" applyBorder="1" applyAlignment="1" applyProtection="1">
      <alignment horizontal="center"/>
    </xf>
    <xf numFmtId="0" fontId="5" fillId="7" borderId="0" xfId="0" applyFont="1" applyFill="1" applyBorder="1" applyAlignment="1" applyProtection="1">
      <alignment horizontal="center"/>
    </xf>
    <xf numFmtId="0" fontId="5" fillId="7" borderId="0" xfId="0" applyFont="1" applyFill="1" applyBorder="1" applyAlignment="1" applyProtection="1">
      <alignment horizontal="center" vertical="center"/>
    </xf>
    <xf numFmtId="0" fontId="17" fillId="7" borderId="4" xfId="0" applyFont="1" applyFill="1" applyBorder="1" applyProtection="1"/>
    <xf numFmtId="0" fontId="17" fillId="0" borderId="3" xfId="0" applyFont="1" applyBorder="1" applyProtection="1"/>
    <xf numFmtId="0" fontId="17" fillId="0" borderId="3" xfId="0" applyFont="1" applyFill="1" applyBorder="1" applyAlignment="1" applyProtection="1">
      <alignment horizontal="center"/>
    </xf>
    <xf numFmtId="0" fontId="17" fillId="7" borderId="3" xfId="0" applyFont="1" applyFill="1" applyBorder="1" applyProtection="1"/>
    <xf numFmtId="0" fontId="19" fillId="0" borderId="3" xfId="0" applyFont="1" applyBorder="1" applyProtection="1"/>
    <xf numFmtId="0" fontId="19" fillId="0" borderId="3" xfId="0" applyFont="1" applyFill="1" applyBorder="1" applyAlignment="1" applyProtection="1">
      <alignment horizontal="center"/>
    </xf>
    <xf numFmtId="0" fontId="20" fillId="0" borderId="3" xfId="0" applyFont="1" applyBorder="1" applyProtection="1"/>
    <xf numFmtId="44" fontId="4" fillId="6" borderId="4" xfId="1" applyFont="1" applyFill="1" applyBorder="1" applyAlignment="1" applyProtection="1">
      <alignment horizontal="center"/>
    </xf>
    <xf numFmtId="44" fontId="21" fillId="11" borderId="4" xfId="1" applyFont="1" applyFill="1" applyBorder="1" applyAlignment="1" applyProtection="1">
      <alignment horizontal="center" vertical="center"/>
    </xf>
    <xf numFmtId="0" fontId="21" fillId="7" borderId="3" xfId="0" applyFont="1" applyFill="1" applyBorder="1" applyProtection="1"/>
    <xf numFmtId="0" fontId="26" fillId="0" borderId="3" xfId="0" applyFont="1" applyBorder="1" applyProtection="1"/>
    <xf numFmtId="0" fontId="21" fillId="0" borderId="3" xfId="0" applyFont="1" applyFill="1" applyBorder="1" applyAlignment="1" applyProtection="1">
      <alignment horizontal="center"/>
    </xf>
    <xf numFmtId="44" fontId="21" fillId="6" borderId="4" xfId="1" applyFont="1" applyFill="1" applyBorder="1" applyAlignment="1" applyProtection="1">
      <alignment horizontal="center"/>
    </xf>
    <xf numFmtId="0" fontId="26" fillId="0" borderId="3" xfId="0" applyFont="1" applyBorder="1" applyAlignment="1" applyProtection="1"/>
    <xf numFmtId="0" fontId="21" fillId="0" borderId="3" xfId="0" applyFont="1" applyBorder="1" applyAlignment="1" applyProtection="1"/>
    <xf numFmtId="0" fontId="21" fillId="7" borderId="0" xfId="0" applyFont="1" applyFill="1" applyBorder="1" applyProtection="1"/>
    <xf numFmtId="0" fontId="26" fillId="0" borderId="0" xfId="0" applyFont="1" applyBorder="1" applyAlignment="1" applyProtection="1"/>
    <xf numFmtId="49" fontId="27" fillId="2" borderId="3" xfId="0" applyNumberFormat="1" applyFont="1" applyFill="1" applyBorder="1" applyProtection="1"/>
    <xf numFmtId="49" fontId="21" fillId="2" borderId="3" xfId="0" applyNumberFormat="1" applyFont="1" applyFill="1" applyBorder="1" applyProtection="1"/>
    <xf numFmtId="0" fontId="21" fillId="7" borderId="5" xfId="0" applyFont="1" applyFill="1" applyBorder="1" applyProtection="1"/>
    <xf numFmtId="0" fontId="21" fillId="2" borderId="0" xfId="0" applyFont="1" applyFill="1" applyProtection="1"/>
    <xf numFmtId="0" fontId="21" fillId="0" borderId="0" xfId="0" applyFont="1" applyProtection="1"/>
    <xf numFmtId="0" fontId="21" fillId="2" borderId="0" xfId="0" applyFont="1" applyFill="1" applyAlignment="1" applyProtection="1">
      <alignment horizontal="center"/>
    </xf>
    <xf numFmtId="0" fontId="21" fillId="2" borderId="0" xfId="0" applyFont="1" applyFill="1" applyAlignment="1" applyProtection="1">
      <alignment horizontal="center" vertical="center"/>
    </xf>
    <xf numFmtId="0" fontId="21" fillId="0" borderId="9" xfId="0" applyFont="1" applyBorder="1" applyProtection="1"/>
    <xf numFmtId="44" fontId="21" fillId="9" borderId="12" xfId="0" applyNumberFormat="1" applyFont="1" applyFill="1" applyBorder="1" applyAlignment="1" applyProtection="1">
      <alignment horizontal="center"/>
    </xf>
    <xf numFmtId="2" fontId="21" fillId="9" borderId="26" xfId="0" applyNumberFormat="1" applyFont="1" applyFill="1" applyBorder="1" applyAlignment="1" applyProtection="1">
      <alignment horizontal="center"/>
    </xf>
    <xf numFmtId="0" fontId="21" fillId="0" borderId="0" xfId="0" applyFont="1" applyAlignment="1" applyProtection="1">
      <alignment horizontal="center"/>
    </xf>
    <xf numFmtId="0" fontId="21" fillId="4" borderId="0" xfId="0" applyFont="1" applyFill="1" applyAlignment="1" applyProtection="1">
      <alignment horizontal="center" vertical="center"/>
    </xf>
    <xf numFmtId="0" fontId="21" fillId="4" borderId="0" xfId="0" applyFont="1" applyFill="1" applyAlignment="1" applyProtection="1">
      <alignment horizontal="center"/>
    </xf>
    <xf numFmtId="0" fontId="21" fillId="7" borderId="0" xfId="0" applyFont="1" applyFill="1" applyAlignment="1" applyProtection="1">
      <alignment horizontal="center"/>
    </xf>
    <xf numFmtId="166" fontId="21" fillId="11" borderId="6" xfId="0" applyNumberFormat="1" applyFont="1" applyFill="1" applyBorder="1" applyAlignment="1" applyProtection="1">
      <alignment horizontal="center" vertical="center"/>
    </xf>
    <xf numFmtId="0" fontId="23" fillId="7" borderId="15" xfId="0" applyFont="1" applyFill="1" applyBorder="1" applyProtection="1"/>
    <xf numFmtId="0" fontId="5" fillId="7" borderId="16" xfId="0" applyFont="1" applyFill="1" applyBorder="1" applyAlignment="1" applyProtection="1">
      <alignment horizontal="center"/>
    </xf>
    <xf numFmtId="2" fontId="21" fillId="14" borderId="27" xfId="0" applyNumberFormat="1" applyFont="1" applyFill="1" applyBorder="1" applyAlignment="1" applyProtection="1">
      <alignment horizontal="center" vertical="center"/>
    </xf>
    <xf numFmtId="165" fontId="8" fillId="13" borderId="29" xfId="3" applyNumberFormat="1" applyFont="1" applyFill="1" applyBorder="1" applyAlignment="1" applyProtection="1">
      <alignment horizontal="center" vertical="center"/>
    </xf>
    <xf numFmtId="165" fontId="8" fillId="13" borderId="3" xfId="3" applyNumberFormat="1" applyFont="1" applyFill="1" applyBorder="1" applyAlignment="1" applyProtection="1">
      <alignment horizontal="center" vertical="center"/>
    </xf>
    <xf numFmtId="0" fontId="25" fillId="5" borderId="14" xfId="0" applyFont="1" applyFill="1" applyBorder="1" applyAlignment="1" applyProtection="1">
      <alignment horizontal="left" vertical="top"/>
      <protection locked="0"/>
    </xf>
    <xf numFmtId="0" fontId="25" fillId="5" borderId="3" xfId="0" applyFont="1" applyFill="1" applyBorder="1" applyAlignment="1" applyProtection="1">
      <alignment horizontal="left" vertical="top"/>
      <protection locked="0"/>
    </xf>
    <xf numFmtId="0" fontId="25" fillId="5" borderId="15" xfId="0" applyFont="1" applyFill="1" applyBorder="1" applyAlignment="1" applyProtection="1">
      <alignment horizontal="left" vertical="top"/>
      <protection locked="0"/>
    </xf>
    <xf numFmtId="0" fontId="25" fillId="5" borderId="0" xfId="0" applyFont="1" applyFill="1" applyBorder="1" applyAlignment="1" applyProtection="1">
      <alignment horizontal="left" vertical="top"/>
      <protection locked="0"/>
    </xf>
    <xf numFmtId="0" fontId="25" fillId="5" borderId="17" xfId="0" applyFont="1" applyFill="1" applyBorder="1" applyAlignment="1" applyProtection="1">
      <alignment horizontal="left" vertical="top"/>
      <protection locked="0"/>
    </xf>
    <xf numFmtId="0" fontId="25" fillId="5" borderId="2" xfId="0" applyFont="1" applyFill="1" applyBorder="1" applyAlignment="1" applyProtection="1">
      <alignment horizontal="left" vertical="top"/>
      <protection locked="0"/>
    </xf>
    <xf numFmtId="0" fontId="25" fillId="5" borderId="19" xfId="0" applyFont="1" applyFill="1" applyBorder="1" applyAlignment="1" applyProtection="1">
      <alignment horizontal="left" vertical="top"/>
      <protection locked="0"/>
    </xf>
    <xf numFmtId="0" fontId="25" fillId="5" borderId="1" xfId="0" applyFont="1" applyFill="1" applyBorder="1" applyAlignment="1" applyProtection="1">
      <alignment horizontal="left" vertical="top"/>
      <protection locked="0"/>
    </xf>
    <xf numFmtId="0" fontId="25" fillId="5" borderId="21" xfId="0" applyFont="1" applyFill="1" applyBorder="1" applyAlignment="1" applyProtection="1">
      <alignment horizontal="left" vertical="top"/>
      <protection locked="0"/>
    </xf>
    <xf numFmtId="0" fontId="25" fillId="5" borderId="22" xfId="0" applyFont="1" applyFill="1" applyBorder="1" applyAlignment="1" applyProtection="1">
      <alignment horizontal="left" vertical="top"/>
      <protection locked="0"/>
    </xf>
    <xf numFmtId="0" fontId="21" fillId="11" borderId="7" xfId="0" applyFont="1" applyFill="1" applyBorder="1" applyAlignment="1" applyProtection="1">
      <alignment horizontal="right" vertical="center"/>
    </xf>
    <xf numFmtId="0" fontId="21" fillId="11" borderId="28" xfId="0" applyFont="1" applyFill="1" applyBorder="1" applyAlignment="1" applyProtection="1">
      <alignment horizontal="right" vertical="center"/>
    </xf>
    <xf numFmtId="0" fontId="21" fillId="11" borderId="5" xfId="0" applyFont="1" applyFill="1" applyBorder="1" applyAlignment="1" applyProtection="1">
      <alignment horizontal="right" vertical="center"/>
    </xf>
    <xf numFmtId="0" fontId="21" fillId="11" borderId="0" xfId="0" applyFont="1" applyFill="1" applyAlignment="1" applyProtection="1">
      <alignment horizontal="right" vertical="center"/>
    </xf>
    <xf numFmtId="0" fontId="13" fillId="5" borderId="3" xfId="0" applyFont="1" applyFill="1" applyBorder="1" applyAlignment="1" applyProtection="1">
      <alignment horizontal="left" vertical="top"/>
      <protection locked="0"/>
    </xf>
    <xf numFmtId="0" fontId="0" fillId="5" borderId="3" xfId="0" applyFill="1" applyBorder="1" applyAlignment="1" applyProtection="1">
      <alignment horizontal="left" vertical="top"/>
      <protection locked="0"/>
    </xf>
    <xf numFmtId="0" fontId="13" fillId="5" borderId="7" xfId="0" applyFont="1" applyFill="1" applyBorder="1" applyAlignment="1" applyProtection="1">
      <alignment horizontal="left" vertical="top"/>
      <protection locked="0"/>
    </xf>
    <xf numFmtId="0" fontId="0" fillId="5" borderId="28" xfId="0" applyFill="1" applyBorder="1" applyAlignment="1" applyProtection="1">
      <alignment horizontal="left" vertical="top"/>
      <protection locked="0"/>
    </xf>
    <xf numFmtId="0" fontId="0" fillId="5" borderId="5" xfId="0" applyFill="1" applyBorder="1" applyAlignment="1" applyProtection="1">
      <alignment horizontal="left" vertical="top"/>
      <protection locked="0"/>
    </xf>
    <xf numFmtId="0" fontId="12" fillId="7" borderId="7" xfId="0" applyFont="1" applyFill="1" applyBorder="1" applyAlignment="1">
      <alignment horizontal="left" vertical="top" wrapText="1"/>
    </xf>
    <xf numFmtId="0" fontId="12" fillId="7" borderId="28" xfId="0" applyFont="1" applyFill="1" applyBorder="1" applyAlignment="1">
      <alignment horizontal="left" vertical="top" wrapText="1"/>
    </xf>
    <xf numFmtId="0" fontId="12" fillId="7" borderId="5" xfId="0" applyFont="1" applyFill="1" applyBorder="1" applyAlignment="1">
      <alignment horizontal="left" vertical="top" wrapText="1"/>
    </xf>
    <xf numFmtId="0" fontId="21" fillId="7" borderId="24" xfId="0" applyFont="1" applyFill="1" applyBorder="1" applyAlignment="1">
      <alignment horizontal="left"/>
    </xf>
    <xf numFmtId="0" fontId="21" fillId="7" borderId="11" xfId="0" applyFont="1" applyFill="1" applyBorder="1" applyAlignment="1">
      <alignment horizontal="left"/>
    </xf>
    <xf numFmtId="0" fontId="21" fillId="0" borderId="7" xfId="0" applyFont="1" applyFill="1" applyBorder="1" applyAlignment="1" applyProtection="1">
      <alignment horizontal="center" vertical="center"/>
    </xf>
    <xf numFmtId="0" fontId="21" fillId="0" borderId="28" xfId="0" applyFont="1" applyFill="1" applyBorder="1" applyAlignment="1" applyProtection="1">
      <alignment horizontal="center" vertical="center"/>
    </xf>
    <xf numFmtId="0" fontId="21" fillId="0" borderId="5" xfId="0" applyFont="1" applyFill="1" applyBorder="1" applyAlignment="1" applyProtection="1">
      <alignment horizontal="center" vertical="center"/>
    </xf>
    <xf numFmtId="0" fontId="12" fillId="7" borderId="7" xfId="0" applyFont="1" applyFill="1" applyBorder="1" applyAlignment="1" applyProtection="1">
      <alignment horizontal="left" vertical="top" wrapText="1"/>
    </xf>
    <xf numFmtId="0" fontId="12" fillId="7" borderId="28" xfId="0" applyFont="1" applyFill="1" applyBorder="1" applyAlignment="1" applyProtection="1">
      <alignment horizontal="left" vertical="top" wrapText="1"/>
    </xf>
    <xf numFmtId="0" fontId="12" fillId="7" borderId="5" xfId="0" applyFont="1" applyFill="1" applyBorder="1" applyAlignment="1" applyProtection="1">
      <alignment horizontal="left" vertical="top" wrapText="1"/>
    </xf>
    <xf numFmtId="0" fontId="7" fillId="3" borderId="8" xfId="3" applyFont="1" applyFill="1" applyBorder="1" applyAlignment="1" applyProtection="1">
      <alignment horizontal="center" vertical="top" wrapText="1"/>
    </xf>
    <xf numFmtId="0" fontId="7" fillId="3" borderId="30" xfId="3" applyFont="1" applyFill="1" applyBorder="1" applyAlignment="1" applyProtection="1">
      <alignment horizontal="center" vertical="top" wrapText="1"/>
    </xf>
    <xf numFmtId="0" fontId="7" fillId="3" borderId="33" xfId="3" applyFont="1" applyFill="1" applyBorder="1" applyAlignment="1" applyProtection="1">
      <alignment horizontal="center" wrapText="1"/>
    </xf>
    <xf numFmtId="0" fontId="7" fillId="3" borderId="34" xfId="3" applyFont="1" applyFill="1" applyBorder="1" applyAlignment="1" applyProtection="1">
      <alignment horizontal="center" wrapText="1"/>
    </xf>
    <xf numFmtId="0" fontId="7" fillId="3" borderId="25" xfId="3" applyFont="1" applyFill="1" applyBorder="1" applyAlignment="1" applyProtection="1">
      <alignment horizontal="center" vertical="top" wrapText="1"/>
    </xf>
    <xf numFmtId="0" fontId="21" fillId="14" borderId="21" xfId="0" applyFont="1" applyFill="1" applyBorder="1" applyAlignment="1" applyProtection="1">
      <alignment horizontal="right" vertical="center"/>
    </xf>
    <xf numFmtId="0" fontId="21" fillId="14" borderId="22" xfId="0" applyFont="1" applyFill="1" applyBorder="1" applyAlignment="1" applyProtection="1">
      <alignment horizontal="right" vertical="center"/>
    </xf>
    <xf numFmtId="0" fontId="21" fillId="14" borderId="35" xfId="0" applyFont="1" applyFill="1" applyBorder="1" applyAlignment="1" applyProtection="1">
      <alignment horizontal="right" vertical="center"/>
    </xf>
    <xf numFmtId="0" fontId="12" fillId="7" borderId="31" xfId="0" applyFont="1" applyFill="1" applyBorder="1" applyAlignment="1" applyProtection="1">
      <alignment horizontal="left" vertical="top" wrapText="1"/>
    </xf>
    <xf numFmtId="0" fontId="12" fillId="7" borderId="32" xfId="0" applyFont="1" applyFill="1" applyBorder="1" applyAlignment="1" applyProtection="1">
      <alignment horizontal="left" vertical="top" wrapText="1"/>
    </xf>
    <xf numFmtId="0" fontId="13" fillId="5" borderId="31" xfId="0" applyFont="1" applyFill="1" applyBorder="1" applyAlignment="1" applyProtection="1">
      <alignment horizontal="left" vertical="top"/>
      <protection locked="0"/>
    </xf>
    <xf numFmtId="0" fontId="0" fillId="5" borderId="32" xfId="0" applyFill="1" applyBorder="1" applyAlignment="1" applyProtection="1">
      <alignment horizontal="left" vertical="top"/>
      <protection locked="0"/>
    </xf>
    <xf numFmtId="0" fontId="13" fillId="5" borderId="14" xfId="0" applyFont="1" applyFill="1" applyBorder="1" applyAlignment="1" applyProtection="1">
      <alignment horizontal="left" vertical="top"/>
      <protection locked="0"/>
    </xf>
    <xf numFmtId="0" fontId="0" fillId="5" borderId="13" xfId="0" applyFill="1" applyBorder="1" applyAlignment="1" applyProtection="1">
      <alignment horizontal="left" vertical="top"/>
      <protection locked="0"/>
    </xf>
    <xf numFmtId="0" fontId="0" fillId="5" borderId="14" xfId="0" applyFill="1" applyBorder="1" applyAlignment="1" applyProtection="1">
      <alignment horizontal="left" vertical="top"/>
      <protection locked="0"/>
    </xf>
    <xf numFmtId="0" fontId="17" fillId="7" borderId="4" xfId="0" applyFont="1" applyFill="1" applyBorder="1"/>
    <xf numFmtId="0" fontId="17" fillId="7" borderId="3" xfId="0" applyFont="1" applyFill="1" applyBorder="1"/>
  </cellXfs>
  <cellStyles count="5">
    <cellStyle name="Normal 2" xfId="3" xr:uid="{00000000-0005-0000-0000-000001000000}"/>
    <cellStyle name="Standaard" xfId="0" builtinId="0"/>
    <cellStyle name="Standaard 2" xfId="2" xr:uid="{00000000-0005-0000-0000-000003000000}"/>
    <cellStyle name="Standaard 3" xfId="4" xr:uid="{8F56E59C-F3D0-46B6-A7DC-BDCF6387D8B2}"/>
    <cellStyle name="Valuta" xfId="1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5D378-F7D3-4225-8ED4-A3BB7129DF5F}">
  <sheetPr>
    <pageSetUpPr fitToPage="1"/>
  </sheetPr>
  <dimension ref="A1:WUQ154"/>
  <sheetViews>
    <sheetView tabSelected="1" zoomScaleNormal="100" workbookViewId="0">
      <selection activeCell="B14" sqref="B14"/>
    </sheetView>
  </sheetViews>
  <sheetFormatPr defaultColWidth="0" defaultRowHeight="15.75" zeroHeight="1"/>
  <cols>
    <col min="1" max="1" width="7.7109375" style="80" customWidth="1"/>
    <col min="2" max="2" width="68.7109375" style="80" customWidth="1"/>
    <col min="3" max="3" width="10.28515625" style="64" customWidth="1"/>
    <col min="4" max="4" width="23.7109375" style="87" customWidth="1"/>
    <col min="5" max="5" width="20.140625" style="88" customWidth="1"/>
    <col min="6" max="6" width="19.28515625" style="89" customWidth="1"/>
    <col min="7" max="7" width="26.28515625" style="90" customWidth="1"/>
    <col min="8" max="232" width="9.140625" style="2" hidden="1"/>
    <col min="233" max="233" width="7.7109375" style="2" hidden="1"/>
    <col min="234" max="234" width="68.7109375" style="2" hidden="1"/>
    <col min="235" max="235" width="10.28515625" style="2" hidden="1"/>
    <col min="236" max="236" width="19" style="2" hidden="1"/>
    <col min="237" max="237" width="21" style="2" hidden="1"/>
    <col min="238" max="238" width="21.140625" style="2" hidden="1"/>
    <col min="239" max="239" width="14.5703125" style="2" hidden="1"/>
    <col min="240" max="488" width="9.140625" style="2" hidden="1"/>
    <col min="489" max="489" width="7.7109375" style="2" hidden="1"/>
    <col min="490" max="490" width="68.7109375" style="2" hidden="1"/>
    <col min="491" max="491" width="10.28515625" style="2" hidden="1"/>
    <col min="492" max="492" width="19" style="2" hidden="1"/>
    <col min="493" max="493" width="21" style="2" hidden="1"/>
    <col min="494" max="494" width="21.140625" style="2" hidden="1"/>
    <col min="495" max="495" width="14.5703125" style="2" hidden="1"/>
    <col min="496" max="744" width="9.140625" style="2" hidden="1"/>
    <col min="745" max="745" width="7.7109375" style="2" hidden="1"/>
    <col min="746" max="746" width="68.7109375" style="2" hidden="1"/>
    <col min="747" max="747" width="10.28515625" style="2" hidden="1"/>
    <col min="748" max="748" width="19" style="2" hidden="1"/>
    <col min="749" max="749" width="21" style="2" hidden="1"/>
    <col min="750" max="750" width="21.140625" style="2" hidden="1"/>
    <col min="751" max="751" width="14.5703125" style="2" hidden="1"/>
    <col min="752" max="1000" width="9.140625" style="2" hidden="1"/>
    <col min="1001" max="1001" width="7.7109375" style="2" hidden="1"/>
    <col min="1002" max="1002" width="68.7109375" style="2" hidden="1"/>
    <col min="1003" max="1003" width="10.28515625" style="2" hidden="1"/>
    <col min="1004" max="1004" width="19" style="2" hidden="1"/>
    <col min="1005" max="1005" width="21" style="2" hidden="1"/>
    <col min="1006" max="1006" width="21.140625" style="2" hidden="1"/>
    <col min="1007" max="1007" width="14.5703125" style="2" hidden="1"/>
    <col min="1008" max="1256" width="9.140625" style="2" hidden="1"/>
    <col min="1257" max="1257" width="7.7109375" style="2" hidden="1"/>
    <col min="1258" max="1258" width="68.7109375" style="2" hidden="1"/>
    <col min="1259" max="1259" width="10.28515625" style="2" hidden="1"/>
    <col min="1260" max="1260" width="19" style="2" hidden="1"/>
    <col min="1261" max="1261" width="21" style="2" hidden="1"/>
    <col min="1262" max="1262" width="21.140625" style="2" hidden="1"/>
    <col min="1263" max="1263" width="14.5703125" style="2" hidden="1"/>
    <col min="1264" max="1512" width="9.140625" style="2" hidden="1"/>
    <col min="1513" max="1513" width="7.7109375" style="2" hidden="1"/>
    <col min="1514" max="1514" width="68.7109375" style="2" hidden="1"/>
    <col min="1515" max="1515" width="10.28515625" style="2" hidden="1"/>
    <col min="1516" max="1516" width="19" style="2" hidden="1"/>
    <col min="1517" max="1517" width="21" style="2" hidden="1"/>
    <col min="1518" max="1518" width="21.140625" style="2" hidden="1"/>
    <col min="1519" max="1519" width="14.5703125" style="2" hidden="1"/>
    <col min="1520" max="1768" width="9.140625" style="2" hidden="1"/>
    <col min="1769" max="1769" width="7.7109375" style="2" hidden="1"/>
    <col min="1770" max="1770" width="68.7109375" style="2" hidden="1"/>
    <col min="1771" max="1771" width="10.28515625" style="2" hidden="1"/>
    <col min="1772" max="1772" width="19" style="2" hidden="1"/>
    <col min="1773" max="1773" width="21" style="2" hidden="1"/>
    <col min="1774" max="1774" width="21.140625" style="2" hidden="1"/>
    <col min="1775" max="1775" width="14.5703125" style="2" hidden="1"/>
    <col min="1776" max="2024" width="9.140625" style="2" hidden="1"/>
    <col min="2025" max="2025" width="7.7109375" style="2" hidden="1"/>
    <col min="2026" max="2026" width="68.7109375" style="2" hidden="1"/>
    <col min="2027" max="2027" width="10.28515625" style="2" hidden="1"/>
    <col min="2028" max="2028" width="19" style="2" hidden="1"/>
    <col min="2029" max="2029" width="21" style="2" hidden="1"/>
    <col min="2030" max="2030" width="21.140625" style="2" hidden="1"/>
    <col min="2031" max="2031" width="14.5703125" style="2" hidden="1"/>
    <col min="2032" max="2280" width="9.140625" style="2" hidden="1"/>
    <col min="2281" max="2281" width="7.7109375" style="2" hidden="1"/>
    <col min="2282" max="2282" width="68.7109375" style="2" hidden="1"/>
    <col min="2283" max="2283" width="10.28515625" style="2" hidden="1"/>
    <col min="2284" max="2284" width="19" style="2" hidden="1"/>
    <col min="2285" max="2285" width="21" style="2" hidden="1"/>
    <col min="2286" max="2286" width="21.140625" style="2" hidden="1"/>
    <col min="2287" max="2287" width="14.5703125" style="2" hidden="1"/>
    <col min="2288" max="2536" width="9.140625" style="2" hidden="1"/>
    <col min="2537" max="2537" width="7.7109375" style="2" hidden="1"/>
    <col min="2538" max="2538" width="68.7109375" style="2" hidden="1"/>
    <col min="2539" max="2539" width="10.28515625" style="2" hidden="1"/>
    <col min="2540" max="2540" width="19" style="2" hidden="1"/>
    <col min="2541" max="2541" width="21" style="2" hidden="1"/>
    <col min="2542" max="2542" width="21.140625" style="2" hidden="1"/>
    <col min="2543" max="2543" width="14.5703125" style="2" hidden="1"/>
    <col min="2544" max="2792" width="9.140625" style="2" hidden="1"/>
    <col min="2793" max="2793" width="7.7109375" style="2" hidden="1"/>
    <col min="2794" max="2794" width="68.7109375" style="2" hidden="1"/>
    <col min="2795" max="2795" width="10.28515625" style="2" hidden="1"/>
    <col min="2796" max="2796" width="19" style="2" hidden="1"/>
    <col min="2797" max="2797" width="21" style="2" hidden="1"/>
    <col min="2798" max="2798" width="21.140625" style="2" hidden="1"/>
    <col min="2799" max="2799" width="14.5703125" style="2" hidden="1"/>
    <col min="2800" max="3048" width="9.140625" style="2" hidden="1"/>
    <col min="3049" max="3049" width="7.7109375" style="2" hidden="1"/>
    <col min="3050" max="3050" width="68.7109375" style="2" hidden="1"/>
    <col min="3051" max="3051" width="10.28515625" style="2" hidden="1"/>
    <col min="3052" max="3052" width="19" style="2" hidden="1"/>
    <col min="3053" max="3053" width="21" style="2" hidden="1"/>
    <col min="3054" max="3054" width="21.140625" style="2" hidden="1"/>
    <col min="3055" max="3055" width="14.5703125" style="2" hidden="1"/>
    <col min="3056" max="3304" width="9.140625" style="2" hidden="1"/>
    <col min="3305" max="3305" width="7.7109375" style="2" hidden="1"/>
    <col min="3306" max="3306" width="68.7109375" style="2" hidden="1"/>
    <col min="3307" max="3307" width="10.28515625" style="2" hidden="1"/>
    <col min="3308" max="3308" width="19" style="2" hidden="1"/>
    <col min="3309" max="3309" width="21" style="2" hidden="1"/>
    <col min="3310" max="3310" width="21.140625" style="2" hidden="1"/>
    <col min="3311" max="3311" width="14.5703125" style="2" hidden="1"/>
    <col min="3312" max="3560" width="9.140625" style="2" hidden="1"/>
    <col min="3561" max="3561" width="7.7109375" style="2" hidden="1"/>
    <col min="3562" max="3562" width="68.7109375" style="2" hidden="1"/>
    <col min="3563" max="3563" width="10.28515625" style="2" hidden="1"/>
    <col min="3564" max="3564" width="19" style="2" hidden="1"/>
    <col min="3565" max="3565" width="21" style="2" hidden="1"/>
    <col min="3566" max="3566" width="21.140625" style="2" hidden="1"/>
    <col min="3567" max="3567" width="14.5703125" style="2" hidden="1"/>
    <col min="3568" max="3816" width="9.140625" style="2" hidden="1"/>
    <col min="3817" max="3817" width="7.7109375" style="2" hidden="1"/>
    <col min="3818" max="3818" width="68.7109375" style="2" hidden="1"/>
    <col min="3819" max="3819" width="10.28515625" style="2" hidden="1"/>
    <col min="3820" max="3820" width="19" style="2" hidden="1"/>
    <col min="3821" max="3821" width="21" style="2" hidden="1"/>
    <col min="3822" max="3822" width="21.140625" style="2" hidden="1"/>
    <col min="3823" max="3823" width="14.5703125" style="2" hidden="1"/>
    <col min="3824" max="4072" width="9.140625" style="2" hidden="1"/>
    <col min="4073" max="4073" width="7.7109375" style="2" hidden="1"/>
    <col min="4074" max="4074" width="68.7109375" style="2" hidden="1"/>
    <col min="4075" max="4075" width="10.28515625" style="2" hidden="1"/>
    <col min="4076" max="4076" width="19" style="2" hidden="1"/>
    <col min="4077" max="4077" width="21" style="2" hidden="1"/>
    <col min="4078" max="4078" width="21.140625" style="2" hidden="1"/>
    <col min="4079" max="4079" width="14.5703125" style="2" hidden="1"/>
    <col min="4080" max="4328" width="9.140625" style="2" hidden="1"/>
    <col min="4329" max="4329" width="7.7109375" style="2" hidden="1"/>
    <col min="4330" max="4330" width="68.7109375" style="2" hidden="1"/>
    <col min="4331" max="4331" width="10.28515625" style="2" hidden="1"/>
    <col min="4332" max="4332" width="19" style="2" hidden="1"/>
    <col min="4333" max="4333" width="21" style="2" hidden="1"/>
    <col min="4334" max="4334" width="21.140625" style="2" hidden="1"/>
    <col min="4335" max="4335" width="14.5703125" style="2" hidden="1"/>
    <col min="4336" max="4584" width="9.140625" style="2" hidden="1"/>
    <col min="4585" max="4585" width="7.7109375" style="2" hidden="1"/>
    <col min="4586" max="4586" width="68.7109375" style="2" hidden="1"/>
    <col min="4587" max="4587" width="10.28515625" style="2" hidden="1"/>
    <col min="4588" max="4588" width="19" style="2" hidden="1"/>
    <col min="4589" max="4589" width="21" style="2" hidden="1"/>
    <col min="4590" max="4590" width="21.140625" style="2" hidden="1"/>
    <col min="4591" max="4591" width="14.5703125" style="2" hidden="1"/>
    <col min="4592" max="4840" width="9.140625" style="2" hidden="1"/>
    <col min="4841" max="4841" width="7.7109375" style="2" hidden="1"/>
    <col min="4842" max="4842" width="68.7109375" style="2" hidden="1"/>
    <col min="4843" max="4843" width="10.28515625" style="2" hidden="1"/>
    <col min="4844" max="4844" width="19" style="2" hidden="1"/>
    <col min="4845" max="4845" width="21" style="2" hidden="1"/>
    <col min="4846" max="4846" width="21.140625" style="2" hidden="1"/>
    <col min="4847" max="4847" width="14.5703125" style="2" hidden="1"/>
    <col min="4848" max="5096" width="9.140625" style="2" hidden="1"/>
    <col min="5097" max="5097" width="7.7109375" style="2" hidden="1"/>
    <col min="5098" max="5098" width="68.7109375" style="2" hidden="1"/>
    <col min="5099" max="5099" width="10.28515625" style="2" hidden="1"/>
    <col min="5100" max="5100" width="19" style="2" hidden="1"/>
    <col min="5101" max="5101" width="21" style="2" hidden="1"/>
    <col min="5102" max="5102" width="21.140625" style="2" hidden="1"/>
    <col min="5103" max="5103" width="14.5703125" style="2" hidden="1"/>
    <col min="5104" max="5352" width="9.140625" style="2" hidden="1"/>
    <col min="5353" max="5353" width="7.7109375" style="2" hidden="1"/>
    <col min="5354" max="5354" width="68.7109375" style="2" hidden="1"/>
    <col min="5355" max="5355" width="10.28515625" style="2" hidden="1"/>
    <col min="5356" max="5356" width="19" style="2" hidden="1"/>
    <col min="5357" max="5357" width="21" style="2" hidden="1"/>
    <col min="5358" max="5358" width="21.140625" style="2" hidden="1"/>
    <col min="5359" max="5359" width="14.5703125" style="2" hidden="1"/>
    <col min="5360" max="5608" width="9.140625" style="2" hidden="1"/>
    <col min="5609" max="5609" width="7.7109375" style="2" hidden="1"/>
    <col min="5610" max="5610" width="68.7109375" style="2" hidden="1"/>
    <col min="5611" max="5611" width="10.28515625" style="2" hidden="1"/>
    <col min="5612" max="5612" width="19" style="2" hidden="1"/>
    <col min="5613" max="5613" width="21" style="2" hidden="1"/>
    <col min="5614" max="5614" width="21.140625" style="2" hidden="1"/>
    <col min="5615" max="5615" width="14.5703125" style="2" hidden="1"/>
    <col min="5616" max="5864" width="9.140625" style="2" hidden="1"/>
    <col min="5865" max="5865" width="7.7109375" style="2" hidden="1"/>
    <col min="5866" max="5866" width="68.7109375" style="2" hidden="1"/>
    <col min="5867" max="5867" width="10.28515625" style="2" hidden="1"/>
    <col min="5868" max="5868" width="19" style="2" hidden="1"/>
    <col min="5869" max="5869" width="21" style="2" hidden="1"/>
    <col min="5870" max="5870" width="21.140625" style="2" hidden="1"/>
    <col min="5871" max="5871" width="14.5703125" style="2" hidden="1"/>
    <col min="5872" max="6120" width="9.140625" style="2" hidden="1"/>
    <col min="6121" max="6121" width="7.7109375" style="2" hidden="1"/>
    <col min="6122" max="6122" width="68.7109375" style="2" hidden="1"/>
    <col min="6123" max="6123" width="10.28515625" style="2" hidden="1"/>
    <col min="6124" max="6124" width="19" style="2" hidden="1"/>
    <col min="6125" max="6125" width="21" style="2" hidden="1"/>
    <col min="6126" max="6126" width="21.140625" style="2" hidden="1"/>
    <col min="6127" max="6127" width="14.5703125" style="2" hidden="1"/>
    <col min="6128" max="6376" width="9.140625" style="2" hidden="1"/>
    <col min="6377" max="6377" width="7.7109375" style="2" hidden="1"/>
    <col min="6378" max="6378" width="68.7109375" style="2" hidden="1"/>
    <col min="6379" max="6379" width="10.28515625" style="2" hidden="1"/>
    <col min="6380" max="6380" width="19" style="2" hidden="1"/>
    <col min="6381" max="6381" width="21" style="2" hidden="1"/>
    <col min="6382" max="6382" width="21.140625" style="2" hidden="1"/>
    <col min="6383" max="6383" width="14.5703125" style="2" hidden="1"/>
    <col min="6384" max="6632" width="9.140625" style="2" hidden="1"/>
    <col min="6633" max="6633" width="7.7109375" style="2" hidden="1"/>
    <col min="6634" max="6634" width="68.7109375" style="2" hidden="1"/>
    <col min="6635" max="6635" width="10.28515625" style="2" hidden="1"/>
    <col min="6636" max="6636" width="19" style="2" hidden="1"/>
    <col min="6637" max="6637" width="21" style="2" hidden="1"/>
    <col min="6638" max="6638" width="21.140625" style="2" hidden="1"/>
    <col min="6639" max="6639" width="14.5703125" style="2" hidden="1"/>
    <col min="6640" max="6888" width="9.140625" style="2" hidden="1"/>
    <col min="6889" max="6889" width="7.7109375" style="2" hidden="1"/>
    <col min="6890" max="6890" width="68.7109375" style="2" hidden="1"/>
    <col min="6891" max="6891" width="10.28515625" style="2" hidden="1"/>
    <col min="6892" max="6892" width="19" style="2" hidden="1"/>
    <col min="6893" max="6893" width="21" style="2" hidden="1"/>
    <col min="6894" max="6894" width="21.140625" style="2" hidden="1"/>
    <col min="6895" max="6895" width="14.5703125" style="2" hidden="1"/>
    <col min="6896" max="7144" width="9.140625" style="2" hidden="1"/>
    <col min="7145" max="7145" width="7.7109375" style="2" hidden="1"/>
    <col min="7146" max="7146" width="68.7109375" style="2" hidden="1"/>
    <col min="7147" max="7147" width="10.28515625" style="2" hidden="1"/>
    <col min="7148" max="7148" width="19" style="2" hidden="1"/>
    <col min="7149" max="7149" width="21" style="2" hidden="1"/>
    <col min="7150" max="7150" width="21.140625" style="2" hidden="1"/>
    <col min="7151" max="7151" width="14.5703125" style="2" hidden="1"/>
    <col min="7152" max="7400" width="9.140625" style="2" hidden="1"/>
    <col min="7401" max="7401" width="7.7109375" style="2" hidden="1"/>
    <col min="7402" max="7402" width="68.7109375" style="2" hidden="1"/>
    <col min="7403" max="7403" width="10.28515625" style="2" hidden="1"/>
    <col min="7404" max="7404" width="19" style="2" hidden="1"/>
    <col min="7405" max="7405" width="21" style="2" hidden="1"/>
    <col min="7406" max="7406" width="21.140625" style="2" hidden="1"/>
    <col min="7407" max="7407" width="14.5703125" style="2" hidden="1"/>
    <col min="7408" max="7656" width="9.140625" style="2" hidden="1"/>
    <col min="7657" max="7657" width="7.7109375" style="2" hidden="1"/>
    <col min="7658" max="7658" width="68.7109375" style="2" hidden="1"/>
    <col min="7659" max="7659" width="10.28515625" style="2" hidden="1"/>
    <col min="7660" max="7660" width="19" style="2" hidden="1"/>
    <col min="7661" max="7661" width="21" style="2" hidden="1"/>
    <col min="7662" max="7662" width="21.140625" style="2" hidden="1"/>
    <col min="7663" max="7663" width="14.5703125" style="2" hidden="1"/>
    <col min="7664" max="7912" width="9.140625" style="2" hidden="1"/>
    <col min="7913" max="7913" width="7.7109375" style="2" hidden="1"/>
    <col min="7914" max="7914" width="68.7109375" style="2" hidden="1"/>
    <col min="7915" max="7915" width="10.28515625" style="2" hidden="1"/>
    <col min="7916" max="7916" width="19" style="2" hidden="1"/>
    <col min="7917" max="7917" width="21" style="2" hidden="1"/>
    <col min="7918" max="7918" width="21.140625" style="2" hidden="1"/>
    <col min="7919" max="7919" width="14.5703125" style="2" hidden="1"/>
    <col min="7920" max="8168" width="9.140625" style="2" hidden="1"/>
    <col min="8169" max="8169" width="7.7109375" style="2" hidden="1"/>
    <col min="8170" max="8170" width="68.7109375" style="2" hidden="1"/>
    <col min="8171" max="8171" width="10.28515625" style="2" hidden="1"/>
    <col min="8172" max="8172" width="19" style="2" hidden="1"/>
    <col min="8173" max="8173" width="21" style="2" hidden="1"/>
    <col min="8174" max="8174" width="21.140625" style="2" hidden="1"/>
    <col min="8175" max="8175" width="14.5703125" style="2" hidden="1"/>
    <col min="8176" max="8424" width="9.140625" style="2" hidden="1"/>
    <col min="8425" max="8425" width="7.7109375" style="2" hidden="1"/>
    <col min="8426" max="8426" width="68.7109375" style="2" hidden="1"/>
    <col min="8427" max="8427" width="10.28515625" style="2" hidden="1"/>
    <col min="8428" max="8428" width="19" style="2" hidden="1"/>
    <col min="8429" max="8429" width="21" style="2" hidden="1"/>
    <col min="8430" max="8430" width="21.140625" style="2" hidden="1"/>
    <col min="8431" max="8431" width="14.5703125" style="2" hidden="1"/>
    <col min="8432" max="8680" width="9.140625" style="2" hidden="1"/>
    <col min="8681" max="8681" width="7.7109375" style="2" hidden="1"/>
    <col min="8682" max="8682" width="68.7109375" style="2" hidden="1"/>
    <col min="8683" max="8683" width="10.28515625" style="2" hidden="1"/>
    <col min="8684" max="8684" width="19" style="2" hidden="1"/>
    <col min="8685" max="8685" width="21" style="2" hidden="1"/>
    <col min="8686" max="8686" width="21.140625" style="2" hidden="1"/>
    <col min="8687" max="8687" width="14.5703125" style="2" hidden="1"/>
    <col min="8688" max="8936" width="9.140625" style="2" hidden="1"/>
    <col min="8937" max="8937" width="7.7109375" style="2" hidden="1"/>
    <col min="8938" max="8938" width="68.7109375" style="2" hidden="1"/>
    <col min="8939" max="8939" width="10.28515625" style="2" hidden="1"/>
    <col min="8940" max="8940" width="19" style="2" hidden="1"/>
    <col min="8941" max="8941" width="21" style="2" hidden="1"/>
    <col min="8942" max="8942" width="21.140625" style="2" hidden="1"/>
    <col min="8943" max="8943" width="14.5703125" style="2" hidden="1"/>
    <col min="8944" max="9192" width="9.140625" style="2" hidden="1"/>
    <col min="9193" max="9193" width="7.7109375" style="2" hidden="1"/>
    <col min="9194" max="9194" width="68.7109375" style="2" hidden="1"/>
    <col min="9195" max="9195" width="10.28515625" style="2" hidden="1"/>
    <col min="9196" max="9196" width="19" style="2" hidden="1"/>
    <col min="9197" max="9197" width="21" style="2" hidden="1"/>
    <col min="9198" max="9198" width="21.140625" style="2" hidden="1"/>
    <col min="9199" max="9199" width="14.5703125" style="2" hidden="1"/>
    <col min="9200" max="9448" width="9.140625" style="2" hidden="1"/>
    <col min="9449" max="9449" width="7.7109375" style="2" hidden="1"/>
    <col min="9450" max="9450" width="68.7109375" style="2" hidden="1"/>
    <col min="9451" max="9451" width="10.28515625" style="2" hidden="1"/>
    <col min="9452" max="9452" width="19" style="2" hidden="1"/>
    <col min="9453" max="9453" width="21" style="2" hidden="1"/>
    <col min="9454" max="9454" width="21.140625" style="2" hidden="1"/>
    <col min="9455" max="9455" width="14.5703125" style="2" hidden="1"/>
    <col min="9456" max="9704" width="9.140625" style="2" hidden="1"/>
    <col min="9705" max="9705" width="7.7109375" style="2" hidden="1"/>
    <col min="9706" max="9706" width="68.7109375" style="2" hidden="1"/>
    <col min="9707" max="9707" width="10.28515625" style="2" hidden="1"/>
    <col min="9708" max="9708" width="19" style="2" hidden="1"/>
    <col min="9709" max="9709" width="21" style="2" hidden="1"/>
    <col min="9710" max="9710" width="21.140625" style="2" hidden="1"/>
    <col min="9711" max="9711" width="14.5703125" style="2" hidden="1"/>
    <col min="9712" max="9960" width="9.140625" style="2" hidden="1"/>
    <col min="9961" max="9961" width="7.7109375" style="2" hidden="1"/>
    <col min="9962" max="9962" width="68.7109375" style="2" hidden="1"/>
    <col min="9963" max="9963" width="10.28515625" style="2" hidden="1"/>
    <col min="9964" max="9964" width="19" style="2" hidden="1"/>
    <col min="9965" max="9965" width="21" style="2" hidden="1"/>
    <col min="9966" max="9966" width="21.140625" style="2" hidden="1"/>
    <col min="9967" max="9967" width="14.5703125" style="2" hidden="1"/>
    <col min="9968" max="10216" width="9.140625" style="2" hidden="1"/>
    <col min="10217" max="10217" width="7.7109375" style="2" hidden="1"/>
    <col min="10218" max="10218" width="68.7109375" style="2" hidden="1"/>
    <col min="10219" max="10219" width="10.28515625" style="2" hidden="1"/>
    <col min="10220" max="10220" width="19" style="2" hidden="1"/>
    <col min="10221" max="10221" width="21" style="2" hidden="1"/>
    <col min="10222" max="10222" width="21.140625" style="2" hidden="1"/>
    <col min="10223" max="10223" width="14.5703125" style="2" hidden="1"/>
    <col min="10224" max="10472" width="9.140625" style="2" hidden="1"/>
    <col min="10473" max="10473" width="7.7109375" style="2" hidden="1"/>
    <col min="10474" max="10474" width="68.7109375" style="2" hidden="1"/>
    <col min="10475" max="10475" width="10.28515625" style="2" hidden="1"/>
    <col min="10476" max="10476" width="19" style="2" hidden="1"/>
    <col min="10477" max="10477" width="21" style="2" hidden="1"/>
    <col min="10478" max="10478" width="21.140625" style="2" hidden="1"/>
    <col min="10479" max="10479" width="14.5703125" style="2" hidden="1"/>
    <col min="10480" max="10728" width="9.140625" style="2" hidden="1"/>
    <col min="10729" max="10729" width="7.7109375" style="2" hidden="1"/>
    <col min="10730" max="10730" width="68.7109375" style="2" hidden="1"/>
    <col min="10731" max="10731" width="10.28515625" style="2" hidden="1"/>
    <col min="10732" max="10732" width="19" style="2" hidden="1"/>
    <col min="10733" max="10733" width="21" style="2" hidden="1"/>
    <col min="10734" max="10734" width="21.140625" style="2" hidden="1"/>
    <col min="10735" max="10735" width="14.5703125" style="2" hidden="1"/>
    <col min="10736" max="10984" width="9.140625" style="2" hidden="1"/>
    <col min="10985" max="10985" width="7.7109375" style="2" hidden="1"/>
    <col min="10986" max="10986" width="68.7109375" style="2" hidden="1"/>
    <col min="10987" max="10987" width="10.28515625" style="2" hidden="1"/>
    <col min="10988" max="10988" width="19" style="2" hidden="1"/>
    <col min="10989" max="10989" width="21" style="2" hidden="1"/>
    <col min="10990" max="10990" width="21.140625" style="2" hidden="1"/>
    <col min="10991" max="10991" width="14.5703125" style="2" hidden="1"/>
    <col min="10992" max="11240" width="9.140625" style="2" hidden="1"/>
    <col min="11241" max="11241" width="7.7109375" style="2" hidden="1"/>
    <col min="11242" max="11242" width="68.7109375" style="2" hidden="1"/>
    <col min="11243" max="11243" width="10.28515625" style="2" hidden="1"/>
    <col min="11244" max="11244" width="19" style="2" hidden="1"/>
    <col min="11245" max="11245" width="21" style="2" hidden="1"/>
    <col min="11246" max="11246" width="21.140625" style="2" hidden="1"/>
    <col min="11247" max="11247" width="14.5703125" style="2" hidden="1"/>
    <col min="11248" max="11496" width="9.140625" style="2" hidden="1"/>
    <col min="11497" max="11497" width="7.7109375" style="2" hidden="1"/>
    <col min="11498" max="11498" width="68.7109375" style="2" hidden="1"/>
    <col min="11499" max="11499" width="10.28515625" style="2" hidden="1"/>
    <col min="11500" max="11500" width="19" style="2" hidden="1"/>
    <col min="11501" max="11501" width="21" style="2" hidden="1"/>
    <col min="11502" max="11502" width="21.140625" style="2" hidden="1"/>
    <col min="11503" max="11503" width="14.5703125" style="2" hidden="1"/>
    <col min="11504" max="11752" width="9.140625" style="2" hidden="1"/>
    <col min="11753" max="11753" width="7.7109375" style="2" hidden="1"/>
    <col min="11754" max="11754" width="68.7109375" style="2" hidden="1"/>
    <col min="11755" max="11755" width="10.28515625" style="2" hidden="1"/>
    <col min="11756" max="11756" width="19" style="2" hidden="1"/>
    <col min="11757" max="11757" width="21" style="2" hidden="1"/>
    <col min="11758" max="11758" width="21.140625" style="2" hidden="1"/>
    <col min="11759" max="11759" width="14.5703125" style="2" hidden="1"/>
    <col min="11760" max="12008" width="9.140625" style="2" hidden="1"/>
    <col min="12009" max="12009" width="7.7109375" style="2" hidden="1"/>
    <col min="12010" max="12010" width="68.7109375" style="2" hidden="1"/>
    <col min="12011" max="12011" width="10.28515625" style="2" hidden="1"/>
    <col min="12012" max="12012" width="19" style="2" hidden="1"/>
    <col min="12013" max="12013" width="21" style="2" hidden="1"/>
    <col min="12014" max="12014" width="21.140625" style="2" hidden="1"/>
    <col min="12015" max="12015" width="14.5703125" style="2" hidden="1"/>
    <col min="12016" max="12264" width="9.140625" style="2" hidden="1"/>
    <col min="12265" max="12265" width="7.7109375" style="2" hidden="1"/>
    <col min="12266" max="12266" width="68.7109375" style="2" hidden="1"/>
    <col min="12267" max="12267" width="10.28515625" style="2" hidden="1"/>
    <col min="12268" max="12268" width="19" style="2" hidden="1"/>
    <col min="12269" max="12269" width="21" style="2" hidden="1"/>
    <col min="12270" max="12270" width="21.140625" style="2" hidden="1"/>
    <col min="12271" max="12271" width="14.5703125" style="2" hidden="1"/>
    <col min="12272" max="12520" width="9.140625" style="2" hidden="1"/>
    <col min="12521" max="12521" width="7.7109375" style="2" hidden="1"/>
    <col min="12522" max="12522" width="68.7109375" style="2" hidden="1"/>
    <col min="12523" max="12523" width="10.28515625" style="2" hidden="1"/>
    <col min="12524" max="12524" width="19" style="2" hidden="1"/>
    <col min="12525" max="12525" width="21" style="2" hidden="1"/>
    <col min="12526" max="12526" width="21.140625" style="2" hidden="1"/>
    <col min="12527" max="12527" width="14.5703125" style="2" hidden="1"/>
    <col min="12528" max="12776" width="9.140625" style="2" hidden="1"/>
    <col min="12777" max="12777" width="7.7109375" style="2" hidden="1"/>
    <col min="12778" max="12778" width="68.7109375" style="2" hidden="1"/>
    <col min="12779" max="12779" width="10.28515625" style="2" hidden="1"/>
    <col min="12780" max="12780" width="19" style="2" hidden="1"/>
    <col min="12781" max="12781" width="21" style="2" hidden="1"/>
    <col min="12782" max="12782" width="21.140625" style="2" hidden="1"/>
    <col min="12783" max="12783" width="14.5703125" style="2" hidden="1"/>
    <col min="12784" max="13032" width="9.140625" style="2" hidden="1"/>
    <col min="13033" max="13033" width="7.7109375" style="2" hidden="1"/>
    <col min="13034" max="13034" width="68.7109375" style="2" hidden="1"/>
    <col min="13035" max="13035" width="10.28515625" style="2" hidden="1"/>
    <col min="13036" max="13036" width="19" style="2" hidden="1"/>
    <col min="13037" max="13037" width="21" style="2" hidden="1"/>
    <col min="13038" max="13038" width="21.140625" style="2" hidden="1"/>
    <col min="13039" max="13039" width="14.5703125" style="2" hidden="1"/>
    <col min="13040" max="13288" width="9.140625" style="2" hidden="1"/>
    <col min="13289" max="13289" width="7.7109375" style="2" hidden="1"/>
    <col min="13290" max="13290" width="68.7109375" style="2" hidden="1"/>
    <col min="13291" max="13291" width="10.28515625" style="2" hidden="1"/>
    <col min="13292" max="13292" width="19" style="2" hidden="1"/>
    <col min="13293" max="13293" width="21" style="2" hidden="1"/>
    <col min="13294" max="13294" width="21.140625" style="2" hidden="1"/>
    <col min="13295" max="13295" width="14.5703125" style="2" hidden="1"/>
    <col min="13296" max="13544" width="9.140625" style="2" hidden="1"/>
    <col min="13545" max="13545" width="7.7109375" style="2" hidden="1"/>
    <col min="13546" max="13546" width="68.7109375" style="2" hidden="1"/>
    <col min="13547" max="13547" width="10.28515625" style="2" hidden="1"/>
    <col min="13548" max="13548" width="19" style="2" hidden="1"/>
    <col min="13549" max="13549" width="21" style="2" hidden="1"/>
    <col min="13550" max="13550" width="21.140625" style="2" hidden="1"/>
    <col min="13551" max="13551" width="14.5703125" style="2" hidden="1"/>
    <col min="13552" max="13800" width="9.140625" style="2" hidden="1"/>
    <col min="13801" max="13801" width="7.7109375" style="2" hidden="1"/>
    <col min="13802" max="13802" width="68.7109375" style="2" hidden="1"/>
    <col min="13803" max="13803" width="10.28515625" style="2" hidden="1"/>
    <col min="13804" max="13804" width="19" style="2" hidden="1"/>
    <col min="13805" max="13805" width="21" style="2" hidden="1"/>
    <col min="13806" max="13806" width="21.140625" style="2" hidden="1"/>
    <col min="13807" max="13807" width="14.5703125" style="2" hidden="1"/>
    <col min="13808" max="14056" width="9.140625" style="2" hidden="1"/>
    <col min="14057" max="14057" width="7.7109375" style="2" hidden="1"/>
    <col min="14058" max="14058" width="68.7109375" style="2" hidden="1"/>
    <col min="14059" max="14059" width="10.28515625" style="2" hidden="1"/>
    <col min="14060" max="14060" width="19" style="2" hidden="1"/>
    <col min="14061" max="14061" width="21" style="2" hidden="1"/>
    <col min="14062" max="14062" width="21.140625" style="2" hidden="1"/>
    <col min="14063" max="14063" width="14.5703125" style="2" hidden="1"/>
    <col min="14064" max="14312" width="9.140625" style="2" hidden="1"/>
    <col min="14313" max="14313" width="7.7109375" style="2" hidden="1"/>
    <col min="14314" max="14314" width="68.7109375" style="2" hidden="1"/>
    <col min="14315" max="14315" width="10.28515625" style="2" hidden="1"/>
    <col min="14316" max="14316" width="19" style="2" hidden="1"/>
    <col min="14317" max="14317" width="21" style="2" hidden="1"/>
    <col min="14318" max="14318" width="21.140625" style="2" hidden="1"/>
    <col min="14319" max="14319" width="14.5703125" style="2" hidden="1"/>
    <col min="14320" max="14568" width="9.140625" style="2" hidden="1"/>
    <col min="14569" max="14569" width="7.7109375" style="2" hidden="1"/>
    <col min="14570" max="14570" width="68.7109375" style="2" hidden="1"/>
    <col min="14571" max="14571" width="10.28515625" style="2" hidden="1"/>
    <col min="14572" max="14572" width="19" style="2" hidden="1"/>
    <col min="14573" max="14573" width="21" style="2" hidden="1"/>
    <col min="14574" max="14574" width="21.140625" style="2" hidden="1"/>
    <col min="14575" max="14575" width="14.5703125" style="2" hidden="1"/>
    <col min="14576" max="14824" width="9.140625" style="2" hidden="1"/>
    <col min="14825" max="14825" width="7.7109375" style="2" hidden="1"/>
    <col min="14826" max="14826" width="68.7109375" style="2" hidden="1"/>
    <col min="14827" max="14827" width="10.28515625" style="2" hidden="1"/>
    <col min="14828" max="14828" width="19" style="2" hidden="1"/>
    <col min="14829" max="14829" width="21" style="2" hidden="1"/>
    <col min="14830" max="14830" width="21.140625" style="2" hidden="1"/>
    <col min="14831" max="14831" width="14.5703125" style="2" hidden="1"/>
    <col min="14832" max="15080" width="9.140625" style="2" hidden="1"/>
    <col min="15081" max="15081" width="7.7109375" style="2" hidden="1"/>
    <col min="15082" max="15082" width="68.7109375" style="2" hidden="1"/>
    <col min="15083" max="15083" width="10.28515625" style="2" hidden="1"/>
    <col min="15084" max="15084" width="19" style="2" hidden="1"/>
    <col min="15085" max="15085" width="21" style="2" hidden="1"/>
    <col min="15086" max="15086" width="21.140625" style="2" hidden="1"/>
    <col min="15087" max="15087" width="14.5703125" style="2" hidden="1"/>
    <col min="15088" max="15336" width="9.140625" style="2" hidden="1"/>
    <col min="15337" max="15337" width="7.7109375" style="2" hidden="1"/>
    <col min="15338" max="15338" width="68.7109375" style="2" hidden="1"/>
    <col min="15339" max="15339" width="10.28515625" style="2" hidden="1"/>
    <col min="15340" max="15340" width="19" style="2" hidden="1"/>
    <col min="15341" max="15341" width="21" style="2" hidden="1"/>
    <col min="15342" max="15342" width="21.140625" style="2" hidden="1"/>
    <col min="15343" max="15343" width="14.5703125" style="2" hidden="1"/>
    <col min="15344" max="15592" width="9.140625" style="2" hidden="1"/>
    <col min="15593" max="15593" width="7.7109375" style="2" hidden="1"/>
    <col min="15594" max="15594" width="68.7109375" style="2" hidden="1"/>
    <col min="15595" max="15595" width="10.28515625" style="2" hidden="1"/>
    <col min="15596" max="15596" width="19" style="2" hidden="1"/>
    <col min="15597" max="15597" width="21" style="2" hidden="1"/>
    <col min="15598" max="15598" width="21.140625" style="2" hidden="1"/>
    <col min="15599" max="15599" width="14.5703125" style="2" hidden="1"/>
    <col min="15600" max="15848" width="9.140625" style="2" hidden="1"/>
    <col min="15849" max="15849" width="7.7109375" style="2" hidden="1"/>
    <col min="15850" max="15850" width="68.7109375" style="2" hidden="1"/>
    <col min="15851" max="15851" width="10.28515625" style="2" hidden="1"/>
    <col min="15852" max="15852" width="19" style="2" hidden="1"/>
    <col min="15853" max="15853" width="21" style="2" hidden="1"/>
    <col min="15854" max="15854" width="21.140625" style="2" hidden="1"/>
    <col min="15855" max="15855" width="14.5703125" style="2" hidden="1"/>
    <col min="15856" max="16104" width="9.140625" style="2" hidden="1"/>
    <col min="16105" max="16105" width="7.7109375" style="2" hidden="1"/>
    <col min="16106" max="16106" width="68.7109375" style="2" hidden="1"/>
    <col min="16107" max="16107" width="10.28515625" style="2" hidden="1"/>
    <col min="16108" max="16108" width="19" style="2" hidden="1"/>
    <col min="16109" max="16109" width="21" style="2" hidden="1"/>
    <col min="16110" max="16110" width="21.140625" style="2" hidden="1"/>
    <col min="16111" max="16111" width="14.5703125" style="2" hidden="1"/>
    <col min="16112" max="16384" width="9.140625" style="2" hidden="1"/>
  </cols>
  <sheetData>
    <row r="1" spans="1:12" ht="18.75">
      <c r="A1" s="48" t="s">
        <v>74</v>
      </c>
      <c r="B1" s="49"/>
      <c r="C1" s="33"/>
      <c r="D1" s="25"/>
      <c r="E1" s="27"/>
      <c r="F1" s="25"/>
      <c r="G1" s="26"/>
      <c r="H1" s="1"/>
    </row>
    <row r="2" spans="1:12" ht="18.75">
      <c r="A2" s="50" t="s">
        <v>79</v>
      </c>
      <c r="B2" s="51"/>
      <c r="C2" s="52"/>
      <c r="D2" s="53"/>
      <c r="E2" s="54"/>
      <c r="F2" s="53"/>
      <c r="G2" s="53"/>
      <c r="H2" s="1"/>
    </row>
    <row r="3" spans="1:12" ht="36.75" customHeight="1">
      <c r="A3" s="188" t="s">
        <v>78</v>
      </c>
      <c r="B3" s="189"/>
      <c r="C3" s="189"/>
      <c r="D3" s="189"/>
      <c r="E3" s="189"/>
      <c r="F3" s="189"/>
      <c r="G3" s="190"/>
      <c r="H3" s="10"/>
    </row>
    <row r="4" spans="1:12" ht="39.75" customHeight="1">
      <c r="A4" s="185" t="s">
        <v>76</v>
      </c>
      <c r="B4" s="186"/>
      <c r="C4" s="186"/>
      <c r="D4" s="186"/>
      <c r="E4" s="186"/>
      <c r="F4" s="186"/>
      <c r="G4" s="187"/>
      <c r="K4" s="2">
        <v>805901.28</v>
      </c>
      <c r="L4" s="2">
        <v>100</v>
      </c>
    </row>
    <row r="5" spans="1:12" ht="12" customHeight="1">
      <c r="A5" s="183" t="s">
        <v>14</v>
      </c>
      <c r="B5" s="184"/>
      <c r="C5" s="184"/>
      <c r="D5" s="184"/>
      <c r="E5" s="184"/>
      <c r="F5" s="184"/>
      <c r="G5" s="184"/>
      <c r="K5" s="2">
        <v>1477485.68</v>
      </c>
      <c r="L5" s="2">
        <v>0</v>
      </c>
    </row>
    <row r="6" spans="1:12" ht="12" customHeight="1">
      <c r="A6" s="184"/>
      <c r="B6" s="184"/>
      <c r="C6" s="184"/>
      <c r="D6" s="184"/>
      <c r="E6" s="184"/>
      <c r="F6" s="184"/>
      <c r="G6" s="184"/>
    </row>
    <row r="7" spans="1:12" ht="12" customHeight="1">
      <c r="A7" s="183" t="s">
        <v>15</v>
      </c>
      <c r="B7" s="184"/>
      <c r="C7" s="184"/>
      <c r="D7" s="184"/>
      <c r="E7" s="184"/>
      <c r="F7" s="184"/>
      <c r="G7" s="184"/>
    </row>
    <row r="8" spans="1:12" ht="12" customHeight="1">
      <c r="A8" s="184"/>
      <c r="B8" s="184"/>
      <c r="C8" s="184"/>
      <c r="D8" s="184"/>
      <c r="E8" s="184"/>
      <c r="F8" s="184"/>
      <c r="G8" s="184"/>
      <c r="K8" s="2">
        <v>100</v>
      </c>
      <c r="L8" s="2">
        <f>+K4-K5</f>
        <v>-671584.39999999991</v>
      </c>
    </row>
    <row r="9" spans="1:12" ht="12.75" customHeight="1">
      <c r="A9" s="184"/>
      <c r="B9" s="184"/>
      <c r="C9" s="184"/>
      <c r="D9" s="184"/>
      <c r="E9" s="184"/>
      <c r="F9" s="184"/>
      <c r="G9" s="184"/>
      <c r="K9" s="2">
        <f>K8/L8</f>
        <v>-1.4890161236621937E-4</v>
      </c>
    </row>
    <row r="10" spans="1:12" ht="24">
      <c r="A10" s="23" t="s">
        <v>0</v>
      </c>
      <c r="B10" s="24" t="s">
        <v>1</v>
      </c>
      <c r="C10" s="32" t="s">
        <v>2</v>
      </c>
      <c r="D10" s="30" t="s">
        <v>20</v>
      </c>
      <c r="E10" s="114" t="s">
        <v>18</v>
      </c>
      <c r="F10" s="115" t="s">
        <v>17</v>
      </c>
      <c r="G10" s="29" t="s">
        <v>21</v>
      </c>
      <c r="H10" s="11"/>
    </row>
    <row r="11" spans="1:12" ht="12.75">
      <c r="A11" s="214" t="s">
        <v>46</v>
      </c>
      <c r="B11" s="37" t="s">
        <v>22</v>
      </c>
      <c r="C11" s="38">
        <v>595</v>
      </c>
      <c r="D11" s="44">
        <v>0</v>
      </c>
      <c r="E11" s="116">
        <v>175.58399999999997</v>
      </c>
      <c r="F11" s="117">
        <v>321.904</v>
      </c>
      <c r="G11" s="118">
        <f>(D11*C11)</f>
        <v>0</v>
      </c>
      <c r="H11" s="11"/>
    </row>
    <row r="12" spans="1:12" ht="12.75">
      <c r="A12" s="215" t="s">
        <v>47</v>
      </c>
      <c r="B12" s="37" t="s">
        <v>48</v>
      </c>
      <c r="C12" s="38">
        <v>644</v>
      </c>
      <c r="D12" s="44">
        <v>0</v>
      </c>
      <c r="E12" s="116">
        <v>260.892</v>
      </c>
      <c r="F12" s="117">
        <v>478.30200000000002</v>
      </c>
      <c r="G12" s="118">
        <f t="shared" ref="G12:G33" si="0">(D12*C12)</f>
        <v>0</v>
      </c>
      <c r="H12" s="11"/>
    </row>
    <row r="13" spans="1:12" ht="12.75">
      <c r="A13" s="215" t="s">
        <v>49</v>
      </c>
      <c r="B13" s="37" t="s">
        <v>28</v>
      </c>
      <c r="C13" s="38">
        <v>60</v>
      </c>
      <c r="D13" s="44">
        <v>0</v>
      </c>
      <c r="E13" s="116">
        <v>559.30799999999999</v>
      </c>
      <c r="F13" s="117">
        <v>1025.3980000000001</v>
      </c>
      <c r="G13" s="118">
        <f t="shared" si="0"/>
        <v>0</v>
      </c>
      <c r="H13" s="11"/>
    </row>
    <row r="14" spans="1:12" ht="12.75">
      <c r="A14" s="215" t="s">
        <v>50</v>
      </c>
      <c r="B14" s="37" t="s">
        <v>27</v>
      </c>
      <c r="C14" s="38">
        <v>60</v>
      </c>
      <c r="D14" s="44">
        <v>0</v>
      </c>
      <c r="E14" s="116">
        <v>524.31600000000003</v>
      </c>
      <c r="F14" s="117">
        <v>961.24600000000009</v>
      </c>
      <c r="G14" s="118">
        <f t="shared" si="0"/>
        <v>0</v>
      </c>
      <c r="H14" s="11"/>
    </row>
    <row r="15" spans="1:12" ht="12.75">
      <c r="A15" s="215" t="s">
        <v>49</v>
      </c>
      <c r="B15" s="39" t="s">
        <v>66</v>
      </c>
      <c r="C15" s="38">
        <v>2</v>
      </c>
      <c r="D15" s="44">
        <v>0</v>
      </c>
      <c r="E15" s="116">
        <v>235.35</v>
      </c>
      <c r="F15" s="117">
        <v>431.47500000000002</v>
      </c>
      <c r="G15" s="118">
        <f t="shared" si="0"/>
        <v>0</v>
      </c>
      <c r="H15" s="11"/>
    </row>
    <row r="16" spans="1:12" ht="12.75">
      <c r="A16" s="215" t="s">
        <v>49</v>
      </c>
      <c r="B16" s="40" t="s">
        <v>72</v>
      </c>
      <c r="C16" s="38">
        <v>1</v>
      </c>
      <c r="D16" s="44">
        <v>0</v>
      </c>
      <c r="E16" s="116">
        <v>475.86</v>
      </c>
      <c r="F16" s="117">
        <v>872.41000000000008</v>
      </c>
      <c r="G16" s="118">
        <f t="shared" si="0"/>
        <v>0</v>
      </c>
      <c r="H16" s="11"/>
    </row>
    <row r="17" spans="1:8" ht="12.75">
      <c r="A17" s="215" t="s">
        <v>51</v>
      </c>
      <c r="B17" s="37" t="s">
        <v>62</v>
      </c>
      <c r="C17" s="41">
        <v>1</v>
      </c>
      <c r="D17" s="44">
        <v>0</v>
      </c>
      <c r="E17" s="116">
        <v>275.41199999999998</v>
      </c>
      <c r="F17" s="117">
        <v>504.92200000000003</v>
      </c>
      <c r="G17" s="118">
        <f t="shared" si="0"/>
        <v>0</v>
      </c>
      <c r="H17" s="11"/>
    </row>
    <row r="18" spans="1:8" ht="12.75">
      <c r="A18" s="215" t="s">
        <v>51</v>
      </c>
      <c r="B18" s="37" t="s">
        <v>61</v>
      </c>
      <c r="C18" s="41">
        <v>3</v>
      </c>
      <c r="D18" s="44">
        <v>0</v>
      </c>
      <c r="E18" s="116">
        <v>429.42599999999999</v>
      </c>
      <c r="F18" s="117">
        <v>787.28100000000006</v>
      </c>
      <c r="G18" s="118">
        <f t="shared" si="0"/>
        <v>0</v>
      </c>
      <c r="H18" s="11"/>
    </row>
    <row r="19" spans="1:8" ht="12.75">
      <c r="A19" s="215" t="s">
        <v>51</v>
      </c>
      <c r="B19" s="39" t="s">
        <v>70</v>
      </c>
      <c r="C19" s="42">
        <v>3</v>
      </c>
      <c r="D19" s="44">
        <v>0</v>
      </c>
      <c r="E19" s="116">
        <v>283.70999999999998</v>
      </c>
      <c r="F19" s="117">
        <v>520.1350000000001</v>
      </c>
      <c r="G19" s="118">
        <f t="shared" si="0"/>
        <v>0</v>
      </c>
      <c r="H19" s="11"/>
    </row>
    <row r="20" spans="1:8" ht="12.75">
      <c r="A20" s="215" t="s">
        <v>51</v>
      </c>
      <c r="B20" s="39" t="s">
        <v>67</v>
      </c>
      <c r="C20" s="42">
        <v>2</v>
      </c>
      <c r="D20" s="44">
        <v>0</v>
      </c>
      <c r="E20" s="116">
        <v>429.42599999999999</v>
      </c>
      <c r="F20" s="117">
        <v>787.28100000000006</v>
      </c>
      <c r="G20" s="118">
        <f t="shared" si="0"/>
        <v>0</v>
      </c>
      <c r="H20" s="11"/>
    </row>
    <row r="21" spans="1:8" ht="12.75">
      <c r="A21" s="215" t="s">
        <v>51</v>
      </c>
      <c r="B21" s="37" t="s">
        <v>63</v>
      </c>
      <c r="C21" s="38">
        <v>594</v>
      </c>
      <c r="D21" s="44">
        <v>0</v>
      </c>
      <c r="E21" s="116">
        <v>283.70999999999998</v>
      </c>
      <c r="F21" s="117">
        <v>520.1350000000001</v>
      </c>
      <c r="G21" s="118">
        <f t="shared" si="0"/>
        <v>0</v>
      </c>
      <c r="H21" s="11"/>
    </row>
    <row r="22" spans="1:8" ht="12.75">
      <c r="A22" s="215" t="s">
        <v>51</v>
      </c>
      <c r="B22" s="37" t="s">
        <v>64</v>
      </c>
      <c r="C22" s="38">
        <v>29</v>
      </c>
      <c r="D22" s="44">
        <v>0</v>
      </c>
      <c r="E22" s="116">
        <v>429.42599999999999</v>
      </c>
      <c r="F22" s="117">
        <v>787.28100000000006</v>
      </c>
      <c r="G22" s="118">
        <f t="shared" si="0"/>
        <v>0</v>
      </c>
      <c r="H22" s="11"/>
    </row>
    <row r="23" spans="1:8" ht="12.75">
      <c r="A23" s="215" t="s">
        <v>51</v>
      </c>
      <c r="B23" s="37" t="s">
        <v>68</v>
      </c>
      <c r="C23" s="42">
        <v>2</v>
      </c>
      <c r="D23" s="44">
        <v>0</v>
      </c>
      <c r="E23" s="116">
        <v>442.29599999999999</v>
      </c>
      <c r="F23" s="117">
        <v>810.87599999999998</v>
      </c>
      <c r="G23" s="118">
        <f t="shared" si="0"/>
        <v>0</v>
      </c>
      <c r="H23" s="11"/>
    </row>
    <row r="24" spans="1:8" ht="12.75">
      <c r="A24" s="215" t="s">
        <v>58</v>
      </c>
      <c r="B24" s="37" t="s">
        <v>24</v>
      </c>
      <c r="C24" s="38">
        <v>445</v>
      </c>
      <c r="D24" s="44">
        <v>0</v>
      </c>
      <c r="E24" s="116">
        <v>112.092</v>
      </c>
      <c r="F24" s="117">
        <v>205.50200000000001</v>
      </c>
      <c r="G24" s="118">
        <f t="shared" si="0"/>
        <v>0</v>
      </c>
      <c r="H24" s="11"/>
    </row>
    <row r="25" spans="1:8" ht="12.75">
      <c r="A25" s="215" t="s">
        <v>59</v>
      </c>
      <c r="B25" s="37" t="s">
        <v>44</v>
      </c>
      <c r="C25" s="38">
        <v>112</v>
      </c>
      <c r="D25" s="44">
        <v>0</v>
      </c>
      <c r="E25" s="116">
        <v>173.60399999999998</v>
      </c>
      <c r="F25" s="117">
        <v>318.274</v>
      </c>
      <c r="G25" s="118">
        <f t="shared" si="0"/>
        <v>0</v>
      </c>
      <c r="H25" s="11"/>
    </row>
    <row r="26" spans="1:8" ht="12.75">
      <c r="A26" s="215" t="s">
        <v>60</v>
      </c>
      <c r="B26" s="37" t="s">
        <v>65</v>
      </c>
      <c r="C26" s="38">
        <v>173</v>
      </c>
      <c r="D26" s="44">
        <v>0</v>
      </c>
      <c r="E26" s="116">
        <v>287.61</v>
      </c>
      <c r="F26" s="117">
        <v>527.28500000000008</v>
      </c>
      <c r="G26" s="118">
        <f t="shared" si="0"/>
        <v>0</v>
      </c>
      <c r="H26" s="11"/>
    </row>
    <row r="27" spans="1:8" ht="12" customHeight="1">
      <c r="A27" s="215" t="s">
        <v>52</v>
      </c>
      <c r="B27" s="37" t="s">
        <v>30</v>
      </c>
      <c r="C27" s="38">
        <v>6</v>
      </c>
      <c r="D27" s="44">
        <v>0</v>
      </c>
      <c r="E27" s="116">
        <v>256.29599999999999</v>
      </c>
      <c r="F27" s="117">
        <v>469.87600000000009</v>
      </c>
      <c r="G27" s="118">
        <f t="shared" si="0"/>
        <v>0</v>
      </c>
      <c r="H27" s="11"/>
    </row>
    <row r="28" spans="1:8" ht="12.75">
      <c r="A28" s="215" t="s">
        <v>52</v>
      </c>
      <c r="B28" s="37" t="s">
        <v>26</v>
      </c>
      <c r="C28" s="38">
        <v>105</v>
      </c>
      <c r="D28" s="44">
        <v>0</v>
      </c>
      <c r="E28" s="116">
        <v>158.71799999999999</v>
      </c>
      <c r="F28" s="117">
        <v>290.983</v>
      </c>
      <c r="G28" s="118">
        <f t="shared" si="0"/>
        <v>0</v>
      </c>
      <c r="H28" s="11"/>
    </row>
    <row r="29" spans="1:8" ht="12.75">
      <c r="A29" s="215" t="s">
        <v>52</v>
      </c>
      <c r="B29" s="37" t="s">
        <v>31</v>
      </c>
      <c r="C29" s="38">
        <v>6</v>
      </c>
      <c r="D29" s="44">
        <v>0</v>
      </c>
      <c r="E29" s="116">
        <v>191.59199999999998</v>
      </c>
      <c r="F29" s="117">
        <v>351.25200000000001</v>
      </c>
      <c r="G29" s="118">
        <f t="shared" si="0"/>
        <v>0</v>
      </c>
      <c r="H29" s="11"/>
    </row>
    <row r="30" spans="1:8" ht="12.75">
      <c r="A30" s="215" t="s">
        <v>53</v>
      </c>
      <c r="B30" s="39" t="s">
        <v>56</v>
      </c>
      <c r="C30" s="38">
        <v>351</v>
      </c>
      <c r="D30" s="44">
        <v>0</v>
      </c>
      <c r="E30" s="116">
        <v>383.178</v>
      </c>
      <c r="F30" s="117">
        <v>702.49300000000005</v>
      </c>
      <c r="G30" s="118">
        <f t="shared" si="0"/>
        <v>0</v>
      </c>
      <c r="H30" s="11"/>
    </row>
    <row r="31" spans="1:8" ht="12.75">
      <c r="A31" s="215" t="s">
        <v>53</v>
      </c>
      <c r="B31" s="39" t="s">
        <v>54</v>
      </c>
      <c r="C31" s="38">
        <v>14</v>
      </c>
      <c r="D31" s="44">
        <v>0</v>
      </c>
      <c r="E31" s="116">
        <v>516.57600000000002</v>
      </c>
      <c r="F31" s="117">
        <v>947.05600000000015</v>
      </c>
      <c r="G31" s="118">
        <f t="shared" si="0"/>
        <v>0</v>
      </c>
      <c r="H31" s="11"/>
    </row>
    <row r="32" spans="1:8" ht="12.75">
      <c r="A32" s="215" t="s">
        <v>53</v>
      </c>
      <c r="B32" s="39" t="s">
        <v>57</v>
      </c>
      <c r="C32" s="38">
        <v>5</v>
      </c>
      <c r="D32" s="44">
        <v>0</v>
      </c>
      <c r="E32" s="116">
        <v>344.154</v>
      </c>
      <c r="F32" s="117">
        <v>630.94900000000007</v>
      </c>
      <c r="G32" s="118">
        <f t="shared" si="0"/>
        <v>0</v>
      </c>
      <c r="H32" s="11"/>
    </row>
    <row r="33" spans="1:8" ht="13.5" thickBot="1">
      <c r="A33" s="215" t="s">
        <v>53</v>
      </c>
      <c r="B33" s="40" t="s">
        <v>55</v>
      </c>
      <c r="C33" s="38">
        <v>1</v>
      </c>
      <c r="D33" s="44">
        <v>0</v>
      </c>
      <c r="E33" s="116">
        <v>432.84599999999995</v>
      </c>
      <c r="F33" s="117">
        <v>793.55100000000004</v>
      </c>
      <c r="G33" s="118">
        <f t="shared" si="0"/>
        <v>0</v>
      </c>
      <c r="H33" s="11"/>
    </row>
    <row r="34" spans="1:8" ht="37.5" customHeight="1" thickBot="1">
      <c r="A34" s="182" t="s">
        <v>75</v>
      </c>
      <c r="B34" s="182"/>
      <c r="C34" s="182"/>
      <c r="D34" s="182"/>
      <c r="E34" s="182"/>
      <c r="F34" s="182"/>
      <c r="G34" s="119">
        <f>SUM(G11:G33)</f>
        <v>0</v>
      </c>
    </row>
    <row r="35" spans="1:8" ht="29.25" customHeight="1">
      <c r="A35" s="179" t="s">
        <v>85</v>
      </c>
      <c r="B35" s="180"/>
      <c r="C35" s="180"/>
      <c r="D35" s="180"/>
      <c r="E35" s="180"/>
      <c r="F35" s="181"/>
      <c r="G35" s="120">
        <f>IF(G34&lt;K4,100,IF(G34&gt;K5,0,(0-100)/(K5-K4)*(G34-K5)))</f>
        <v>100</v>
      </c>
      <c r="H35" s="11"/>
    </row>
    <row r="36" spans="1:8" ht="15" hidden="1">
      <c r="A36" s="65"/>
      <c r="B36" s="66"/>
      <c r="C36" s="67"/>
      <c r="D36" s="68"/>
      <c r="E36" s="69"/>
      <c r="F36" s="70"/>
      <c r="G36" s="71"/>
      <c r="H36" s="11"/>
    </row>
    <row r="37" spans="1:8" ht="15" hidden="1">
      <c r="A37" s="65"/>
      <c r="B37" s="66"/>
      <c r="C37" s="67"/>
      <c r="D37" s="68"/>
      <c r="E37" s="69"/>
      <c r="F37" s="70"/>
      <c r="G37" s="71"/>
      <c r="H37" s="11"/>
    </row>
    <row r="38" spans="1:8" hidden="1">
      <c r="A38" s="65"/>
      <c r="B38" s="72"/>
      <c r="C38" s="73"/>
      <c r="D38" s="68">
        <v>0</v>
      </c>
      <c r="E38" s="69">
        <v>0</v>
      </c>
      <c r="F38" s="69">
        <v>0</v>
      </c>
      <c r="G38" s="71"/>
      <c r="H38" s="11"/>
    </row>
    <row r="39" spans="1:8" hidden="1">
      <c r="A39" s="65"/>
      <c r="B39" s="72"/>
      <c r="C39" s="73"/>
      <c r="D39" s="68"/>
      <c r="E39" s="69"/>
      <c r="F39" s="69"/>
      <c r="G39" s="71"/>
      <c r="H39" s="11"/>
    </row>
    <row r="40" spans="1:8" hidden="1">
      <c r="A40" s="65"/>
      <c r="B40" s="72"/>
      <c r="C40" s="73"/>
      <c r="D40" s="68"/>
      <c r="E40" s="69"/>
      <c r="F40" s="69"/>
      <c r="G40" s="71"/>
      <c r="H40" s="11"/>
    </row>
    <row r="41" spans="1:8" hidden="1">
      <c r="A41" s="65"/>
      <c r="B41" s="72"/>
      <c r="C41" s="73"/>
      <c r="D41" s="68">
        <v>0</v>
      </c>
      <c r="E41" s="69">
        <v>0</v>
      </c>
      <c r="F41" s="69">
        <v>0</v>
      </c>
      <c r="G41" s="71">
        <f>(D41*'P2 Prijzenblad Nieuw'!C19)</f>
        <v>0</v>
      </c>
      <c r="H41" s="11"/>
    </row>
    <row r="42" spans="1:8" hidden="1">
      <c r="A42" s="65"/>
      <c r="B42" s="74"/>
      <c r="C42" s="73"/>
      <c r="D42" s="75">
        <v>0</v>
      </c>
      <c r="E42" s="69">
        <v>0</v>
      </c>
      <c r="F42" s="69">
        <v>0</v>
      </c>
      <c r="G42" s="71">
        <f>(D42*'P2 Prijzenblad Nieuw'!C20)</f>
        <v>0</v>
      </c>
      <c r="H42" s="11"/>
    </row>
    <row r="43" spans="1:8" hidden="1">
      <c r="A43" s="65"/>
      <c r="B43" s="74"/>
      <c r="C43" s="73"/>
      <c r="D43" s="75">
        <v>0</v>
      </c>
      <c r="E43" s="69">
        <v>0</v>
      </c>
      <c r="F43" s="69">
        <v>0</v>
      </c>
      <c r="G43" s="71">
        <f>(D43*'P2 Prijzenblad Nieuw'!C21)</f>
        <v>0</v>
      </c>
      <c r="H43" s="11"/>
    </row>
    <row r="44" spans="1:8" hidden="1">
      <c r="A44" s="65"/>
      <c r="B44" s="76"/>
      <c r="C44" s="73"/>
      <c r="D44" s="68">
        <v>0</v>
      </c>
      <c r="E44" s="69">
        <v>0</v>
      </c>
      <c r="F44" s="69">
        <v>0</v>
      </c>
      <c r="G44" s="71">
        <f>(D44*'P2 Prijzenblad Nieuw'!C22)</f>
        <v>0</v>
      </c>
      <c r="H44" s="11"/>
    </row>
    <row r="45" spans="1:8" hidden="1">
      <c r="A45" s="65"/>
      <c r="B45" s="76"/>
      <c r="C45" s="73"/>
      <c r="D45" s="68">
        <v>0</v>
      </c>
      <c r="E45" s="69">
        <v>0</v>
      </c>
      <c r="F45" s="69">
        <v>0</v>
      </c>
      <c r="G45" s="71">
        <f>(D45*'P2 Prijzenblad Nieuw'!C23)</f>
        <v>0</v>
      </c>
      <c r="H45" s="11"/>
    </row>
    <row r="46" spans="1:8" hidden="1">
      <c r="A46" s="65"/>
      <c r="B46" s="76"/>
      <c r="C46" s="73"/>
      <c r="D46" s="75">
        <v>0</v>
      </c>
      <c r="E46" s="69">
        <v>0</v>
      </c>
      <c r="F46" s="69">
        <v>0</v>
      </c>
      <c r="G46" s="71">
        <f>(D46*'P2 Prijzenblad Nieuw'!C24)</f>
        <v>0</v>
      </c>
      <c r="H46" s="11"/>
    </row>
    <row r="47" spans="1:8" hidden="1">
      <c r="A47" s="65"/>
      <c r="B47" s="74"/>
      <c r="C47" s="73"/>
      <c r="D47" s="68">
        <v>0</v>
      </c>
      <c r="E47" s="69">
        <v>0</v>
      </c>
      <c r="F47" s="69">
        <v>0</v>
      </c>
      <c r="G47" s="71">
        <f>(D47*'P2 Prijzenblad Nieuw'!C25)</f>
        <v>0</v>
      </c>
      <c r="H47" s="11"/>
    </row>
    <row r="48" spans="1:8" hidden="1">
      <c r="A48" s="65"/>
      <c r="B48" s="76"/>
      <c r="C48" s="73"/>
      <c r="D48" s="68">
        <v>0</v>
      </c>
      <c r="E48" s="69">
        <v>0</v>
      </c>
      <c r="F48" s="69">
        <v>0</v>
      </c>
      <c r="G48" s="71">
        <f>(D48*'P2 Prijzenblad Nieuw'!C26)</f>
        <v>0</v>
      </c>
      <c r="H48" s="11"/>
    </row>
    <row r="49" spans="1:8" hidden="1">
      <c r="A49" s="65"/>
      <c r="B49" s="74"/>
      <c r="C49" s="73"/>
      <c r="D49" s="68">
        <v>0</v>
      </c>
      <c r="E49" s="69">
        <v>0</v>
      </c>
      <c r="F49" s="69">
        <v>0</v>
      </c>
      <c r="G49" s="71">
        <f>(D49*'P2 Prijzenblad Nieuw'!C27)</f>
        <v>0</v>
      </c>
      <c r="H49" s="11"/>
    </row>
    <row r="50" spans="1:8" hidden="1">
      <c r="A50" s="65"/>
      <c r="B50" s="76"/>
      <c r="C50" s="73"/>
      <c r="D50" s="68">
        <v>0</v>
      </c>
      <c r="E50" s="69">
        <v>0</v>
      </c>
      <c r="F50" s="69">
        <v>0</v>
      </c>
      <c r="G50" s="71">
        <f>(D50*'P2 Prijzenblad Nieuw'!C28)</f>
        <v>0</v>
      </c>
      <c r="H50" s="11"/>
    </row>
    <row r="51" spans="1:8" hidden="1">
      <c r="A51" s="77"/>
      <c r="B51" s="76"/>
      <c r="C51" s="73"/>
      <c r="D51" s="75">
        <v>0</v>
      </c>
      <c r="E51" s="69">
        <v>0</v>
      </c>
      <c r="F51" s="69">
        <v>0</v>
      </c>
      <c r="G51" s="71">
        <f>(D51*'P2 Prijzenblad Nieuw'!C29)</f>
        <v>0</v>
      </c>
      <c r="H51" s="11"/>
    </row>
    <row r="52" spans="1:8" hidden="1">
      <c r="A52" s="78"/>
      <c r="B52" s="79"/>
      <c r="C52" s="56"/>
      <c r="D52" s="68">
        <v>0</v>
      </c>
      <c r="E52" s="69">
        <v>0</v>
      </c>
      <c r="F52" s="69">
        <v>0</v>
      </c>
      <c r="G52" s="71">
        <f>(D52*'P2 Prijzenblad Nieuw'!C30)</f>
        <v>0</v>
      </c>
      <c r="H52" s="11"/>
    </row>
    <row r="53" spans="1:8" hidden="1">
      <c r="A53" s="78"/>
      <c r="B53" s="79"/>
      <c r="C53" s="56"/>
      <c r="D53" s="68">
        <v>0</v>
      </c>
      <c r="E53" s="69">
        <v>0</v>
      </c>
      <c r="F53" s="69">
        <v>0</v>
      </c>
      <c r="G53" s="71">
        <f>(D53*'P2 Prijzenblad Nieuw'!C31)</f>
        <v>0</v>
      </c>
      <c r="H53" s="11"/>
    </row>
    <row r="54" spans="1:8" hidden="1">
      <c r="A54" s="78"/>
      <c r="B54" s="79"/>
      <c r="C54" s="56"/>
      <c r="D54" s="68">
        <v>0</v>
      </c>
      <c r="E54" s="69">
        <v>0</v>
      </c>
      <c r="F54" s="69">
        <v>0</v>
      </c>
      <c r="G54" s="71">
        <f>(D54*'P2 Prijzenblad Nieuw'!C32)</f>
        <v>0</v>
      </c>
      <c r="H54" s="11"/>
    </row>
    <row r="55" spans="1:8" hidden="1">
      <c r="A55" s="78"/>
      <c r="B55" s="79"/>
      <c r="C55" s="56"/>
      <c r="D55" s="68">
        <v>0</v>
      </c>
      <c r="E55" s="69">
        <v>0</v>
      </c>
      <c r="F55" s="69">
        <v>0</v>
      </c>
      <c r="G55" s="71">
        <f>(D55*'P2 Prijzenblad Nieuw'!C33)</f>
        <v>0</v>
      </c>
      <c r="H55" s="11"/>
    </row>
    <row r="56" spans="1:8" hidden="1">
      <c r="A56" s="78"/>
      <c r="B56" s="79"/>
      <c r="C56" s="56"/>
      <c r="D56" s="75">
        <v>0</v>
      </c>
      <c r="E56" s="69">
        <v>0</v>
      </c>
      <c r="F56" s="69">
        <v>0</v>
      </c>
      <c r="G56" s="71">
        <f>(D56*'P2 Prijzenblad Nieuw'!C37)</f>
        <v>0</v>
      </c>
      <c r="H56" s="11"/>
    </row>
    <row r="57" spans="1:8" hidden="1">
      <c r="A57" s="78"/>
      <c r="C57" s="56"/>
      <c r="D57" s="75">
        <v>0</v>
      </c>
      <c r="E57" s="69">
        <v>0</v>
      </c>
      <c r="F57" s="69">
        <v>0</v>
      </c>
      <c r="G57" s="71">
        <f>(D57*'P2 Prijzenblad Nieuw'!C38)</f>
        <v>0</v>
      </c>
      <c r="H57" s="11"/>
    </row>
    <row r="58" spans="1:8" hidden="1">
      <c r="A58" s="78"/>
      <c r="B58" s="79"/>
      <c r="C58" s="56"/>
      <c r="D58" s="75">
        <v>0</v>
      </c>
      <c r="E58" s="69">
        <v>0</v>
      </c>
      <c r="F58" s="69">
        <v>0</v>
      </c>
      <c r="G58" s="71">
        <f>(D58*'P2 Prijzenblad Nieuw'!C39)</f>
        <v>0</v>
      </c>
      <c r="H58" s="11"/>
    </row>
    <row r="59" spans="1:8" hidden="1">
      <c r="A59" s="78"/>
      <c r="B59" s="79"/>
      <c r="C59" s="56"/>
      <c r="D59" s="75">
        <v>0</v>
      </c>
      <c r="E59" s="69">
        <v>0</v>
      </c>
      <c r="F59" s="69">
        <v>0</v>
      </c>
      <c r="G59" s="71">
        <f>(D59*'P2 Prijzenblad Nieuw'!C40)</f>
        <v>0</v>
      </c>
      <c r="H59" s="11"/>
    </row>
    <row r="60" spans="1:8" hidden="1">
      <c r="A60" s="81"/>
      <c r="B60" s="79"/>
      <c r="C60" s="56"/>
      <c r="D60" s="75">
        <v>0</v>
      </c>
      <c r="E60" s="69">
        <v>0</v>
      </c>
      <c r="F60" s="69">
        <v>0</v>
      </c>
      <c r="G60" s="71">
        <f>(D60*'P2 Prijzenblad Nieuw'!C41)</f>
        <v>0</v>
      </c>
      <c r="H60" s="11"/>
    </row>
    <row r="61" spans="1:8" hidden="1">
      <c r="A61" s="81"/>
      <c r="B61" s="79"/>
      <c r="C61" s="56"/>
      <c r="D61" s="75">
        <v>0</v>
      </c>
      <c r="E61" s="69">
        <v>0</v>
      </c>
      <c r="F61" s="69">
        <v>0</v>
      </c>
      <c r="G61" s="71">
        <f>(D61*'P2 Prijzenblad Nieuw'!C42)</f>
        <v>0</v>
      </c>
      <c r="H61" s="11"/>
    </row>
    <row r="62" spans="1:8" ht="16.5" hidden="1" thickBot="1">
      <c r="A62" s="82"/>
      <c r="C62" s="61"/>
      <c r="D62" s="83"/>
      <c r="E62" s="62"/>
      <c r="F62" s="61"/>
      <c r="G62" s="83"/>
      <c r="H62" s="11"/>
    </row>
    <row r="63" spans="1:8" ht="28.5" hidden="1" customHeight="1">
      <c r="A63" s="82"/>
      <c r="B63" s="84"/>
      <c r="C63" s="61"/>
      <c r="D63" s="83"/>
      <c r="E63" s="85"/>
      <c r="F63" s="83"/>
      <c r="G63" s="86">
        <f>SUM(G11:G61)</f>
        <v>100</v>
      </c>
      <c r="H63" s="11"/>
    </row>
    <row r="64" spans="1:8" ht="16.5" hidden="1" thickBot="1">
      <c r="A64" s="82"/>
      <c r="B64" s="82"/>
      <c r="C64" s="61"/>
      <c r="D64" s="83"/>
      <c r="E64" s="85"/>
      <c r="F64" s="83"/>
      <c r="G64" s="63"/>
    </row>
    <row r="65" spans="1:7" hidden="1">
      <c r="A65" s="82"/>
      <c r="B65" s="191" t="s">
        <v>12</v>
      </c>
      <c r="C65" s="192"/>
      <c r="D65" s="192"/>
      <c r="E65" s="192"/>
      <c r="F65" s="192"/>
      <c r="G65" s="83"/>
    </row>
    <row r="66" spans="1:7" ht="12" hidden="1" customHeight="1">
      <c r="A66" s="82"/>
      <c r="B66" s="169" t="s">
        <v>13</v>
      </c>
      <c r="C66" s="170"/>
      <c r="D66" s="170"/>
      <c r="E66" s="170"/>
      <c r="F66" s="170"/>
      <c r="G66" s="83"/>
    </row>
    <row r="67" spans="1:7" ht="12" hidden="1" customHeight="1">
      <c r="A67" s="82"/>
      <c r="B67" s="169"/>
      <c r="C67" s="170"/>
      <c r="D67" s="170"/>
      <c r="E67" s="170"/>
      <c r="F67" s="170"/>
      <c r="G67" s="83"/>
    </row>
    <row r="68" spans="1:7" ht="12" hidden="1" customHeight="1">
      <c r="A68" s="82"/>
      <c r="B68" s="169"/>
      <c r="C68" s="170"/>
      <c r="D68" s="170"/>
      <c r="E68" s="170"/>
      <c r="F68" s="170"/>
      <c r="G68" s="83"/>
    </row>
    <row r="69" spans="1:7" ht="12" hidden="1" customHeight="1">
      <c r="A69" s="82"/>
      <c r="B69" s="171" t="s">
        <v>14</v>
      </c>
      <c r="C69" s="172"/>
      <c r="D69" s="172"/>
      <c r="E69" s="172"/>
      <c r="F69" s="172"/>
      <c r="G69" s="83"/>
    </row>
    <row r="70" spans="1:7" ht="12" hidden="1" customHeight="1">
      <c r="A70" s="82"/>
      <c r="B70" s="173"/>
      <c r="C70" s="174"/>
      <c r="D70" s="174"/>
      <c r="E70" s="174"/>
      <c r="F70" s="174"/>
      <c r="G70" s="83"/>
    </row>
    <row r="71" spans="1:7" ht="12" hidden="1" customHeight="1">
      <c r="A71" s="82"/>
      <c r="B71" s="175" t="s">
        <v>15</v>
      </c>
      <c r="C71" s="176"/>
      <c r="D71" s="176"/>
      <c r="E71" s="176"/>
      <c r="F71" s="176"/>
      <c r="G71" s="83"/>
    </row>
    <row r="72" spans="1:7" ht="12" hidden="1" customHeight="1">
      <c r="A72" s="82"/>
      <c r="B72" s="171"/>
      <c r="C72" s="172"/>
      <c r="D72" s="172"/>
      <c r="E72" s="172"/>
      <c r="F72" s="172"/>
      <c r="G72" s="83"/>
    </row>
    <row r="73" spans="1:7" ht="12.75" hidden="1" customHeight="1" thickBot="1">
      <c r="A73" s="82"/>
      <c r="B73" s="177"/>
      <c r="C73" s="178"/>
      <c r="D73" s="178"/>
      <c r="E73" s="178"/>
      <c r="F73" s="178"/>
      <c r="G73" s="83"/>
    </row>
    <row r="74" spans="1:7" hidden="1">
      <c r="A74" s="82"/>
      <c r="B74" s="82"/>
      <c r="C74" s="61"/>
      <c r="D74" s="83"/>
      <c r="E74" s="85"/>
      <c r="F74" s="83"/>
      <c r="G74" s="83"/>
    </row>
    <row r="75" spans="1:7" hidden="1">
      <c r="A75" s="82"/>
      <c r="B75" s="82"/>
      <c r="C75" s="61"/>
      <c r="D75" s="83"/>
      <c r="E75" s="85"/>
      <c r="F75" s="83"/>
      <c r="G75" s="83"/>
    </row>
    <row r="76" spans="1:7" hidden="1">
      <c r="A76" s="82"/>
      <c r="B76" s="82"/>
      <c r="C76" s="61"/>
      <c r="D76" s="83"/>
      <c r="E76" s="85"/>
      <c r="F76" s="83"/>
      <c r="G76" s="83"/>
    </row>
    <row r="77" spans="1:7" hidden="1">
      <c r="A77" s="82"/>
      <c r="B77" s="82"/>
      <c r="C77" s="61"/>
      <c r="D77" s="83"/>
      <c r="E77" s="85"/>
      <c r="F77" s="83"/>
      <c r="G77" s="83"/>
    </row>
    <row r="78" spans="1:7" hidden="1">
      <c r="A78" s="82"/>
      <c r="B78" s="82"/>
      <c r="C78" s="61"/>
      <c r="D78" s="83"/>
      <c r="E78" s="85"/>
      <c r="F78" s="83"/>
      <c r="G78" s="83"/>
    </row>
    <row r="79" spans="1:7" hidden="1">
      <c r="A79" s="82"/>
      <c r="B79" s="82"/>
      <c r="C79" s="61"/>
      <c r="D79" s="83"/>
      <c r="E79" s="85"/>
      <c r="F79" s="83"/>
      <c r="G79" s="83"/>
    </row>
    <row r="80" spans="1:7" hidden="1">
      <c r="A80" s="82"/>
      <c r="B80" s="82"/>
      <c r="C80" s="61"/>
      <c r="D80" s="83"/>
      <c r="E80" s="85"/>
      <c r="F80" s="83"/>
      <c r="G80" s="83"/>
    </row>
    <row r="81" spans="1:7" hidden="1">
      <c r="A81" s="82"/>
      <c r="B81" s="82"/>
      <c r="C81" s="61"/>
      <c r="D81" s="83"/>
      <c r="E81" s="85"/>
      <c r="F81" s="83"/>
      <c r="G81" s="83"/>
    </row>
    <row r="82" spans="1:7" hidden="1">
      <c r="A82" s="82"/>
      <c r="B82" s="82"/>
      <c r="C82" s="61"/>
      <c r="D82" s="83"/>
      <c r="E82" s="85"/>
      <c r="F82" s="83"/>
      <c r="G82" s="83"/>
    </row>
    <row r="83" spans="1:7" hidden="1">
      <c r="A83" s="82"/>
      <c r="B83" s="82"/>
      <c r="C83" s="61"/>
      <c r="D83" s="83"/>
      <c r="E83" s="85"/>
      <c r="F83" s="83"/>
      <c r="G83" s="83"/>
    </row>
    <row r="84" spans="1:7" hidden="1">
      <c r="A84" s="82"/>
      <c r="B84" s="82"/>
      <c r="C84" s="61"/>
      <c r="D84" s="83"/>
      <c r="E84" s="85"/>
      <c r="F84" s="83"/>
      <c r="G84" s="83"/>
    </row>
    <row r="85" spans="1:7" hidden="1">
      <c r="A85" s="82"/>
      <c r="B85" s="82"/>
      <c r="C85" s="61"/>
      <c r="D85" s="83"/>
      <c r="E85" s="85"/>
      <c r="F85" s="83"/>
      <c r="G85" s="83"/>
    </row>
    <row r="86" spans="1:7" hidden="1">
      <c r="A86" s="82"/>
      <c r="B86" s="82"/>
      <c r="C86" s="61"/>
      <c r="D86" s="83"/>
      <c r="E86" s="85"/>
      <c r="F86" s="83"/>
      <c r="G86" s="83"/>
    </row>
    <row r="87" spans="1:7" hidden="1">
      <c r="A87" s="82"/>
      <c r="B87" s="82"/>
      <c r="C87" s="61"/>
      <c r="D87" s="83"/>
      <c r="E87" s="85"/>
      <c r="F87" s="83"/>
      <c r="G87" s="83"/>
    </row>
    <row r="88" spans="1:7" hidden="1">
      <c r="A88" s="82"/>
      <c r="B88" s="82"/>
      <c r="C88" s="61"/>
      <c r="D88" s="83"/>
      <c r="E88" s="85"/>
      <c r="F88" s="83"/>
      <c r="G88" s="83"/>
    </row>
    <row r="89" spans="1:7" hidden="1">
      <c r="A89" s="82"/>
      <c r="B89" s="82"/>
      <c r="C89" s="61"/>
      <c r="D89" s="83"/>
      <c r="E89" s="85"/>
      <c r="F89" s="83"/>
      <c r="G89" s="83"/>
    </row>
    <row r="90" spans="1:7" hidden="1">
      <c r="A90" s="82"/>
      <c r="B90" s="82"/>
      <c r="C90" s="61"/>
      <c r="D90" s="83"/>
      <c r="E90" s="85"/>
      <c r="F90" s="83"/>
      <c r="G90" s="83"/>
    </row>
    <row r="91" spans="1:7" hidden="1">
      <c r="A91" s="82"/>
      <c r="B91" s="82"/>
      <c r="C91" s="61"/>
      <c r="D91" s="83"/>
      <c r="E91" s="85"/>
      <c r="F91" s="83"/>
      <c r="G91" s="83"/>
    </row>
    <row r="92" spans="1:7" hidden="1">
      <c r="A92" s="82"/>
      <c r="B92" s="82"/>
      <c r="C92" s="61"/>
      <c r="D92" s="83"/>
      <c r="E92" s="85"/>
      <c r="F92" s="83"/>
      <c r="G92" s="83"/>
    </row>
    <row r="93" spans="1:7" hidden="1">
      <c r="A93" s="82"/>
      <c r="B93" s="82"/>
      <c r="C93" s="61"/>
      <c r="D93" s="83"/>
      <c r="E93" s="85"/>
      <c r="F93" s="83"/>
      <c r="G93" s="83"/>
    </row>
    <row r="94" spans="1:7" hidden="1">
      <c r="A94" s="82"/>
      <c r="B94" s="82"/>
      <c r="C94" s="61"/>
      <c r="D94" s="83"/>
      <c r="E94" s="85"/>
      <c r="F94" s="83"/>
      <c r="G94" s="83"/>
    </row>
    <row r="95" spans="1:7" hidden="1">
      <c r="A95" s="82"/>
      <c r="B95" s="82"/>
      <c r="C95" s="61"/>
      <c r="D95" s="83"/>
      <c r="E95" s="85"/>
      <c r="F95" s="83"/>
      <c r="G95" s="83"/>
    </row>
    <row r="96" spans="1:7" hidden="1">
      <c r="A96" s="82"/>
      <c r="B96" s="82"/>
      <c r="C96" s="61"/>
      <c r="D96" s="83"/>
      <c r="E96" s="85"/>
      <c r="F96" s="83"/>
      <c r="G96" s="83"/>
    </row>
    <row r="97" spans="1:7" hidden="1">
      <c r="A97" s="82"/>
      <c r="B97" s="82"/>
      <c r="C97" s="61"/>
      <c r="D97" s="83"/>
      <c r="E97" s="85"/>
      <c r="F97" s="83"/>
      <c r="G97" s="83"/>
    </row>
    <row r="98" spans="1:7" hidden="1">
      <c r="A98" s="82"/>
      <c r="B98" s="82"/>
      <c r="C98" s="61"/>
      <c r="D98" s="83"/>
      <c r="E98" s="85"/>
      <c r="F98" s="83"/>
      <c r="G98" s="83"/>
    </row>
    <row r="99" spans="1:7" hidden="1">
      <c r="A99" s="82"/>
      <c r="B99" s="82"/>
      <c r="C99" s="61"/>
      <c r="D99" s="83"/>
      <c r="E99" s="85"/>
      <c r="F99" s="83"/>
      <c r="G99" s="83"/>
    </row>
    <row r="100" spans="1:7" hidden="1">
      <c r="A100" s="82"/>
      <c r="B100" s="82"/>
      <c r="C100" s="61"/>
      <c r="D100" s="83"/>
      <c r="E100" s="85"/>
      <c r="F100" s="83"/>
      <c r="G100" s="83"/>
    </row>
    <row r="101" spans="1:7" hidden="1">
      <c r="A101" s="82"/>
      <c r="B101" s="82"/>
      <c r="C101" s="61"/>
      <c r="D101" s="83"/>
      <c r="E101" s="85"/>
      <c r="F101" s="83"/>
      <c r="G101" s="83"/>
    </row>
    <row r="102" spans="1:7" hidden="1">
      <c r="A102" s="82"/>
      <c r="B102" s="82"/>
      <c r="C102" s="61"/>
      <c r="D102" s="83"/>
      <c r="E102" s="85"/>
      <c r="F102" s="83"/>
      <c r="G102" s="83"/>
    </row>
    <row r="103" spans="1:7" hidden="1">
      <c r="A103" s="82"/>
      <c r="B103" s="82"/>
      <c r="C103" s="61"/>
      <c r="D103" s="83"/>
      <c r="E103" s="85"/>
      <c r="F103" s="83"/>
      <c r="G103" s="83"/>
    </row>
    <row r="104" spans="1:7" hidden="1">
      <c r="A104" s="82"/>
      <c r="B104" s="82"/>
      <c r="C104" s="61"/>
      <c r="D104" s="83"/>
      <c r="E104" s="85"/>
      <c r="F104" s="83"/>
      <c r="G104" s="83"/>
    </row>
    <row r="105" spans="1:7" hidden="1">
      <c r="A105" s="82"/>
      <c r="B105" s="82"/>
      <c r="C105" s="61"/>
      <c r="D105" s="83"/>
      <c r="E105" s="85"/>
      <c r="F105" s="83"/>
      <c r="G105" s="83"/>
    </row>
    <row r="106" spans="1:7" hidden="1">
      <c r="A106" s="82"/>
      <c r="B106" s="82"/>
      <c r="C106" s="61"/>
      <c r="D106" s="83"/>
      <c r="E106" s="85"/>
      <c r="F106" s="83"/>
      <c r="G106" s="83"/>
    </row>
    <row r="107" spans="1:7" hidden="1">
      <c r="A107" s="82"/>
      <c r="B107" s="82"/>
      <c r="C107" s="61"/>
      <c r="D107" s="83"/>
      <c r="E107" s="85"/>
      <c r="F107" s="83"/>
      <c r="G107" s="83"/>
    </row>
    <row r="108" spans="1:7" hidden="1">
      <c r="A108" s="82"/>
      <c r="B108" s="82"/>
      <c r="C108" s="61"/>
      <c r="D108" s="83"/>
      <c r="E108" s="85"/>
      <c r="F108" s="83"/>
      <c r="G108" s="83"/>
    </row>
    <row r="109" spans="1:7" hidden="1">
      <c r="A109" s="82"/>
      <c r="B109" s="82"/>
      <c r="C109" s="61"/>
      <c r="D109" s="83"/>
      <c r="E109" s="85"/>
      <c r="F109" s="83"/>
      <c r="G109" s="83"/>
    </row>
    <row r="110" spans="1:7" hidden="1">
      <c r="A110" s="82"/>
      <c r="B110" s="82"/>
      <c r="C110" s="61"/>
      <c r="D110" s="83"/>
      <c r="E110" s="85"/>
      <c r="F110" s="83"/>
      <c r="G110" s="83"/>
    </row>
    <row r="111" spans="1:7" hidden="1">
      <c r="A111" s="82"/>
      <c r="B111" s="82"/>
      <c r="C111" s="61"/>
      <c r="D111" s="83"/>
      <c r="E111" s="85"/>
      <c r="F111" s="83"/>
      <c r="G111" s="83"/>
    </row>
    <row r="112" spans="1:7" hidden="1">
      <c r="A112" s="82"/>
      <c r="B112" s="82"/>
      <c r="C112" s="61"/>
      <c r="D112" s="83"/>
      <c r="E112" s="85"/>
      <c r="F112" s="83"/>
      <c r="G112" s="83"/>
    </row>
    <row r="113" spans="1:7" hidden="1">
      <c r="A113" s="82"/>
      <c r="B113" s="82"/>
      <c r="C113" s="61"/>
      <c r="D113" s="83"/>
      <c r="E113" s="85"/>
      <c r="F113" s="83"/>
      <c r="G113" s="83"/>
    </row>
    <row r="114" spans="1:7" hidden="1">
      <c r="A114" s="82"/>
      <c r="B114" s="82"/>
      <c r="C114" s="61"/>
      <c r="D114" s="83"/>
      <c r="E114" s="85"/>
      <c r="F114" s="83"/>
      <c r="G114" s="83"/>
    </row>
    <row r="115" spans="1:7" hidden="1">
      <c r="A115" s="82"/>
      <c r="B115" s="82"/>
      <c r="C115" s="61"/>
      <c r="D115" s="83"/>
      <c r="E115" s="85"/>
      <c r="F115" s="83"/>
      <c r="G115" s="83"/>
    </row>
    <row r="116" spans="1:7" hidden="1">
      <c r="A116" s="82"/>
      <c r="B116" s="82"/>
      <c r="C116" s="61"/>
      <c r="D116" s="83"/>
      <c r="E116" s="85"/>
      <c r="F116" s="83"/>
      <c r="G116" s="83"/>
    </row>
    <row r="117" spans="1:7" hidden="1">
      <c r="A117" s="82"/>
      <c r="B117" s="82"/>
      <c r="C117" s="61"/>
      <c r="D117" s="83"/>
      <c r="E117" s="85"/>
      <c r="F117" s="83"/>
      <c r="G117" s="83"/>
    </row>
    <row r="118" spans="1:7" hidden="1">
      <c r="A118" s="82"/>
      <c r="B118" s="82"/>
      <c r="C118" s="61"/>
      <c r="D118" s="83"/>
      <c r="E118" s="85"/>
      <c r="F118" s="83"/>
      <c r="G118" s="83"/>
    </row>
    <row r="119" spans="1:7" hidden="1">
      <c r="A119" s="82"/>
      <c r="B119" s="82"/>
      <c r="C119" s="61"/>
      <c r="D119" s="83"/>
      <c r="E119" s="85"/>
      <c r="F119" s="83"/>
      <c r="G119" s="83"/>
    </row>
    <row r="120" spans="1:7" hidden="1">
      <c r="A120" s="82"/>
      <c r="B120" s="82"/>
      <c r="C120" s="61"/>
      <c r="D120" s="83"/>
      <c r="E120" s="85"/>
      <c r="F120" s="83"/>
      <c r="G120" s="83"/>
    </row>
    <row r="121" spans="1:7" hidden="1">
      <c r="A121" s="82"/>
      <c r="B121" s="82"/>
      <c r="C121" s="61"/>
      <c r="D121" s="83"/>
      <c r="E121" s="85"/>
      <c r="F121" s="83"/>
      <c r="G121" s="83"/>
    </row>
    <row r="122" spans="1:7" hidden="1">
      <c r="A122" s="82"/>
      <c r="B122" s="82"/>
      <c r="C122" s="61"/>
      <c r="D122" s="83"/>
      <c r="E122" s="85"/>
      <c r="F122" s="83"/>
      <c r="G122" s="83"/>
    </row>
    <row r="123" spans="1:7" hidden="1">
      <c r="A123" s="82"/>
      <c r="B123" s="82"/>
      <c r="C123" s="61"/>
      <c r="D123" s="83"/>
      <c r="E123" s="85"/>
      <c r="F123" s="83"/>
      <c r="G123" s="83"/>
    </row>
    <row r="124" spans="1:7" hidden="1">
      <c r="A124" s="82"/>
      <c r="B124" s="82"/>
      <c r="C124" s="61"/>
      <c r="D124" s="83"/>
      <c r="E124" s="85"/>
      <c r="F124" s="83"/>
      <c r="G124" s="83"/>
    </row>
    <row r="125" spans="1:7" hidden="1">
      <c r="A125" s="82"/>
      <c r="B125" s="82"/>
      <c r="C125" s="61"/>
      <c r="D125" s="83"/>
      <c r="E125" s="85"/>
      <c r="F125" s="83"/>
      <c r="G125" s="83"/>
    </row>
    <row r="126" spans="1:7" hidden="1">
      <c r="A126" s="82"/>
      <c r="B126" s="82"/>
      <c r="C126" s="61"/>
      <c r="D126" s="83"/>
      <c r="E126" s="85"/>
      <c r="F126" s="83"/>
      <c r="G126" s="83"/>
    </row>
    <row r="127" spans="1:7" hidden="1">
      <c r="A127" s="82"/>
      <c r="B127" s="82"/>
      <c r="C127" s="61"/>
      <c r="D127" s="83"/>
      <c r="E127" s="85"/>
      <c r="F127" s="83"/>
      <c r="G127" s="83"/>
    </row>
    <row r="128" spans="1:7" hidden="1">
      <c r="A128" s="82"/>
      <c r="B128" s="82"/>
      <c r="C128" s="61"/>
      <c r="D128" s="83"/>
      <c r="E128" s="85"/>
      <c r="F128" s="83"/>
      <c r="G128" s="83"/>
    </row>
    <row r="129" spans="1:7" hidden="1">
      <c r="A129" s="82"/>
      <c r="B129" s="82"/>
      <c r="C129" s="61"/>
      <c r="D129" s="83"/>
      <c r="E129" s="85"/>
      <c r="F129" s="83"/>
      <c r="G129" s="83"/>
    </row>
    <row r="130" spans="1:7" hidden="1">
      <c r="A130" s="82"/>
      <c r="B130" s="82"/>
      <c r="C130" s="61"/>
      <c r="D130" s="83"/>
      <c r="E130" s="85"/>
      <c r="F130" s="83"/>
      <c r="G130" s="83"/>
    </row>
    <row r="131" spans="1:7" hidden="1">
      <c r="A131" s="82"/>
      <c r="B131" s="82"/>
      <c r="C131" s="61"/>
      <c r="D131" s="83"/>
      <c r="E131" s="85"/>
      <c r="F131" s="83"/>
      <c r="G131" s="83"/>
    </row>
    <row r="132" spans="1:7" hidden="1">
      <c r="A132" s="82"/>
      <c r="B132" s="82"/>
      <c r="C132" s="61"/>
      <c r="D132" s="83"/>
      <c r="E132" s="85"/>
      <c r="F132" s="83"/>
      <c r="G132" s="83"/>
    </row>
    <row r="133" spans="1:7" hidden="1">
      <c r="A133" s="82"/>
      <c r="B133" s="82"/>
      <c r="C133" s="61"/>
      <c r="D133" s="83"/>
      <c r="E133" s="85"/>
      <c r="F133" s="83"/>
      <c r="G133" s="83"/>
    </row>
    <row r="134" spans="1:7" hidden="1">
      <c r="A134" s="82"/>
      <c r="B134" s="82"/>
      <c r="C134" s="61"/>
      <c r="D134" s="83"/>
      <c r="E134" s="85"/>
      <c r="F134" s="83"/>
      <c r="G134" s="83"/>
    </row>
    <row r="135" spans="1:7" hidden="1">
      <c r="A135" s="82"/>
      <c r="B135" s="82"/>
      <c r="C135" s="61"/>
      <c r="D135" s="83"/>
      <c r="E135" s="85"/>
      <c r="F135" s="83"/>
      <c r="G135" s="83"/>
    </row>
    <row r="136" spans="1:7" hidden="1">
      <c r="A136" s="82"/>
      <c r="B136" s="82"/>
      <c r="C136" s="61"/>
      <c r="D136" s="83"/>
      <c r="E136" s="85"/>
      <c r="F136" s="83"/>
      <c r="G136" s="83"/>
    </row>
    <row r="137" spans="1:7" hidden="1">
      <c r="A137" s="82"/>
      <c r="B137" s="82"/>
      <c r="C137" s="61"/>
      <c r="D137" s="83"/>
      <c r="E137" s="85"/>
      <c r="F137" s="83"/>
      <c r="G137" s="83"/>
    </row>
    <row r="138" spans="1:7" hidden="1">
      <c r="A138" s="82"/>
      <c r="B138" s="82"/>
      <c r="C138" s="61"/>
      <c r="D138" s="83"/>
      <c r="E138" s="85"/>
      <c r="F138" s="83"/>
      <c r="G138" s="83"/>
    </row>
    <row r="139" spans="1:7" hidden="1">
      <c r="A139" s="82"/>
      <c r="B139" s="82"/>
      <c r="C139" s="61"/>
      <c r="D139" s="83"/>
      <c r="E139" s="85"/>
      <c r="F139" s="83"/>
      <c r="G139" s="83"/>
    </row>
    <row r="140" spans="1:7" hidden="1">
      <c r="A140" s="82"/>
      <c r="B140" s="82"/>
      <c r="C140" s="61"/>
      <c r="D140" s="83"/>
      <c r="E140" s="85"/>
      <c r="F140" s="83"/>
      <c r="G140" s="83"/>
    </row>
    <row r="141" spans="1:7" hidden="1">
      <c r="A141" s="82"/>
      <c r="B141" s="82"/>
      <c r="C141" s="61"/>
      <c r="D141" s="83"/>
      <c r="E141" s="85"/>
      <c r="F141" s="83"/>
      <c r="G141" s="83"/>
    </row>
    <row r="142" spans="1:7" hidden="1">
      <c r="A142" s="82"/>
      <c r="B142" s="82"/>
      <c r="C142" s="61"/>
      <c r="D142" s="83"/>
      <c r="E142" s="85"/>
      <c r="F142" s="83"/>
      <c r="G142" s="83"/>
    </row>
    <row r="143" spans="1:7" hidden="1">
      <c r="A143" s="82"/>
      <c r="B143" s="82"/>
      <c r="C143" s="61"/>
      <c r="D143" s="83"/>
      <c r="E143" s="85"/>
      <c r="F143" s="83"/>
      <c r="G143" s="83"/>
    </row>
    <row r="144" spans="1:7" hidden="1">
      <c r="A144" s="82"/>
      <c r="B144" s="82"/>
      <c r="C144" s="61"/>
      <c r="D144" s="83"/>
      <c r="E144" s="85"/>
      <c r="F144" s="83"/>
      <c r="G144" s="83"/>
    </row>
    <row r="145" spans="1:7" hidden="1">
      <c r="A145" s="82"/>
      <c r="B145" s="82"/>
      <c r="C145" s="61"/>
      <c r="D145" s="83"/>
      <c r="E145" s="85"/>
      <c r="F145" s="83"/>
      <c r="G145" s="83"/>
    </row>
    <row r="146" spans="1:7" hidden="1">
      <c r="A146" s="82"/>
      <c r="B146" s="82"/>
      <c r="C146" s="61"/>
      <c r="D146" s="83"/>
      <c r="E146" s="85"/>
      <c r="F146" s="83"/>
      <c r="G146" s="83"/>
    </row>
    <row r="147" spans="1:7" hidden="1">
      <c r="A147" s="82"/>
      <c r="B147" s="82"/>
      <c r="C147" s="61"/>
      <c r="D147" s="83"/>
      <c r="E147" s="85"/>
      <c r="F147" s="83"/>
      <c r="G147" s="83"/>
    </row>
    <row r="148" spans="1:7" hidden="1">
      <c r="A148" s="82"/>
      <c r="B148" s="82"/>
      <c r="C148" s="61"/>
      <c r="D148" s="83"/>
      <c r="E148" s="85"/>
      <c r="F148" s="83"/>
      <c r="G148" s="83"/>
    </row>
    <row r="149" spans="1:7" hidden="1">
      <c r="A149" s="82"/>
      <c r="B149" s="82"/>
      <c r="C149" s="61"/>
      <c r="D149" s="83"/>
      <c r="E149" s="85"/>
      <c r="F149" s="83"/>
      <c r="G149" s="83"/>
    </row>
    <row r="150" spans="1:7" hidden="1">
      <c r="A150" s="82"/>
      <c r="B150" s="82"/>
      <c r="C150" s="61"/>
      <c r="D150" s="83"/>
      <c r="E150" s="85"/>
      <c r="F150" s="83"/>
      <c r="G150" s="83"/>
    </row>
    <row r="151" spans="1:7" hidden="1">
      <c r="A151" s="82"/>
      <c r="B151" s="82"/>
      <c r="C151" s="61"/>
      <c r="D151" s="83"/>
      <c r="E151" s="85"/>
      <c r="F151" s="83"/>
      <c r="G151" s="83"/>
    </row>
    <row r="152" spans="1:7" hidden="1">
      <c r="A152" s="82"/>
      <c r="B152" s="82"/>
      <c r="C152" s="61"/>
      <c r="D152" s="83"/>
      <c r="E152" s="85"/>
      <c r="F152" s="83"/>
      <c r="G152" s="83"/>
    </row>
    <row r="153" spans="1:7" hidden="1">
      <c r="A153" s="82"/>
      <c r="B153" s="82"/>
      <c r="C153" s="61"/>
      <c r="D153" s="83"/>
      <c r="E153" s="85"/>
      <c r="F153" s="83"/>
      <c r="G153" s="83"/>
    </row>
    <row r="154" spans="1:7" ht="4.5" hidden="1" customHeight="1">
      <c r="A154" s="82"/>
      <c r="B154" s="82"/>
      <c r="C154" s="61"/>
      <c r="D154" s="83"/>
      <c r="E154" s="85"/>
      <c r="F154" s="83"/>
      <c r="G154" s="83"/>
    </row>
  </sheetData>
  <sheetProtection algorithmName="SHA-512" hashValue="o8k3J8orilHrm9EQUyzIIRMRFZI5BV5mNUQkabhlQjXoLDhQcivby93gj5myYOwnkSDNQxpfIzwFwVAkeithug==" saltValue="FKx/tug3NjAJNkSWtO3PVg==" spinCount="100000" sheet="1" objects="1" scenarios="1"/>
  <mergeCells count="10">
    <mergeCell ref="A5:G6"/>
    <mergeCell ref="A7:G9"/>
    <mergeCell ref="A4:G4"/>
    <mergeCell ref="A3:G3"/>
    <mergeCell ref="B65:F65"/>
    <mergeCell ref="B66:F68"/>
    <mergeCell ref="B69:F70"/>
    <mergeCell ref="B71:F73"/>
    <mergeCell ref="A35:F35"/>
    <mergeCell ref="A34:F34"/>
  </mergeCells>
  <pageMargins left="0.7" right="0.7" top="0.75" bottom="0.75" header="0.3" footer="0.3"/>
  <pageSetup scale="4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UT146"/>
  <sheetViews>
    <sheetView zoomScaleNormal="100" workbookViewId="0">
      <selection activeCell="A33" sqref="A33"/>
    </sheetView>
  </sheetViews>
  <sheetFormatPr defaultColWidth="0" defaultRowHeight="12" zeroHeight="1"/>
  <cols>
    <col min="1" max="1" width="7.7109375" style="2" customWidth="1"/>
    <col min="2" max="2" width="68.7109375" style="2" customWidth="1"/>
    <col min="3" max="3" width="7" style="15" customWidth="1"/>
    <col min="4" max="4" width="19.5703125" style="15" customWidth="1"/>
    <col min="5" max="5" width="21" style="18" customWidth="1"/>
    <col min="6" max="6" width="19.28515625" style="14" customWidth="1"/>
    <col min="7" max="7" width="26.28515625" style="16" customWidth="1"/>
    <col min="8" max="10" width="9.140625" style="2" hidden="1"/>
    <col min="11" max="11" width="10.5703125" style="2" hidden="1"/>
    <col min="12" max="235" width="9.140625" style="2" hidden="1"/>
    <col min="236" max="236" width="7.7109375" style="2" hidden="1"/>
    <col min="237" max="237" width="68.7109375" style="2" hidden="1"/>
    <col min="238" max="238" width="10.28515625" style="2" hidden="1"/>
    <col min="239" max="239" width="19" style="2" hidden="1"/>
    <col min="240" max="240" width="21" style="2" hidden="1"/>
    <col min="241" max="241" width="21.140625" style="2" hidden="1"/>
    <col min="242" max="242" width="14.5703125" style="2" hidden="1"/>
    <col min="243" max="491" width="9.140625" style="2" hidden="1"/>
    <col min="492" max="492" width="7.7109375" style="2" hidden="1"/>
    <col min="493" max="493" width="68.7109375" style="2" hidden="1"/>
    <col min="494" max="494" width="10.28515625" style="2" hidden="1"/>
    <col min="495" max="495" width="19" style="2" hidden="1"/>
    <col min="496" max="496" width="21" style="2" hidden="1"/>
    <col min="497" max="497" width="21.140625" style="2" hidden="1"/>
    <col min="498" max="498" width="14.5703125" style="2" hidden="1"/>
    <col min="499" max="747" width="9.140625" style="2" hidden="1"/>
    <col min="748" max="748" width="7.7109375" style="2" hidden="1"/>
    <col min="749" max="749" width="68.7109375" style="2" hidden="1"/>
    <col min="750" max="750" width="10.28515625" style="2" hidden="1"/>
    <col min="751" max="751" width="19" style="2" hidden="1"/>
    <col min="752" max="752" width="21" style="2" hidden="1"/>
    <col min="753" max="753" width="21.140625" style="2" hidden="1"/>
    <col min="754" max="754" width="14.5703125" style="2" hidden="1"/>
    <col min="755" max="1003" width="9.140625" style="2" hidden="1"/>
    <col min="1004" max="1004" width="7.7109375" style="2" hidden="1"/>
    <col min="1005" max="1005" width="68.7109375" style="2" hidden="1"/>
    <col min="1006" max="1006" width="10.28515625" style="2" hidden="1"/>
    <col min="1007" max="1007" width="19" style="2" hidden="1"/>
    <col min="1008" max="1008" width="21" style="2" hidden="1"/>
    <col min="1009" max="1009" width="21.140625" style="2" hidden="1"/>
    <col min="1010" max="1010" width="14.5703125" style="2" hidden="1"/>
    <col min="1011" max="1259" width="9.140625" style="2" hidden="1"/>
    <col min="1260" max="1260" width="7.7109375" style="2" hidden="1"/>
    <col min="1261" max="1261" width="68.7109375" style="2" hidden="1"/>
    <col min="1262" max="1262" width="10.28515625" style="2" hidden="1"/>
    <col min="1263" max="1263" width="19" style="2" hidden="1"/>
    <col min="1264" max="1264" width="21" style="2" hidden="1"/>
    <col min="1265" max="1265" width="21.140625" style="2" hidden="1"/>
    <col min="1266" max="1266" width="14.5703125" style="2" hidden="1"/>
    <col min="1267" max="1515" width="9.140625" style="2" hidden="1"/>
    <col min="1516" max="1516" width="7.7109375" style="2" hidden="1"/>
    <col min="1517" max="1517" width="68.7109375" style="2" hidden="1"/>
    <col min="1518" max="1518" width="10.28515625" style="2" hidden="1"/>
    <col min="1519" max="1519" width="19" style="2" hidden="1"/>
    <col min="1520" max="1520" width="21" style="2" hidden="1"/>
    <col min="1521" max="1521" width="21.140625" style="2" hidden="1"/>
    <col min="1522" max="1522" width="14.5703125" style="2" hidden="1"/>
    <col min="1523" max="1771" width="9.140625" style="2" hidden="1"/>
    <col min="1772" max="1772" width="7.7109375" style="2" hidden="1"/>
    <col min="1773" max="1773" width="68.7109375" style="2" hidden="1"/>
    <col min="1774" max="1774" width="10.28515625" style="2" hidden="1"/>
    <col min="1775" max="1775" width="19" style="2" hidden="1"/>
    <col min="1776" max="1776" width="21" style="2" hidden="1"/>
    <col min="1777" max="1777" width="21.140625" style="2" hidden="1"/>
    <col min="1778" max="1778" width="14.5703125" style="2" hidden="1"/>
    <col min="1779" max="2027" width="9.140625" style="2" hidden="1"/>
    <col min="2028" max="2028" width="7.7109375" style="2" hidden="1"/>
    <col min="2029" max="2029" width="68.7109375" style="2" hidden="1"/>
    <col min="2030" max="2030" width="10.28515625" style="2" hidden="1"/>
    <col min="2031" max="2031" width="19" style="2" hidden="1"/>
    <col min="2032" max="2032" width="21" style="2" hidden="1"/>
    <col min="2033" max="2033" width="21.140625" style="2" hidden="1"/>
    <col min="2034" max="2034" width="14.5703125" style="2" hidden="1"/>
    <col min="2035" max="2283" width="9.140625" style="2" hidden="1"/>
    <col min="2284" max="2284" width="7.7109375" style="2" hidden="1"/>
    <col min="2285" max="2285" width="68.7109375" style="2" hidden="1"/>
    <col min="2286" max="2286" width="10.28515625" style="2" hidden="1"/>
    <col min="2287" max="2287" width="19" style="2" hidden="1"/>
    <col min="2288" max="2288" width="21" style="2" hidden="1"/>
    <col min="2289" max="2289" width="21.140625" style="2" hidden="1"/>
    <col min="2290" max="2290" width="14.5703125" style="2" hidden="1"/>
    <col min="2291" max="2539" width="9.140625" style="2" hidden="1"/>
    <col min="2540" max="2540" width="7.7109375" style="2" hidden="1"/>
    <col min="2541" max="2541" width="68.7109375" style="2" hidden="1"/>
    <col min="2542" max="2542" width="10.28515625" style="2" hidden="1"/>
    <col min="2543" max="2543" width="19" style="2" hidden="1"/>
    <col min="2544" max="2544" width="21" style="2" hidden="1"/>
    <col min="2545" max="2545" width="21.140625" style="2" hidden="1"/>
    <col min="2546" max="2546" width="14.5703125" style="2" hidden="1"/>
    <col min="2547" max="2795" width="9.140625" style="2" hidden="1"/>
    <col min="2796" max="2796" width="7.7109375" style="2" hidden="1"/>
    <col min="2797" max="2797" width="68.7109375" style="2" hidden="1"/>
    <col min="2798" max="2798" width="10.28515625" style="2" hidden="1"/>
    <col min="2799" max="2799" width="19" style="2" hidden="1"/>
    <col min="2800" max="2800" width="21" style="2" hidden="1"/>
    <col min="2801" max="2801" width="21.140625" style="2" hidden="1"/>
    <col min="2802" max="2802" width="14.5703125" style="2" hidden="1"/>
    <col min="2803" max="3051" width="9.140625" style="2" hidden="1"/>
    <col min="3052" max="3052" width="7.7109375" style="2" hidden="1"/>
    <col min="3053" max="3053" width="68.7109375" style="2" hidden="1"/>
    <col min="3054" max="3054" width="10.28515625" style="2" hidden="1"/>
    <col min="3055" max="3055" width="19" style="2" hidden="1"/>
    <col min="3056" max="3056" width="21" style="2" hidden="1"/>
    <col min="3057" max="3057" width="21.140625" style="2" hidden="1"/>
    <col min="3058" max="3058" width="14.5703125" style="2" hidden="1"/>
    <col min="3059" max="3307" width="9.140625" style="2" hidden="1"/>
    <col min="3308" max="3308" width="7.7109375" style="2" hidden="1"/>
    <col min="3309" max="3309" width="68.7109375" style="2" hidden="1"/>
    <col min="3310" max="3310" width="10.28515625" style="2" hidden="1"/>
    <col min="3311" max="3311" width="19" style="2" hidden="1"/>
    <col min="3312" max="3312" width="21" style="2" hidden="1"/>
    <col min="3313" max="3313" width="21.140625" style="2" hidden="1"/>
    <col min="3314" max="3314" width="14.5703125" style="2" hidden="1"/>
    <col min="3315" max="3563" width="9.140625" style="2" hidden="1"/>
    <col min="3564" max="3564" width="7.7109375" style="2" hidden="1"/>
    <col min="3565" max="3565" width="68.7109375" style="2" hidden="1"/>
    <col min="3566" max="3566" width="10.28515625" style="2" hidden="1"/>
    <col min="3567" max="3567" width="19" style="2" hidden="1"/>
    <col min="3568" max="3568" width="21" style="2" hidden="1"/>
    <col min="3569" max="3569" width="21.140625" style="2" hidden="1"/>
    <col min="3570" max="3570" width="14.5703125" style="2" hidden="1"/>
    <col min="3571" max="3819" width="9.140625" style="2" hidden="1"/>
    <col min="3820" max="3820" width="7.7109375" style="2" hidden="1"/>
    <col min="3821" max="3821" width="68.7109375" style="2" hidden="1"/>
    <col min="3822" max="3822" width="10.28515625" style="2" hidden="1"/>
    <col min="3823" max="3823" width="19" style="2" hidden="1"/>
    <col min="3824" max="3824" width="21" style="2" hidden="1"/>
    <col min="3825" max="3825" width="21.140625" style="2" hidden="1"/>
    <col min="3826" max="3826" width="14.5703125" style="2" hidden="1"/>
    <col min="3827" max="4075" width="9.140625" style="2" hidden="1"/>
    <col min="4076" max="4076" width="7.7109375" style="2" hidden="1"/>
    <col min="4077" max="4077" width="68.7109375" style="2" hidden="1"/>
    <col min="4078" max="4078" width="10.28515625" style="2" hidden="1"/>
    <col min="4079" max="4079" width="19" style="2" hidden="1"/>
    <col min="4080" max="4080" width="21" style="2" hidden="1"/>
    <col min="4081" max="4081" width="21.140625" style="2" hidden="1"/>
    <col min="4082" max="4082" width="14.5703125" style="2" hidden="1"/>
    <col min="4083" max="4331" width="9.140625" style="2" hidden="1"/>
    <col min="4332" max="4332" width="7.7109375" style="2" hidden="1"/>
    <col min="4333" max="4333" width="68.7109375" style="2" hidden="1"/>
    <col min="4334" max="4334" width="10.28515625" style="2" hidden="1"/>
    <col min="4335" max="4335" width="19" style="2" hidden="1"/>
    <col min="4336" max="4336" width="21" style="2" hidden="1"/>
    <col min="4337" max="4337" width="21.140625" style="2" hidden="1"/>
    <col min="4338" max="4338" width="14.5703125" style="2" hidden="1"/>
    <col min="4339" max="4587" width="9.140625" style="2" hidden="1"/>
    <col min="4588" max="4588" width="7.7109375" style="2" hidden="1"/>
    <col min="4589" max="4589" width="68.7109375" style="2" hidden="1"/>
    <col min="4590" max="4590" width="10.28515625" style="2" hidden="1"/>
    <col min="4591" max="4591" width="19" style="2" hidden="1"/>
    <col min="4592" max="4592" width="21" style="2" hidden="1"/>
    <col min="4593" max="4593" width="21.140625" style="2" hidden="1"/>
    <col min="4594" max="4594" width="14.5703125" style="2" hidden="1"/>
    <col min="4595" max="4843" width="9.140625" style="2" hidden="1"/>
    <col min="4844" max="4844" width="7.7109375" style="2" hidden="1"/>
    <col min="4845" max="4845" width="68.7109375" style="2" hidden="1"/>
    <col min="4846" max="4846" width="10.28515625" style="2" hidden="1"/>
    <col min="4847" max="4847" width="19" style="2" hidden="1"/>
    <col min="4848" max="4848" width="21" style="2" hidden="1"/>
    <col min="4849" max="4849" width="21.140625" style="2" hidden="1"/>
    <col min="4850" max="4850" width="14.5703125" style="2" hidden="1"/>
    <col min="4851" max="5099" width="9.140625" style="2" hidden="1"/>
    <col min="5100" max="5100" width="7.7109375" style="2" hidden="1"/>
    <col min="5101" max="5101" width="68.7109375" style="2" hidden="1"/>
    <col min="5102" max="5102" width="10.28515625" style="2" hidden="1"/>
    <col min="5103" max="5103" width="19" style="2" hidden="1"/>
    <col min="5104" max="5104" width="21" style="2" hidden="1"/>
    <col min="5105" max="5105" width="21.140625" style="2" hidden="1"/>
    <col min="5106" max="5106" width="14.5703125" style="2" hidden="1"/>
    <col min="5107" max="5355" width="9.140625" style="2" hidden="1"/>
    <col min="5356" max="5356" width="7.7109375" style="2" hidden="1"/>
    <col min="5357" max="5357" width="68.7109375" style="2" hidden="1"/>
    <col min="5358" max="5358" width="10.28515625" style="2" hidden="1"/>
    <col min="5359" max="5359" width="19" style="2" hidden="1"/>
    <col min="5360" max="5360" width="21" style="2" hidden="1"/>
    <col min="5361" max="5361" width="21.140625" style="2" hidden="1"/>
    <col min="5362" max="5362" width="14.5703125" style="2" hidden="1"/>
    <col min="5363" max="5611" width="9.140625" style="2" hidden="1"/>
    <col min="5612" max="5612" width="7.7109375" style="2" hidden="1"/>
    <col min="5613" max="5613" width="68.7109375" style="2" hidden="1"/>
    <col min="5614" max="5614" width="10.28515625" style="2" hidden="1"/>
    <col min="5615" max="5615" width="19" style="2" hidden="1"/>
    <col min="5616" max="5616" width="21" style="2" hidden="1"/>
    <col min="5617" max="5617" width="21.140625" style="2" hidden="1"/>
    <col min="5618" max="5618" width="14.5703125" style="2" hidden="1"/>
    <col min="5619" max="5867" width="9.140625" style="2" hidden="1"/>
    <col min="5868" max="5868" width="7.7109375" style="2" hidden="1"/>
    <col min="5869" max="5869" width="68.7109375" style="2" hidden="1"/>
    <col min="5870" max="5870" width="10.28515625" style="2" hidden="1"/>
    <col min="5871" max="5871" width="19" style="2" hidden="1"/>
    <col min="5872" max="5872" width="21" style="2" hidden="1"/>
    <col min="5873" max="5873" width="21.140625" style="2" hidden="1"/>
    <col min="5874" max="5874" width="14.5703125" style="2" hidden="1"/>
    <col min="5875" max="6123" width="9.140625" style="2" hidden="1"/>
    <col min="6124" max="6124" width="7.7109375" style="2" hidden="1"/>
    <col min="6125" max="6125" width="68.7109375" style="2" hidden="1"/>
    <col min="6126" max="6126" width="10.28515625" style="2" hidden="1"/>
    <col min="6127" max="6127" width="19" style="2" hidden="1"/>
    <col min="6128" max="6128" width="21" style="2" hidden="1"/>
    <col min="6129" max="6129" width="21.140625" style="2" hidden="1"/>
    <col min="6130" max="6130" width="14.5703125" style="2" hidden="1"/>
    <col min="6131" max="6379" width="9.140625" style="2" hidden="1"/>
    <col min="6380" max="6380" width="7.7109375" style="2" hidden="1"/>
    <col min="6381" max="6381" width="68.7109375" style="2" hidden="1"/>
    <col min="6382" max="6382" width="10.28515625" style="2" hidden="1"/>
    <col min="6383" max="6383" width="19" style="2" hidden="1"/>
    <col min="6384" max="6384" width="21" style="2" hidden="1"/>
    <col min="6385" max="6385" width="21.140625" style="2" hidden="1"/>
    <col min="6386" max="6386" width="14.5703125" style="2" hidden="1"/>
    <col min="6387" max="6635" width="9.140625" style="2" hidden="1"/>
    <col min="6636" max="6636" width="7.7109375" style="2" hidden="1"/>
    <col min="6637" max="6637" width="68.7109375" style="2" hidden="1"/>
    <col min="6638" max="6638" width="10.28515625" style="2" hidden="1"/>
    <col min="6639" max="6639" width="19" style="2" hidden="1"/>
    <col min="6640" max="6640" width="21" style="2" hidden="1"/>
    <col min="6641" max="6641" width="21.140625" style="2" hidden="1"/>
    <col min="6642" max="6642" width="14.5703125" style="2" hidden="1"/>
    <col min="6643" max="6891" width="9.140625" style="2" hidden="1"/>
    <col min="6892" max="6892" width="7.7109375" style="2" hidden="1"/>
    <col min="6893" max="6893" width="68.7109375" style="2" hidden="1"/>
    <col min="6894" max="6894" width="10.28515625" style="2" hidden="1"/>
    <col min="6895" max="6895" width="19" style="2" hidden="1"/>
    <col min="6896" max="6896" width="21" style="2" hidden="1"/>
    <col min="6897" max="6897" width="21.140625" style="2" hidden="1"/>
    <col min="6898" max="6898" width="14.5703125" style="2" hidden="1"/>
    <col min="6899" max="7147" width="9.140625" style="2" hidden="1"/>
    <col min="7148" max="7148" width="7.7109375" style="2" hidden="1"/>
    <col min="7149" max="7149" width="68.7109375" style="2" hidden="1"/>
    <col min="7150" max="7150" width="10.28515625" style="2" hidden="1"/>
    <col min="7151" max="7151" width="19" style="2" hidden="1"/>
    <col min="7152" max="7152" width="21" style="2" hidden="1"/>
    <col min="7153" max="7153" width="21.140625" style="2" hidden="1"/>
    <col min="7154" max="7154" width="14.5703125" style="2" hidden="1"/>
    <col min="7155" max="7403" width="9.140625" style="2" hidden="1"/>
    <col min="7404" max="7404" width="7.7109375" style="2" hidden="1"/>
    <col min="7405" max="7405" width="68.7109375" style="2" hidden="1"/>
    <col min="7406" max="7406" width="10.28515625" style="2" hidden="1"/>
    <col min="7407" max="7407" width="19" style="2" hidden="1"/>
    <col min="7408" max="7408" width="21" style="2" hidden="1"/>
    <col min="7409" max="7409" width="21.140625" style="2" hidden="1"/>
    <col min="7410" max="7410" width="14.5703125" style="2" hidden="1"/>
    <col min="7411" max="7659" width="9.140625" style="2" hidden="1"/>
    <col min="7660" max="7660" width="7.7109375" style="2" hidden="1"/>
    <col min="7661" max="7661" width="68.7109375" style="2" hidden="1"/>
    <col min="7662" max="7662" width="10.28515625" style="2" hidden="1"/>
    <col min="7663" max="7663" width="19" style="2" hidden="1"/>
    <col min="7664" max="7664" width="21" style="2" hidden="1"/>
    <col min="7665" max="7665" width="21.140625" style="2" hidden="1"/>
    <col min="7666" max="7666" width="14.5703125" style="2" hidden="1"/>
    <col min="7667" max="7915" width="9.140625" style="2" hidden="1"/>
    <col min="7916" max="7916" width="7.7109375" style="2" hidden="1"/>
    <col min="7917" max="7917" width="68.7109375" style="2" hidden="1"/>
    <col min="7918" max="7918" width="10.28515625" style="2" hidden="1"/>
    <col min="7919" max="7919" width="19" style="2" hidden="1"/>
    <col min="7920" max="7920" width="21" style="2" hidden="1"/>
    <col min="7921" max="7921" width="21.140625" style="2" hidden="1"/>
    <col min="7922" max="7922" width="14.5703125" style="2" hidden="1"/>
    <col min="7923" max="8171" width="9.140625" style="2" hidden="1"/>
    <col min="8172" max="8172" width="7.7109375" style="2" hidden="1"/>
    <col min="8173" max="8173" width="68.7109375" style="2" hidden="1"/>
    <col min="8174" max="8174" width="10.28515625" style="2" hidden="1"/>
    <col min="8175" max="8175" width="19" style="2" hidden="1"/>
    <col min="8176" max="8176" width="21" style="2" hidden="1"/>
    <col min="8177" max="8177" width="21.140625" style="2" hidden="1"/>
    <col min="8178" max="8178" width="14.5703125" style="2" hidden="1"/>
    <col min="8179" max="8427" width="9.140625" style="2" hidden="1"/>
    <col min="8428" max="8428" width="7.7109375" style="2" hidden="1"/>
    <col min="8429" max="8429" width="68.7109375" style="2" hidden="1"/>
    <col min="8430" max="8430" width="10.28515625" style="2" hidden="1"/>
    <col min="8431" max="8431" width="19" style="2" hidden="1"/>
    <col min="8432" max="8432" width="21" style="2" hidden="1"/>
    <col min="8433" max="8433" width="21.140625" style="2" hidden="1"/>
    <col min="8434" max="8434" width="14.5703125" style="2" hidden="1"/>
    <col min="8435" max="8683" width="9.140625" style="2" hidden="1"/>
    <col min="8684" max="8684" width="7.7109375" style="2" hidden="1"/>
    <col min="8685" max="8685" width="68.7109375" style="2" hidden="1"/>
    <col min="8686" max="8686" width="10.28515625" style="2" hidden="1"/>
    <col min="8687" max="8687" width="19" style="2" hidden="1"/>
    <col min="8688" max="8688" width="21" style="2" hidden="1"/>
    <col min="8689" max="8689" width="21.140625" style="2" hidden="1"/>
    <col min="8690" max="8690" width="14.5703125" style="2" hidden="1"/>
    <col min="8691" max="8939" width="9.140625" style="2" hidden="1"/>
    <col min="8940" max="8940" width="7.7109375" style="2" hidden="1"/>
    <col min="8941" max="8941" width="68.7109375" style="2" hidden="1"/>
    <col min="8942" max="8942" width="10.28515625" style="2" hidden="1"/>
    <col min="8943" max="8943" width="19" style="2" hidden="1"/>
    <col min="8944" max="8944" width="21" style="2" hidden="1"/>
    <col min="8945" max="8945" width="21.140625" style="2" hidden="1"/>
    <col min="8946" max="8946" width="14.5703125" style="2" hidden="1"/>
    <col min="8947" max="9195" width="9.140625" style="2" hidden="1"/>
    <col min="9196" max="9196" width="7.7109375" style="2" hidden="1"/>
    <col min="9197" max="9197" width="68.7109375" style="2" hidden="1"/>
    <col min="9198" max="9198" width="10.28515625" style="2" hidden="1"/>
    <col min="9199" max="9199" width="19" style="2" hidden="1"/>
    <col min="9200" max="9200" width="21" style="2" hidden="1"/>
    <col min="9201" max="9201" width="21.140625" style="2" hidden="1"/>
    <col min="9202" max="9202" width="14.5703125" style="2" hidden="1"/>
    <col min="9203" max="9451" width="9.140625" style="2" hidden="1"/>
    <col min="9452" max="9452" width="7.7109375" style="2" hidden="1"/>
    <col min="9453" max="9453" width="68.7109375" style="2" hidden="1"/>
    <col min="9454" max="9454" width="10.28515625" style="2" hidden="1"/>
    <col min="9455" max="9455" width="19" style="2" hidden="1"/>
    <col min="9456" max="9456" width="21" style="2" hidden="1"/>
    <col min="9457" max="9457" width="21.140625" style="2" hidden="1"/>
    <col min="9458" max="9458" width="14.5703125" style="2" hidden="1"/>
    <col min="9459" max="9707" width="9.140625" style="2" hidden="1"/>
    <col min="9708" max="9708" width="7.7109375" style="2" hidden="1"/>
    <col min="9709" max="9709" width="68.7109375" style="2" hidden="1"/>
    <col min="9710" max="9710" width="10.28515625" style="2" hidden="1"/>
    <col min="9711" max="9711" width="19" style="2" hidden="1"/>
    <col min="9712" max="9712" width="21" style="2" hidden="1"/>
    <col min="9713" max="9713" width="21.140625" style="2" hidden="1"/>
    <col min="9714" max="9714" width="14.5703125" style="2" hidden="1"/>
    <col min="9715" max="9963" width="9.140625" style="2" hidden="1"/>
    <col min="9964" max="9964" width="7.7109375" style="2" hidden="1"/>
    <col min="9965" max="9965" width="68.7109375" style="2" hidden="1"/>
    <col min="9966" max="9966" width="10.28515625" style="2" hidden="1"/>
    <col min="9967" max="9967" width="19" style="2" hidden="1"/>
    <col min="9968" max="9968" width="21" style="2" hidden="1"/>
    <col min="9969" max="9969" width="21.140625" style="2" hidden="1"/>
    <col min="9970" max="9970" width="14.5703125" style="2" hidden="1"/>
    <col min="9971" max="10219" width="9.140625" style="2" hidden="1"/>
    <col min="10220" max="10220" width="7.7109375" style="2" hidden="1"/>
    <col min="10221" max="10221" width="68.7109375" style="2" hidden="1"/>
    <col min="10222" max="10222" width="10.28515625" style="2" hidden="1"/>
    <col min="10223" max="10223" width="19" style="2" hidden="1"/>
    <col min="10224" max="10224" width="21" style="2" hidden="1"/>
    <col min="10225" max="10225" width="21.140625" style="2" hidden="1"/>
    <col min="10226" max="10226" width="14.5703125" style="2" hidden="1"/>
    <col min="10227" max="10475" width="9.140625" style="2" hidden="1"/>
    <col min="10476" max="10476" width="7.7109375" style="2" hidden="1"/>
    <col min="10477" max="10477" width="68.7109375" style="2" hidden="1"/>
    <col min="10478" max="10478" width="10.28515625" style="2" hidden="1"/>
    <col min="10479" max="10479" width="19" style="2" hidden="1"/>
    <col min="10480" max="10480" width="21" style="2" hidden="1"/>
    <col min="10481" max="10481" width="21.140625" style="2" hidden="1"/>
    <col min="10482" max="10482" width="14.5703125" style="2" hidden="1"/>
    <col min="10483" max="10731" width="9.140625" style="2" hidden="1"/>
    <col min="10732" max="10732" width="7.7109375" style="2" hidden="1"/>
    <col min="10733" max="10733" width="68.7109375" style="2" hidden="1"/>
    <col min="10734" max="10734" width="10.28515625" style="2" hidden="1"/>
    <col min="10735" max="10735" width="19" style="2" hidden="1"/>
    <col min="10736" max="10736" width="21" style="2" hidden="1"/>
    <col min="10737" max="10737" width="21.140625" style="2" hidden="1"/>
    <col min="10738" max="10738" width="14.5703125" style="2" hidden="1"/>
    <col min="10739" max="10987" width="9.140625" style="2" hidden="1"/>
    <col min="10988" max="10988" width="7.7109375" style="2" hidden="1"/>
    <col min="10989" max="10989" width="68.7109375" style="2" hidden="1"/>
    <col min="10990" max="10990" width="10.28515625" style="2" hidden="1"/>
    <col min="10991" max="10991" width="19" style="2" hidden="1"/>
    <col min="10992" max="10992" width="21" style="2" hidden="1"/>
    <col min="10993" max="10993" width="21.140625" style="2" hidden="1"/>
    <col min="10994" max="10994" width="14.5703125" style="2" hidden="1"/>
    <col min="10995" max="11243" width="9.140625" style="2" hidden="1"/>
    <col min="11244" max="11244" width="7.7109375" style="2" hidden="1"/>
    <col min="11245" max="11245" width="68.7109375" style="2" hidden="1"/>
    <col min="11246" max="11246" width="10.28515625" style="2" hidden="1"/>
    <col min="11247" max="11247" width="19" style="2" hidden="1"/>
    <col min="11248" max="11248" width="21" style="2" hidden="1"/>
    <col min="11249" max="11249" width="21.140625" style="2" hidden="1"/>
    <col min="11250" max="11250" width="14.5703125" style="2" hidden="1"/>
    <col min="11251" max="11499" width="9.140625" style="2" hidden="1"/>
    <col min="11500" max="11500" width="7.7109375" style="2" hidden="1"/>
    <col min="11501" max="11501" width="68.7109375" style="2" hidden="1"/>
    <col min="11502" max="11502" width="10.28515625" style="2" hidden="1"/>
    <col min="11503" max="11503" width="19" style="2" hidden="1"/>
    <col min="11504" max="11504" width="21" style="2" hidden="1"/>
    <col min="11505" max="11505" width="21.140625" style="2" hidden="1"/>
    <col min="11506" max="11506" width="14.5703125" style="2" hidden="1"/>
    <col min="11507" max="11755" width="9.140625" style="2" hidden="1"/>
    <col min="11756" max="11756" width="7.7109375" style="2" hidden="1"/>
    <col min="11757" max="11757" width="68.7109375" style="2" hidden="1"/>
    <col min="11758" max="11758" width="10.28515625" style="2" hidden="1"/>
    <col min="11759" max="11759" width="19" style="2" hidden="1"/>
    <col min="11760" max="11760" width="21" style="2" hidden="1"/>
    <col min="11761" max="11761" width="21.140625" style="2" hidden="1"/>
    <col min="11762" max="11762" width="14.5703125" style="2" hidden="1"/>
    <col min="11763" max="12011" width="9.140625" style="2" hidden="1"/>
    <col min="12012" max="12012" width="7.7109375" style="2" hidden="1"/>
    <col min="12013" max="12013" width="68.7109375" style="2" hidden="1"/>
    <col min="12014" max="12014" width="10.28515625" style="2" hidden="1"/>
    <col min="12015" max="12015" width="19" style="2" hidden="1"/>
    <col min="12016" max="12016" width="21" style="2" hidden="1"/>
    <col min="12017" max="12017" width="21.140625" style="2" hidden="1"/>
    <col min="12018" max="12018" width="14.5703125" style="2" hidden="1"/>
    <col min="12019" max="12267" width="9.140625" style="2" hidden="1"/>
    <col min="12268" max="12268" width="7.7109375" style="2" hidden="1"/>
    <col min="12269" max="12269" width="68.7109375" style="2" hidden="1"/>
    <col min="12270" max="12270" width="10.28515625" style="2" hidden="1"/>
    <col min="12271" max="12271" width="19" style="2" hidden="1"/>
    <col min="12272" max="12272" width="21" style="2" hidden="1"/>
    <col min="12273" max="12273" width="21.140625" style="2" hidden="1"/>
    <col min="12274" max="12274" width="14.5703125" style="2" hidden="1"/>
    <col min="12275" max="12523" width="9.140625" style="2" hidden="1"/>
    <col min="12524" max="12524" width="7.7109375" style="2" hidden="1"/>
    <col min="12525" max="12525" width="68.7109375" style="2" hidden="1"/>
    <col min="12526" max="12526" width="10.28515625" style="2" hidden="1"/>
    <col min="12527" max="12527" width="19" style="2" hidden="1"/>
    <col min="12528" max="12528" width="21" style="2" hidden="1"/>
    <col min="12529" max="12529" width="21.140625" style="2" hidden="1"/>
    <col min="12530" max="12530" width="14.5703125" style="2" hidden="1"/>
    <col min="12531" max="12779" width="9.140625" style="2" hidden="1"/>
    <col min="12780" max="12780" width="7.7109375" style="2" hidden="1"/>
    <col min="12781" max="12781" width="68.7109375" style="2" hidden="1"/>
    <col min="12782" max="12782" width="10.28515625" style="2" hidden="1"/>
    <col min="12783" max="12783" width="19" style="2" hidden="1"/>
    <col min="12784" max="12784" width="21" style="2" hidden="1"/>
    <col min="12785" max="12785" width="21.140625" style="2" hidden="1"/>
    <col min="12786" max="12786" width="14.5703125" style="2" hidden="1"/>
    <col min="12787" max="13035" width="9.140625" style="2" hidden="1"/>
    <col min="13036" max="13036" width="7.7109375" style="2" hidden="1"/>
    <col min="13037" max="13037" width="68.7109375" style="2" hidden="1"/>
    <col min="13038" max="13038" width="10.28515625" style="2" hidden="1"/>
    <col min="13039" max="13039" width="19" style="2" hidden="1"/>
    <col min="13040" max="13040" width="21" style="2" hidden="1"/>
    <col min="13041" max="13041" width="21.140625" style="2" hidden="1"/>
    <col min="13042" max="13042" width="14.5703125" style="2" hidden="1"/>
    <col min="13043" max="13291" width="9.140625" style="2" hidden="1"/>
    <col min="13292" max="13292" width="7.7109375" style="2" hidden="1"/>
    <col min="13293" max="13293" width="68.7109375" style="2" hidden="1"/>
    <col min="13294" max="13294" width="10.28515625" style="2" hidden="1"/>
    <col min="13295" max="13295" width="19" style="2" hidden="1"/>
    <col min="13296" max="13296" width="21" style="2" hidden="1"/>
    <col min="13297" max="13297" width="21.140625" style="2" hidden="1"/>
    <col min="13298" max="13298" width="14.5703125" style="2" hidden="1"/>
    <col min="13299" max="13547" width="9.140625" style="2" hidden="1"/>
    <col min="13548" max="13548" width="7.7109375" style="2" hidden="1"/>
    <col min="13549" max="13549" width="68.7109375" style="2" hidden="1"/>
    <col min="13550" max="13550" width="10.28515625" style="2" hidden="1"/>
    <col min="13551" max="13551" width="19" style="2" hidden="1"/>
    <col min="13552" max="13552" width="21" style="2" hidden="1"/>
    <col min="13553" max="13553" width="21.140625" style="2" hidden="1"/>
    <col min="13554" max="13554" width="14.5703125" style="2" hidden="1"/>
    <col min="13555" max="13803" width="9.140625" style="2" hidden="1"/>
    <col min="13804" max="13804" width="7.7109375" style="2" hidden="1"/>
    <col min="13805" max="13805" width="68.7109375" style="2" hidden="1"/>
    <col min="13806" max="13806" width="10.28515625" style="2" hidden="1"/>
    <col min="13807" max="13807" width="19" style="2" hidden="1"/>
    <col min="13808" max="13808" width="21" style="2" hidden="1"/>
    <col min="13809" max="13809" width="21.140625" style="2" hidden="1"/>
    <col min="13810" max="13810" width="14.5703125" style="2" hidden="1"/>
    <col min="13811" max="14059" width="9.140625" style="2" hidden="1"/>
    <col min="14060" max="14060" width="7.7109375" style="2" hidden="1"/>
    <col min="14061" max="14061" width="68.7109375" style="2" hidden="1"/>
    <col min="14062" max="14062" width="10.28515625" style="2" hidden="1"/>
    <col min="14063" max="14063" width="19" style="2" hidden="1"/>
    <col min="14064" max="14064" width="21" style="2" hidden="1"/>
    <col min="14065" max="14065" width="21.140625" style="2" hidden="1"/>
    <col min="14066" max="14066" width="14.5703125" style="2" hidden="1"/>
    <col min="14067" max="14315" width="9.140625" style="2" hidden="1"/>
    <col min="14316" max="14316" width="7.7109375" style="2" hidden="1"/>
    <col min="14317" max="14317" width="68.7109375" style="2" hidden="1"/>
    <col min="14318" max="14318" width="10.28515625" style="2" hidden="1"/>
    <col min="14319" max="14319" width="19" style="2" hidden="1"/>
    <col min="14320" max="14320" width="21" style="2" hidden="1"/>
    <col min="14321" max="14321" width="21.140625" style="2" hidden="1"/>
    <col min="14322" max="14322" width="14.5703125" style="2" hidden="1"/>
    <col min="14323" max="14571" width="9.140625" style="2" hidden="1"/>
    <col min="14572" max="14572" width="7.7109375" style="2" hidden="1"/>
    <col min="14573" max="14573" width="68.7109375" style="2" hidden="1"/>
    <col min="14574" max="14574" width="10.28515625" style="2" hidden="1"/>
    <col min="14575" max="14575" width="19" style="2" hidden="1"/>
    <col min="14576" max="14576" width="21" style="2" hidden="1"/>
    <col min="14577" max="14577" width="21.140625" style="2" hidden="1"/>
    <col min="14578" max="14578" width="14.5703125" style="2" hidden="1"/>
    <col min="14579" max="14827" width="9.140625" style="2" hidden="1"/>
    <col min="14828" max="14828" width="7.7109375" style="2" hidden="1"/>
    <col min="14829" max="14829" width="68.7109375" style="2" hidden="1"/>
    <col min="14830" max="14830" width="10.28515625" style="2" hidden="1"/>
    <col min="14831" max="14831" width="19" style="2" hidden="1"/>
    <col min="14832" max="14832" width="21" style="2" hidden="1"/>
    <col min="14833" max="14833" width="21.140625" style="2" hidden="1"/>
    <col min="14834" max="14834" width="14.5703125" style="2" hidden="1"/>
    <col min="14835" max="15083" width="9.140625" style="2" hidden="1"/>
    <col min="15084" max="15084" width="7.7109375" style="2" hidden="1"/>
    <col min="15085" max="15085" width="68.7109375" style="2" hidden="1"/>
    <col min="15086" max="15086" width="10.28515625" style="2" hidden="1"/>
    <col min="15087" max="15087" width="19" style="2" hidden="1"/>
    <col min="15088" max="15088" width="21" style="2" hidden="1"/>
    <col min="15089" max="15089" width="21.140625" style="2" hidden="1"/>
    <col min="15090" max="15090" width="14.5703125" style="2" hidden="1"/>
    <col min="15091" max="15339" width="9.140625" style="2" hidden="1"/>
    <col min="15340" max="15340" width="7.7109375" style="2" hidden="1"/>
    <col min="15341" max="15341" width="68.7109375" style="2" hidden="1"/>
    <col min="15342" max="15342" width="10.28515625" style="2" hidden="1"/>
    <col min="15343" max="15343" width="19" style="2" hidden="1"/>
    <col min="15344" max="15344" width="21" style="2" hidden="1"/>
    <col min="15345" max="15345" width="21.140625" style="2" hidden="1"/>
    <col min="15346" max="15346" width="14.5703125" style="2" hidden="1"/>
    <col min="15347" max="15595" width="9.140625" style="2" hidden="1"/>
    <col min="15596" max="15596" width="7.7109375" style="2" hidden="1"/>
    <col min="15597" max="15597" width="68.7109375" style="2" hidden="1"/>
    <col min="15598" max="15598" width="10.28515625" style="2" hidden="1"/>
    <col min="15599" max="15599" width="19" style="2" hidden="1"/>
    <col min="15600" max="15600" width="21" style="2" hidden="1"/>
    <col min="15601" max="15601" width="21.140625" style="2" hidden="1"/>
    <col min="15602" max="15602" width="14.5703125" style="2" hidden="1"/>
    <col min="15603" max="15851" width="9.140625" style="2" hidden="1"/>
    <col min="15852" max="15852" width="7.7109375" style="2" hidden="1"/>
    <col min="15853" max="15853" width="68.7109375" style="2" hidden="1"/>
    <col min="15854" max="15854" width="10.28515625" style="2" hidden="1"/>
    <col min="15855" max="15855" width="19" style="2" hidden="1"/>
    <col min="15856" max="15856" width="21" style="2" hidden="1"/>
    <col min="15857" max="15857" width="21.140625" style="2" hidden="1"/>
    <col min="15858" max="15858" width="14.5703125" style="2" hidden="1"/>
    <col min="15859" max="16107" width="9.140625" style="2" hidden="1"/>
    <col min="16108" max="16108" width="7.7109375" style="2" hidden="1"/>
    <col min="16109" max="16109" width="68.7109375" style="2" hidden="1"/>
    <col min="16110" max="16110" width="10.28515625" style="2" hidden="1"/>
    <col min="16111" max="16111" width="19" style="2" hidden="1"/>
    <col min="16112" max="16112" width="21" style="2" hidden="1"/>
    <col min="16113" max="16113" width="21.140625" style="2" hidden="1"/>
    <col min="16114" max="16114" width="14.5703125" style="2" hidden="1"/>
    <col min="16115" max="16384" width="9.140625" style="2" hidden="1"/>
  </cols>
  <sheetData>
    <row r="1" spans="1:12" ht="18.75">
      <c r="A1" s="121" t="s">
        <v>74</v>
      </c>
      <c r="B1" s="122"/>
      <c r="C1" s="123"/>
      <c r="D1" s="124"/>
      <c r="E1" s="125"/>
      <c r="F1" s="124"/>
      <c r="G1" s="126"/>
      <c r="H1" s="1"/>
    </row>
    <row r="2" spans="1:12" ht="18.75">
      <c r="A2" s="127" t="s">
        <v>80</v>
      </c>
      <c r="B2" s="128"/>
      <c r="C2" s="129"/>
      <c r="D2" s="130"/>
      <c r="E2" s="131"/>
      <c r="F2" s="130"/>
      <c r="G2" s="130"/>
      <c r="H2" s="1"/>
    </row>
    <row r="3" spans="1:12" ht="36.75" customHeight="1">
      <c r="A3" s="196" t="s">
        <v>77</v>
      </c>
      <c r="B3" s="197"/>
      <c r="C3" s="197"/>
      <c r="D3" s="197"/>
      <c r="E3" s="197"/>
      <c r="F3" s="197"/>
      <c r="G3" s="198"/>
      <c r="H3" s="10"/>
    </row>
    <row r="4" spans="1:12" ht="39.75" customHeight="1">
      <c r="A4" s="185" t="s">
        <v>76</v>
      </c>
      <c r="B4" s="186"/>
      <c r="C4" s="186"/>
      <c r="D4" s="186"/>
      <c r="E4" s="186"/>
      <c r="F4" s="186"/>
      <c r="G4" s="187"/>
      <c r="K4" s="2">
        <v>805901.28</v>
      </c>
      <c r="L4" s="2">
        <v>250</v>
      </c>
    </row>
    <row r="5" spans="1:12" ht="12" customHeight="1">
      <c r="A5" s="183" t="s">
        <v>14</v>
      </c>
      <c r="B5" s="184"/>
      <c r="C5" s="184"/>
      <c r="D5" s="184"/>
      <c r="E5" s="184"/>
      <c r="F5" s="184"/>
      <c r="G5" s="184"/>
      <c r="K5" s="2">
        <v>1477485.68</v>
      </c>
      <c r="L5" s="2">
        <v>0</v>
      </c>
    </row>
    <row r="6" spans="1:12" ht="12" customHeight="1">
      <c r="A6" s="184"/>
      <c r="B6" s="184"/>
      <c r="C6" s="184"/>
      <c r="D6" s="184"/>
      <c r="E6" s="184"/>
      <c r="F6" s="184"/>
      <c r="G6" s="184"/>
    </row>
    <row r="7" spans="1:12" ht="12" customHeight="1">
      <c r="A7" s="183" t="s">
        <v>15</v>
      </c>
      <c r="B7" s="184"/>
      <c r="C7" s="184"/>
      <c r="D7" s="184"/>
      <c r="E7" s="184"/>
      <c r="F7" s="184"/>
      <c r="G7" s="184"/>
    </row>
    <row r="8" spans="1:12" ht="12" customHeight="1">
      <c r="A8" s="184"/>
      <c r="B8" s="184"/>
      <c r="C8" s="184"/>
      <c r="D8" s="184"/>
      <c r="E8" s="184"/>
      <c r="F8" s="184"/>
      <c r="G8" s="184"/>
      <c r="K8" s="2">
        <v>250</v>
      </c>
      <c r="L8" s="2">
        <f>+K4-K5</f>
        <v>-671584.39999999991</v>
      </c>
    </row>
    <row r="9" spans="1:12" ht="12.75" customHeight="1">
      <c r="A9" s="184"/>
      <c r="B9" s="184"/>
      <c r="C9" s="184"/>
      <c r="D9" s="184"/>
      <c r="E9" s="184"/>
      <c r="F9" s="184"/>
      <c r="G9" s="184"/>
      <c r="K9" s="2">
        <f>K8/L8</f>
        <v>-3.7225403091554842E-4</v>
      </c>
    </row>
    <row r="10" spans="1:12" ht="24">
      <c r="A10" s="23" t="s">
        <v>0</v>
      </c>
      <c r="B10" s="24" t="s">
        <v>1</v>
      </c>
      <c r="C10" s="29" t="s">
        <v>2</v>
      </c>
      <c r="D10" s="30" t="s">
        <v>20</v>
      </c>
      <c r="E10" s="28" t="s">
        <v>18</v>
      </c>
      <c r="F10" s="31" t="s">
        <v>17</v>
      </c>
      <c r="G10" s="29" t="s">
        <v>21</v>
      </c>
      <c r="H10" s="11"/>
    </row>
    <row r="11" spans="1:12" ht="12.75">
      <c r="A11" s="132" t="s">
        <v>46</v>
      </c>
      <c r="B11" s="133" t="s">
        <v>22</v>
      </c>
      <c r="C11" s="134">
        <v>595</v>
      </c>
      <c r="D11" s="43">
        <v>0</v>
      </c>
      <c r="E11" s="116">
        <v>175.58399999999997</v>
      </c>
      <c r="F11" s="117">
        <v>321.904</v>
      </c>
      <c r="G11" s="139">
        <f t="shared" ref="G11:G33" si="0">(D11*C11)</f>
        <v>0</v>
      </c>
      <c r="H11" s="11"/>
      <c r="I11" s="34"/>
    </row>
    <row r="12" spans="1:12" ht="12.75">
      <c r="A12" s="135" t="s">
        <v>47</v>
      </c>
      <c r="B12" s="133" t="s">
        <v>48</v>
      </c>
      <c r="C12" s="134">
        <v>644</v>
      </c>
      <c r="D12" s="43">
        <v>0</v>
      </c>
      <c r="E12" s="116">
        <v>260.892</v>
      </c>
      <c r="F12" s="117">
        <v>478.30200000000002</v>
      </c>
      <c r="G12" s="139">
        <f t="shared" si="0"/>
        <v>0</v>
      </c>
      <c r="H12" s="11"/>
      <c r="I12" s="34"/>
    </row>
    <row r="13" spans="1:12" ht="12.75">
      <c r="A13" s="135" t="s">
        <v>49</v>
      </c>
      <c r="B13" s="133" t="s">
        <v>28</v>
      </c>
      <c r="C13" s="134">
        <v>60</v>
      </c>
      <c r="D13" s="43">
        <v>0</v>
      </c>
      <c r="E13" s="116">
        <v>559.30799999999999</v>
      </c>
      <c r="F13" s="117">
        <v>1025.3980000000001</v>
      </c>
      <c r="G13" s="139">
        <f t="shared" si="0"/>
        <v>0</v>
      </c>
      <c r="H13" s="11"/>
      <c r="I13" s="34"/>
    </row>
    <row r="14" spans="1:12" ht="12.75">
      <c r="A14" s="135" t="s">
        <v>50</v>
      </c>
      <c r="B14" s="133" t="s">
        <v>27</v>
      </c>
      <c r="C14" s="134">
        <v>60</v>
      </c>
      <c r="D14" s="43">
        <v>0</v>
      </c>
      <c r="E14" s="116">
        <v>524.31600000000003</v>
      </c>
      <c r="F14" s="117">
        <v>961.24600000000009</v>
      </c>
      <c r="G14" s="139">
        <f t="shared" si="0"/>
        <v>0</v>
      </c>
      <c r="H14" s="11"/>
      <c r="I14" s="34"/>
    </row>
    <row r="15" spans="1:12" ht="12.75">
      <c r="A15" s="135" t="s">
        <v>49</v>
      </c>
      <c r="B15" s="136" t="s">
        <v>66</v>
      </c>
      <c r="C15" s="134">
        <v>2</v>
      </c>
      <c r="D15" s="43">
        <v>0</v>
      </c>
      <c r="E15" s="116">
        <v>235.35</v>
      </c>
      <c r="F15" s="117">
        <v>431.47500000000002</v>
      </c>
      <c r="G15" s="139">
        <f t="shared" si="0"/>
        <v>0</v>
      </c>
      <c r="H15" s="11"/>
      <c r="I15" s="34"/>
    </row>
    <row r="16" spans="1:12" ht="12.75">
      <c r="A16" s="135" t="s">
        <v>49</v>
      </c>
      <c r="B16" s="136" t="s">
        <v>71</v>
      </c>
      <c r="C16" s="134">
        <v>1</v>
      </c>
      <c r="D16" s="43">
        <v>0</v>
      </c>
      <c r="E16" s="116">
        <v>475.86</v>
      </c>
      <c r="F16" s="117">
        <v>872.41000000000008</v>
      </c>
      <c r="G16" s="139">
        <f t="shared" si="0"/>
        <v>0</v>
      </c>
      <c r="H16" s="11"/>
      <c r="I16" s="34"/>
      <c r="J16" s="55" t="s">
        <v>86</v>
      </c>
    </row>
    <row r="17" spans="1:9" ht="12.75">
      <c r="A17" s="135" t="s">
        <v>51</v>
      </c>
      <c r="B17" s="133" t="s">
        <v>43</v>
      </c>
      <c r="C17" s="137">
        <v>1</v>
      </c>
      <c r="D17" s="43">
        <v>0</v>
      </c>
      <c r="E17" s="116">
        <v>275.41199999999998</v>
      </c>
      <c r="F17" s="117">
        <v>504.92200000000003</v>
      </c>
      <c r="G17" s="139">
        <f t="shared" si="0"/>
        <v>0</v>
      </c>
      <c r="H17" s="11"/>
      <c r="I17" s="36"/>
    </row>
    <row r="18" spans="1:9" ht="12.75">
      <c r="A18" s="135" t="s">
        <v>51</v>
      </c>
      <c r="B18" s="133" t="s">
        <v>32</v>
      </c>
      <c r="C18" s="137">
        <v>3</v>
      </c>
      <c r="D18" s="43">
        <v>0</v>
      </c>
      <c r="E18" s="116">
        <v>429.42599999999999</v>
      </c>
      <c r="F18" s="117">
        <v>787.28100000000006</v>
      </c>
      <c r="G18" s="139">
        <f t="shared" si="0"/>
        <v>0</v>
      </c>
      <c r="H18" s="11"/>
      <c r="I18" s="36"/>
    </row>
    <row r="19" spans="1:9" ht="12.75">
      <c r="A19" s="135" t="s">
        <v>51</v>
      </c>
      <c r="B19" s="136" t="s">
        <v>69</v>
      </c>
      <c r="C19" s="137">
        <v>3</v>
      </c>
      <c r="D19" s="43">
        <v>0</v>
      </c>
      <c r="E19" s="116">
        <v>283.70999999999998</v>
      </c>
      <c r="F19" s="117">
        <v>520.1350000000001</v>
      </c>
      <c r="G19" s="139">
        <f t="shared" si="0"/>
        <v>0</v>
      </c>
      <c r="H19" s="11"/>
      <c r="I19" s="35"/>
    </row>
    <row r="20" spans="1:9" ht="12.75">
      <c r="A20" s="135" t="s">
        <v>51</v>
      </c>
      <c r="B20" s="136" t="s">
        <v>67</v>
      </c>
      <c r="C20" s="137">
        <v>2</v>
      </c>
      <c r="D20" s="43">
        <v>0</v>
      </c>
      <c r="E20" s="116">
        <v>429.42599999999999</v>
      </c>
      <c r="F20" s="117">
        <v>787.28100000000006</v>
      </c>
      <c r="G20" s="139">
        <f t="shared" si="0"/>
        <v>0</v>
      </c>
      <c r="H20" s="11"/>
      <c r="I20" s="36"/>
    </row>
    <row r="21" spans="1:9" ht="12.75">
      <c r="A21" s="135" t="s">
        <v>51</v>
      </c>
      <c r="B21" s="133" t="s">
        <v>23</v>
      </c>
      <c r="C21" s="134">
        <v>594</v>
      </c>
      <c r="D21" s="43">
        <v>0</v>
      </c>
      <c r="E21" s="116">
        <v>283.70999999999998</v>
      </c>
      <c r="F21" s="117">
        <v>520.1350000000001</v>
      </c>
      <c r="G21" s="139">
        <f t="shared" si="0"/>
        <v>0</v>
      </c>
      <c r="H21" s="11"/>
      <c r="I21" s="34"/>
    </row>
    <row r="22" spans="1:9" ht="12.75">
      <c r="A22" s="135" t="s">
        <v>51</v>
      </c>
      <c r="B22" s="133" t="s">
        <v>29</v>
      </c>
      <c r="C22" s="134">
        <v>29</v>
      </c>
      <c r="D22" s="43">
        <v>0</v>
      </c>
      <c r="E22" s="116">
        <v>429.42599999999999</v>
      </c>
      <c r="F22" s="117">
        <v>787.28100000000006</v>
      </c>
      <c r="G22" s="139">
        <f t="shared" si="0"/>
        <v>0</v>
      </c>
      <c r="H22" s="11"/>
      <c r="I22" s="36"/>
    </row>
    <row r="23" spans="1:9" ht="12.75">
      <c r="A23" s="135" t="s">
        <v>51</v>
      </c>
      <c r="B23" s="133" t="s">
        <v>68</v>
      </c>
      <c r="C23" s="137">
        <v>2</v>
      </c>
      <c r="D23" s="43">
        <v>0</v>
      </c>
      <c r="E23" s="116">
        <v>442.29599999999999</v>
      </c>
      <c r="F23" s="117">
        <v>810.87599999999998</v>
      </c>
      <c r="G23" s="139">
        <f t="shared" si="0"/>
        <v>0</v>
      </c>
      <c r="H23" s="11"/>
    </row>
    <row r="24" spans="1:9" ht="12.75">
      <c r="A24" s="135" t="s">
        <v>58</v>
      </c>
      <c r="B24" s="133" t="s">
        <v>24</v>
      </c>
      <c r="C24" s="134">
        <v>445</v>
      </c>
      <c r="D24" s="43">
        <v>0</v>
      </c>
      <c r="E24" s="116">
        <v>112.092</v>
      </c>
      <c r="F24" s="117">
        <v>205.50200000000001</v>
      </c>
      <c r="G24" s="139">
        <f t="shared" si="0"/>
        <v>0</v>
      </c>
      <c r="H24" s="11"/>
      <c r="I24" s="34"/>
    </row>
    <row r="25" spans="1:9" ht="12.75">
      <c r="A25" s="135" t="s">
        <v>59</v>
      </c>
      <c r="B25" s="133" t="s">
        <v>25</v>
      </c>
      <c r="C25" s="134">
        <v>112</v>
      </c>
      <c r="D25" s="43">
        <v>0</v>
      </c>
      <c r="E25" s="116">
        <v>173.60399999999998</v>
      </c>
      <c r="F25" s="117">
        <v>318.274</v>
      </c>
      <c r="G25" s="139">
        <f t="shared" si="0"/>
        <v>0</v>
      </c>
      <c r="H25" s="11"/>
      <c r="I25" s="34"/>
    </row>
    <row r="26" spans="1:9" ht="13.5" customHeight="1">
      <c r="A26" s="135" t="s">
        <v>60</v>
      </c>
      <c r="B26" s="133" t="s">
        <v>65</v>
      </c>
      <c r="C26" s="134">
        <v>173</v>
      </c>
      <c r="D26" s="43">
        <v>0</v>
      </c>
      <c r="E26" s="116">
        <v>287.61</v>
      </c>
      <c r="F26" s="117">
        <v>527.28500000000008</v>
      </c>
      <c r="G26" s="139">
        <f t="shared" si="0"/>
        <v>0</v>
      </c>
      <c r="H26" s="11"/>
      <c r="I26" s="34"/>
    </row>
    <row r="27" spans="1:9" ht="12.75">
      <c r="A27" s="135" t="s">
        <v>52</v>
      </c>
      <c r="B27" s="133" t="s">
        <v>30</v>
      </c>
      <c r="C27" s="134">
        <v>6</v>
      </c>
      <c r="D27" s="43">
        <v>0</v>
      </c>
      <c r="E27" s="116">
        <v>256.29599999999999</v>
      </c>
      <c r="F27" s="117">
        <v>469.87600000000009</v>
      </c>
      <c r="G27" s="139">
        <f t="shared" si="0"/>
        <v>0</v>
      </c>
      <c r="H27" s="11"/>
      <c r="I27"/>
    </row>
    <row r="28" spans="1:9" ht="12.75">
      <c r="A28" s="135" t="s">
        <v>52</v>
      </c>
      <c r="B28" s="133" t="s">
        <v>26</v>
      </c>
      <c r="C28" s="134">
        <v>105</v>
      </c>
      <c r="D28" s="43">
        <v>0</v>
      </c>
      <c r="E28" s="116">
        <v>158.71799999999999</v>
      </c>
      <c r="F28" s="117">
        <v>290.983</v>
      </c>
      <c r="G28" s="139">
        <f t="shared" si="0"/>
        <v>0</v>
      </c>
      <c r="H28" s="11"/>
      <c r="I28" s="34"/>
    </row>
    <row r="29" spans="1:9" ht="13.5" customHeight="1">
      <c r="A29" s="135" t="s">
        <v>52</v>
      </c>
      <c r="B29" s="133" t="s">
        <v>31</v>
      </c>
      <c r="C29" s="134">
        <v>6</v>
      </c>
      <c r="D29" s="43">
        <v>0</v>
      </c>
      <c r="E29" s="116">
        <v>191.59199999999998</v>
      </c>
      <c r="F29" s="117">
        <v>351.25200000000001</v>
      </c>
      <c r="G29" s="139">
        <f t="shared" si="0"/>
        <v>0</v>
      </c>
      <c r="H29" s="11"/>
      <c r="I29"/>
    </row>
    <row r="30" spans="1:9" ht="12.75">
      <c r="A30" s="135" t="s">
        <v>53</v>
      </c>
      <c r="B30" s="136" t="s">
        <v>56</v>
      </c>
      <c r="C30" s="134">
        <v>351</v>
      </c>
      <c r="D30" s="43">
        <v>0</v>
      </c>
      <c r="E30" s="116">
        <v>383.178</v>
      </c>
      <c r="F30" s="117">
        <v>702.49300000000005</v>
      </c>
      <c r="G30" s="139">
        <f t="shared" si="0"/>
        <v>0</v>
      </c>
      <c r="H30" s="11"/>
      <c r="I30" s="34"/>
    </row>
    <row r="31" spans="1:9" ht="12.75">
      <c r="A31" s="135" t="s">
        <v>53</v>
      </c>
      <c r="B31" s="136" t="s">
        <v>54</v>
      </c>
      <c r="C31" s="134">
        <v>14</v>
      </c>
      <c r="D31" s="43">
        <v>0</v>
      </c>
      <c r="E31" s="116">
        <v>516.57600000000002</v>
      </c>
      <c r="F31" s="117">
        <v>947.05600000000015</v>
      </c>
      <c r="G31" s="139">
        <f t="shared" si="0"/>
        <v>0</v>
      </c>
      <c r="H31" s="11"/>
      <c r="I31" s="34"/>
    </row>
    <row r="32" spans="1:9" ht="12.75">
      <c r="A32" s="135" t="s">
        <v>53</v>
      </c>
      <c r="B32" s="136" t="s">
        <v>57</v>
      </c>
      <c r="C32" s="134">
        <v>5</v>
      </c>
      <c r="D32" s="43">
        <v>0</v>
      </c>
      <c r="E32" s="116">
        <v>344.154</v>
      </c>
      <c r="F32" s="117">
        <v>630.94900000000007</v>
      </c>
      <c r="G32" s="139">
        <f t="shared" si="0"/>
        <v>0</v>
      </c>
      <c r="H32" s="11"/>
      <c r="I32" s="34"/>
    </row>
    <row r="33" spans="1:9" ht="12.75">
      <c r="A33" s="135" t="s">
        <v>53</v>
      </c>
      <c r="B33" s="138" t="s">
        <v>55</v>
      </c>
      <c r="C33" s="134">
        <v>1</v>
      </c>
      <c r="D33" s="43">
        <v>0</v>
      </c>
      <c r="E33" s="116">
        <v>432.84599999999995</v>
      </c>
      <c r="F33" s="117">
        <v>793.55100000000004</v>
      </c>
      <c r="G33" s="139">
        <f t="shared" si="0"/>
        <v>0</v>
      </c>
      <c r="H33" s="11"/>
      <c r="I33" s="34"/>
    </row>
    <row r="34" spans="1:9" ht="39" customHeight="1" thickBot="1">
      <c r="A34" s="179" t="s">
        <v>88</v>
      </c>
      <c r="B34" s="180"/>
      <c r="C34" s="180"/>
      <c r="D34" s="180"/>
      <c r="E34" s="180"/>
      <c r="F34" s="181"/>
      <c r="G34" s="140">
        <f>SUM(G11:G33)</f>
        <v>0</v>
      </c>
      <c r="H34" s="11"/>
      <c r="I34" s="34"/>
    </row>
    <row r="35" spans="1:9" s="47" customFormat="1" ht="39" hidden="1" customHeight="1">
      <c r="A35" s="193"/>
      <c r="B35" s="194"/>
      <c r="C35" s="194"/>
      <c r="D35" s="194"/>
      <c r="E35" s="194"/>
      <c r="F35" s="194"/>
      <c r="G35" s="195"/>
      <c r="H35" s="45"/>
      <c r="I35" s="46"/>
    </row>
    <row r="36" spans="1:9" ht="15.75" hidden="1">
      <c r="A36" s="141"/>
      <c r="B36" s="142"/>
      <c r="C36" s="143"/>
      <c r="D36" s="57"/>
      <c r="E36" s="58"/>
      <c r="F36" s="59"/>
      <c r="G36" s="144"/>
      <c r="H36" s="11"/>
      <c r="I36" s="34"/>
    </row>
    <row r="37" spans="1:9" ht="15.75" hidden="1">
      <c r="A37" s="141"/>
      <c r="B37" s="145" t="s">
        <v>36</v>
      </c>
      <c r="C37" s="143">
        <v>1</v>
      </c>
      <c r="D37" s="60">
        <v>0</v>
      </c>
      <c r="E37" s="58">
        <v>0</v>
      </c>
      <c r="F37" s="58">
        <v>0</v>
      </c>
      <c r="G37" s="144">
        <f>(D37*'P2 Prijzenblad Nieuw'!C44)</f>
        <v>0</v>
      </c>
      <c r="H37" s="11"/>
    </row>
    <row r="38" spans="1:9" ht="15.75" hidden="1">
      <c r="A38" s="141"/>
      <c r="B38" s="145" t="s">
        <v>42</v>
      </c>
      <c r="C38" s="143">
        <v>1</v>
      </c>
      <c r="D38" s="57">
        <v>0</v>
      </c>
      <c r="E38" s="58">
        <f t="shared" ref="E38:E52" si="1">I38*0.6</f>
        <v>0</v>
      </c>
      <c r="F38" s="58">
        <v>0</v>
      </c>
      <c r="G38" s="144">
        <f>(D38*'P2 Prijzenblad Nieuw'!C45)</f>
        <v>0</v>
      </c>
      <c r="H38" s="11"/>
    </row>
    <row r="39" spans="1:9" ht="15.75" hidden="1">
      <c r="A39" s="141"/>
      <c r="B39" s="145" t="s">
        <v>37</v>
      </c>
      <c r="C39" s="143">
        <v>1</v>
      </c>
      <c r="D39" s="60">
        <v>0</v>
      </c>
      <c r="E39" s="58">
        <f t="shared" si="1"/>
        <v>0</v>
      </c>
      <c r="F39" s="58">
        <v>0</v>
      </c>
      <c r="G39" s="144">
        <f>(D39*'P2 Prijzenblad Nieuw'!C46)</f>
        <v>0</v>
      </c>
      <c r="H39" s="11"/>
    </row>
    <row r="40" spans="1:9" ht="15.75" hidden="1">
      <c r="A40" s="141"/>
      <c r="B40" s="145" t="s">
        <v>40</v>
      </c>
      <c r="C40" s="143">
        <v>1</v>
      </c>
      <c r="D40" s="60">
        <v>0</v>
      </c>
      <c r="E40" s="58">
        <f t="shared" si="1"/>
        <v>0</v>
      </c>
      <c r="F40" s="58">
        <v>0</v>
      </c>
      <c r="G40" s="144">
        <f>(D40*'P2 Prijzenblad Nieuw'!C47)</f>
        <v>0</v>
      </c>
      <c r="H40" s="11"/>
    </row>
    <row r="41" spans="1:9" ht="15.75" hidden="1">
      <c r="A41" s="141"/>
      <c r="B41" s="145" t="s">
        <v>34</v>
      </c>
      <c r="C41" s="143">
        <v>1</v>
      </c>
      <c r="D41" s="60">
        <v>0</v>
      </c>
      <c r="E41" s="58">
        <f t="shared" si="1"/>
        <v>0</v>
      </c>
      <c r="F41" s="58">
        <v>0</v>
      </c>
      <c r="G41" s="144">
        <f>(D41*'P2 Prijzenblad Nieuw'!C48)</f>
        <v>0</v>
      </c>
      <c r="H41" s="11"/>
    </row>
    <row r="42" spans="1:9" ht="15.75" hidden="1">
      <c r="A42" s="141"/>
      <c r="B42" s="146" t="s">
        <v>73</v>
      </c>
      <c r="C42" s="143">
        <v>1</v>
      </c>
      <c r="D42" s="60">
        <v>0</v>
      </c>
      <c r="E42" s="58">
        <f t="shared" si="1"/>
        <v>0</v>
      </c>
      <c r="F42" s="58">
        <v>0</v>
      </c>
      <c r="G42" s="144">
        <f>(D42*'P2 Prijzenblad Nieuw'!C49)</f>
        <v>0</v>
      </c>
      <c r="H42" s="11"/>
      <c r="I42"/>
    </row>
    <row r="43" spans="1:9" ht="15.75" hidden="1">
      <c r="A43" s="147"/>
      <c r="B43" s="146" t="s">
        <v>33</v>
      </c>
      <c r="C43" s="143">
        <v>1</v>
      </c>
      <c r="D43" s="57">
        <v>0</v>
      </c>
      <c r="E43" s="58">
        <f t="shared" si="1"/>
        <v>0</v>
      </c>
      <c r="F43" s="58">
        <v>0</v>
      </c>
      <c r="G43" s="144">
        <f>(D43*'P2 Prijzenblad Nieuw'!C50)</f>
        <v>0</v>
      </c>
      <c r="H43" s="11"/>
    </row>
    <row r="44" spans="1:9" ht="15.75" hidden="1">
      <c r="A44" s="141"/>
      <c r="B44" s="145" t="s">
        <v>39</v>
      </c>
      <c r="C44" s="143">
        <v>1</v>
      </c>
      <c r="D44" s="60">
        <v>0</v>
      </c>
      <c r="E44" s="58">
        <f t="shared" si="1"/>
        <v>0</v>
      </c>
      <c r="F44" s="58">
        <v>0</v>
      </c>
      <c r="G44" s="144">
        <f>(D44*'P2 Prijzenblad Nieuw'!C51)</f>
        <v>0</v>
      </c>
      <c r="H44" s="11"/>
    </row>
    <row r="45" spans="1:9" ht="15.75" hidden="1">
      <c r="A45" s="141"/>
      <c r="B45" s="145" t="s">
        <v>41</v>
      </c>
      <c r="C45" s="143">
        <v>1</v>
      </c>
      <c r="D45" s="60">
        <v>0</v>
      </c>
      <c r="E45" s="58">
        <f t="shared" si="1"/>
        <v>0</v>
      </c>
      <c r="F45" s="58">
        <v>0</v>
      </c>
      <c r="G45" s="144">
        <f>(D45*'P2 Prijzenblad Nieuw'!C52)</f>
        <v>0</v>
      </c>
      <c r="H45" s="11"/>
    </row>
    <row r="46" spans="1:9" ht="15" hidden="1" customHeight="1">
      <c r="A46" s="141"/>
      <c r="B46" s="148" t="s">
        <v>35</v>
      </c>
      <c r="C46" s="143">
        <v>1</v>
      </c>
      <c r="D46" s="60">
        <v>0</v>
      </c>
      <c r="E46" s="58">
        <f t="shared" si="1"/>
        <v>0</v>
      </c>
      <c r="F46" s="58">
        <v>0</v>
      </c>
      <c r="G46" s="144">
        <f>(D46*'P2 Prijzenblad Nieuw'!C53)</f>
        <v>0</v>
      </c>
      <c r="H46" s="11"/>
    </row>
    <row r="47" spans="1:9" ht="15.75" hidden="1">
      <c r="A47" s="141"/>
      <c r="B47" s="145" t="s">
        <v>38</v>
      </c>
      <c r="C47" s="143">
        <v>1</v>
      </c>
      <c r="D47" s="57">
        <v>0</v>
      </c>
      <c r="E47" s="58">
        <f t="shared" si="1"/>
        <v>0</v>
      </c>
      <c r="F47" s="58">
        <v>0</v>
      </c>
      <c r="G47" s="144">
        <f>(D47*'P2 Prijzenblad Nieuw'!C54)</f>
        <v>0</v>
      </c>
      <c r="H47" s="11"/>
    </row>
    <row r="48" spans="1:9" ht="15.75" hidden="1">
      <c r="A48" s="141"/>
      <c r="B48" s="149"/>
      <c r="C48" s="143"/>
      <c r="D48" s="57">
        <v>0</v>
      </c>
      <c r="E48" s="58">
        <f t="shared" si="1"/>
        <v>0</v>
      </c>
      <c r="F48" s="58">
        <v>0</v>
      </c>
      <c r="G48" s="144">
        <f>(D48*'P2 Prijzenblad Nieuw'!C55)</f>
        <v>0</v>
      </c>
      <c r="H48" s="11"/>
    </row>
    <row r="49" spans="1:8" ht="15.75" hidden="1">
      <c r="A49" s="141"/>
      <c r="B49" s="142"/>
      <c r="C49" s="143"/>
      <c r="D49" s="57">
        <v>0</v>
      </c>
      <c r="E49" s="58">
        <f t="shared" si="1"/>
        <v>0</v>
      </c>
      <c r="F49" s="58">
        <v>0</v>
      </c>
      <c r="G49" s="144" t="e">
        <f>(D49*'P1 Prijzenblad Refurbished'!#REF!)</f>
        <v>#REF!</v>
      </c>
      <c r="H49" s="11"/>
    </row>
    <row r="50" spans="1:8" ht="15.75" hidden="1">
      <c r="A50" s="141"/>
      <c r="B50" s="150"/>
      <c r="C50" s="143"/>
      <c r="D50" s="57">
        <v>0</v>
      </c>
      <c r="E50" s="58">
        <f t="shared" si="1"/>
        <v>0</v>
      </c>
      <c r="F50" s="58">
        <v>0</v>
      </c>
      <c r="G50" s="144">
        <f>(D50*'P1 Prijzenblad Refurbished'!C4)</f>
        <v>0</v>
      </c>
      <c r="H50" s="11"/>
    </row>
    <row r="51" spans="1:8" ht="15.75" hidden="1">
      <c r="A51" s="151"/>
      <c r="B51" s="150"/>
      <c r="C51" s="143"/>
      <c r="D51" s="57">
        <v>0</v>
      </c>
      <c r="E51" s="58">
        <f t="shared" si="1"/>
        <v>0</v>
      </c>
      <c r="F51" s="58">
        <v>0</v>
      </c>
      <c r="G51" s="144" t="e">
        <f>(D51*'P1 Prijzenblad Refurbished'!#REF!)</f>
        <v>#REF!</v>
      </c>
      <c r="H51" s="11"/>
    </row>
    <row r="52" spans="1:8" ht="15.75" hidden="1">
      <c r="A52" s="151"/>
      <c r="B52" s="150"/>
      <c r="C52" s="143"/>
      <c r="D52" s="57">
        <v>0</v>
      </c>
      <c r="E52" s="58">
        <f t="shared" si="1"/>
        <v>0</v>
      </c>
      <c r="F52" s="58">
        <v>0</v>
      </c>
      <c r="G52" s="144" t="e">
        <f>(D52*'P1 Prijzenblad Refurbished'!#REF!)</f>
        <v>#REF!</v>
      </c>
      <c r="H52" s="11"/>
    </row>
    <row r="53" spans="1:8" ht="16.5" hidden="1" thickBot="1">
      <c r="A53" s="152"/>
      <c r="B53" s="153"/>
      <c r="C53" s="154"/>
      <c r="D53" s="154"/>
      <c r="E53" s="155"/>
      <c r="F53" s="154"/>
      <c r="G53" s="154"/>
      <c r="H53" s="11"/>
    </row>
    <row r="54" spans="1:8" ht="28.5" hidden="1" customHeight="1">
      <c r="A54" s="152"/>
      <c r="B54" s="156"/>
      <c r="C54" s="154"/>
      <c r="D54" s="154"/>
      <c r="E54" s="155"/>
      <c r="F54" s="154"/>
      <c r="G54" s="157" t="e">
        <f>SUM(G11:G52)</f>
        <v>#REF!</v>
      </c>
      <c r="H54" s="11"/>
    </row>
    <row r="55" spans="1:8" ht="16.5" hidden="1" thickBot="1">
      <c r="A55" s="152"/>
      <c r="B55" s="152"/>
      <c r="C55" s="154"/>
      <c r="D55" s="154"/>
      <c r="E55" s="155"/>
      <c r="F55" s="154"/>
      <c r="G55" s="158"/>
    </row>
    <row r="56" spans="1:8" ht="15.75" hidden="1">
      <c r="A56" s="153"/>
      <c r="B56" s="153"/>
      <c r="C56" s="159"/>
      <c r="D56" s="159"/>
      <c r="E56" s="160"/>
      <c r="F56" s="161"/>
      <c r="G56" s="162"/>
    </row>
    <row r="57" spans="1:8" ht="15.75" hidden="1">
      <c r="A57" s="153"/>
      <c r="B57" s="153"/>
      <c r="C57" s="159"/>
      <c r="D57" s="159"/>
      <c r="E57" s="160"/>
      <c r="F57" s="161"/>
      <c r="G57" s="162"/>
    </row>
    <row r="58" spans="1:8" ht="15.75" hidden="1">
      <c r="A58" s="153"/>
      <c r="B58" s="153"/>
      <c r="C58" s="159"/>
      <c r="D58" s="159"/>
      <c r="E58" s="160"/>
      <c r="F58" s="161"/>
      <c r="G58" s="162"/>
    </row>
    <row r="59" spans="1:8" ht="15.75" hidden="1">
      <c r="A59" s="153"/>
      <c r="B59" s="153"/>
      <c r="C59" s="159"/>
      <c r="D59" s="159"/>
      <c r="E59" s="160"/>
      <c r="F59" s="161"/>
      <c r="G59" s="162"/>
    </row>
    <row r="60" spans="1:8" ht="15.75" hidden="1">
      <c r="A60" s="153"/>
      <c r="B60" s="153"/>
      <c r="C60" s="159"/>
      <c r="D60" s="159"/>
      <c r="E60" s="160"/>
      <c r="F60" s="161"/>
      <c r="G60" s="162"/>
    </row>
    <row r="61" spans="1:8" ht="15.75" hidden="1">
      <c r="A61" s="153"/>
      <c r="B61" s="153"/>
      <c r="C61" s="159"/>
      <c r="D61" s="159"/>
      <c r="E61" s="160"/>
      <c r="F61" s="161"/>
      <c r="G61" s="162"/>
    </row>
    <row r="62" spans="1:8" ht="15.75" hidden="1">
      <c r="A62" s="153"/>
      <c r="B62" s="153"/>
      <c r="C62" s="159"/>
      <c r="D62" s="159"/>
      <c r="E62" s="160"/>
      <c r="F62" s="161"/>
      <c r="G62" s="162"/>
    </row>
    <row r="63" spans="1:8" ht="15.75" hidden="1">
      <c r="A63" s="153"/>
      <c r="B63" s="153"/>
      <c r="C63" s="159"/>
      <c r="D63" s="159"/>
      <c r="E63" s="160"/>
      <c r="F63" s="161"/>
      <c r="G63" s="162"/>
    </row>
    <row r="64" spans="1:8" ht="37.5" customHeight="1" thickBot="1">
      <c r="A64" s="182" t="s">
        <v>87</v>
      </c>
      <c r="B64" s="182"/>
      <c r="C64" s="182"/>
      <c r="D64" s="182"/>
      <c r="E64" s="182"/>
      <c r="F64" s="182"/>
      <c r="G64" s="163">
        <f>IF(G34&lt;K4,250,IF(G34&gt;K5,0,(0-250)/(K5-K4)*(G34-K5)))</f>
        <v>250</v>
      </c>
    </row>
    <row r="66" spans="1:7" hidden="1">
      <c r="A66" s="1"/>
      <c r="B66" s="1"/>
      <c r="C66" s="13"/>
      <c r="D66" s="13"/>
      <c r="E66" s="17"/>
      <c r="F66" s="13"/>
      <c r="G66" s="13"/>
    </row>
    <row r="67" spans="1:7" hidden="1">
      <c r="A67" s="1"/>
      <c r="B67" s="1"/>
      <c r="C67" s="13"/>
      <c r="D67" s="13"/>
      <c r="E67" s="17"/>
      <c r="F67" s="13"/>
      <c r="G67" s="13"/>
    </row>
    <row r="68" spans="1:7" hidden="1">
      <c r="A68" s="1"/>
      <c r="B68" s="1"/>
      <c r="C68" s="13"/>
      <c r="D68" s="13"/>
      <c r="E68" s="17"/>
      <c r="F68" s="13"/>
      <c r="G68" s="13"/>
    </row>
    <row r="69" spans="1:7" hidden="1">
      <c r="A69" s="1"/>
      <c r="B69" s="1"/>
      <c r="C69" s="13"/>
      <c r="D69" s="13"/>
      <c r="E69" s="17"/>
      <c r="F69" s="13"/>
      <c r="G69" s="13"/>
    </row>
    <row r="70" spans="1:7" hidden="1">
      <c r="A70" s="1"/>
      <c r="B70" s="1"/>
      <c r="C70" s="13"/>
      <c r="D70" s="13"/>
      <c r="E70" s="17"/>
      <c r="F70" s="13"/>
      <c r="G70" s="13"/>
    </row>
    <row r="71" spans="1:7" hidden="1">
      <c r="A71" s="1"/>
      <c r="B71" s="1"/>
      <c r="C71" s="13"/>
      <c r="D71" s="13"/>
      <c r="E71" s="17"/>
      <c r="F71" s="13"/>
      <c r="G71" s="13"/>
    </row>
    <row r="72" spans="1:7" hidden="1">
      <c r="A72" s="1"/>
      <c r="B72" s="1"/>
      <c r="C72" s="13"/>
      <c r="D72" s="13"/>
      <c r="E72" s="17"/>
      <c r="F72" s="13"/>
      <c r="G72" s="13"/>
    </row>
    <row r="73" spans="1:7" hidden="1">
      <c r="A73" s="1"/>
      <c r="B73" s="1"/>
      <c r="C73" s="13"/>
      <c r="D73" s="13"/>
      <c r="E73" s="17"/>
      <c r="F73" s="13"/>
      <c r="G73" s="13"/>
    </row>
    <row r="74" spans="1:7" hidden="1">
      <c r="A74" s="1"/>
      <c r="B74" s="1"/>
      <c r="C74" s="13"/>
      <c r="D74" s="13"/>
      <c r="E74" s="17"/>
      <c r="F74" s="13"/>
      <c r="G74" s="13"/>
    </row>
    <row r="75" spans="1:7" hidden="1">
      <c r="A75" s="1"/>
      <c r="B75" s="1"/>
      <c r="C75" s="13"/>
      <c r="D75" s="13"/>
      <c r="E75" s="17"/>
      <c r="F75" s="13"/>
      <c r="G75" s="13"/>
    </row>
    <row r="76" spans="1:7" hidden="1">
      <c r="A76" s="1"/>
      <c r="B76" s="1"/>
      <c r="C76" s="13"/>
      <c r="D76" s="13"/>
      <c r="E76" s="17"/>
      <c r="F76" s="13"/>
      <c r="G76" s="13"/>
    </row>
    <row r="77" spans="1:7" hidden="1">
      <c r="A77" s="1"/>
      <c r="B77" s="1"/>
      <c r="C77" s="13"/>
      <c r="D77" s="13"/>
      <c r="E77" s="17"/>
      <c r="F77" s="13"/>
      <c r="G77" s="13"/>
    </row>
    <row r="78" spans="1:7" hidden="1">
      <c r="A78" s="1"/>
      <c r="B78" s="1"/>
      <c r="C78" s="13"/>
      <c r="D78" s="13"/>
      <c r="E78" s="17"/>
      <c r="F78" s="13"/>
      <c r="G78" s="13"/>
    </row>
    <row r="79" spans="1:7" hidden="1">
      <c r="A79" s="1"/>
      <c r="B79" s="1"/>
      <c r="C79" s="13"/>
      <c r="D79" s="13"/>
      <c r="E79" s="17"/>
      <c r="F79" s="13"/>
      <c r="G79" s="13"/>
    </row>
    <row r="80" spans="1:7" hidden="1">
      <c r="A80" s="1"/>
      <c r="B80" s="1"/>
      <c r="C80" s="13"/>
      <c r="D80" s="13"/>
      <c r="E80" s="17"/>
      <c r="F80" s="13"/>
      <c r="G80" s="13"/>
    </row>
    <row r="81" spans="1:7" hidden="1">
      <c r="A81" s="1"/>
      <c r="B81" s="1"/>
      <c r="C81" s="13"/>
      <c r="D81" s="13"/>
      <c r="E81" s="17"/>
      <c r="F81" s="13"/>
      <c r="G81" s="13"/>
    </row>
    <row r="82" spans="1:7" hidden="1">
      <c r="A82" s="1"/>
      <c r="B82" s="1"/>
      <c r="C82" s="13"/>
      <c r="D82" s="13"/>
      <c r="E82" s="17"/>
      <c r="F82" s="13"/>
      <c r="G82" s="13"/>
    </row>
    <row r="83" spans="1:7" hidden="1">
      <c r="A83" s="1"/>
      <c r="B83" s="1"/>
      <c r="C83" s="13"/>
      <c r="D83" s="13"/>
      <c r="E83" s="17"/>
      <c r="F83" s="13"/>
      <c r="G83" s="13"/>
    </row>
    <row r="84" spans="1:7" hidden="1">
      <c r="A84" s="1"/>
      <c r="B84" s="1"/>
      <c r="C84" s="13"/>
      <c r="D84" s="13"/>
      <c r="E84" s="17"/>
      <c r="F84" s="13"/>
      <c r="G84" s="13"/>
    </row>
    <row r="85" spans="1:7" hidden="1">
      <c r="A85" s="1"/>
      <c r="B85" s="1"/>
      <c r="C85" s="13"/>
      <c r="D85" s="13"/>
      <c r="E85" s="17"/>
      <c r="F85" s="13"/>
      <c r="G85" s="13"/>
    </row>
    <row r="86" spans="1:7" hidden="1">
      <c r="A86" s="1"/>
      <c r="B86" s="1"/>
      <c r="C86" s="13"/>
      <c r="D86" s="13"/>
      <c r="E86" s="17"/>
      <c r="F86" s="13"/>
      <c r="G86" s="13"/>
    </row>
    <row r="87" spans="1:7" hidden="1">
      <c r="A87" s="1"/>
      <c r="B87" s="1"/>
      <c r="C87" s="13"/>
      <c r="D87" s="13"/>
      <c r="E87" s="17"/>
      <c r="F87" s="13"/>
      <c r="G87" s="13"/>
    </row>
    <row r="88" spans="1:7" hidden="1">
      <c r="A88" s="1"/>
      <c r="B88" s="1"/>
      <c r="C88" s="13"/>
      <c r="D88" s="13"/>
      <c r="E88" s="17"/>
      <c r="F88" s="13"/>
      <c r="G88" s="13"/>
    </row>
    <row r="89" spans="1:7" hidden="1">
      <c r="A89" s="1"/>
      <c r="B89" s="1"/>
      <c r="C89" s="13"/>
      <c r="D89" s="13"/>
      <c r="E89" s="17"/>
      <c r="F89" s="13"/>
      <c r="G89" s="13"/>
    </row>
    <row r="90" spans="1:7" hidden="1">
      <c r="A90" s="1"/>
      <c r="B90" s="1"/>
      <c r="C90" s="13"/>
      <c r="D90" s="13"/>
      <c r="E90" s="17"/>
      <c r="F90" s="13"/>
      <c r="G90" s="13"/>
    </row>
    <row r="91" spans="1:7" hidden="1">
      <c r="A91" s="1"/>
      <c r="B91" s="1"/>
      <c r="C91" s="13"/>
      <c r="D91" s="13"/>
      <c r="E91" s="17"/>
      <c r="F91" s="13"/>
      <c r="G91" s="13"/>
    </row>
    <row r="92" spans="1:7" hidden="1">
      <c r="A92" s="1"/>
      <c r="B92" s="1"/>
      <c r="C92" s="13"/>
      <c r="D92" s="13"/>
      <c r="E92" s="17"/>
      <c r="F92" s="13"/>
      <c r="G92" s="13"/>
    </row>
    <row r="93" spans="1:7" hidden="1">
      <c r="A93" s="1"/>
      <c r="B93" s="1"/>
      <c r="C93" s="13"/>
      <c r="D93" s="13"/>
      <c r="E93" s="17"/>
      <c r="F93" s="13"/>
      <c r="G93" s="13"/>
    </row>
    <row r="94" spans="1:7" hidden="1">
      <c r="A94" s="1"/>
      <c r="B94" s="1"/>
      <c r="C94" s="13"/>
      <c r="D94" s="13"/>
      <c r="E94" s="17"/>
      <c r="F94" s="13"/>
      <c r="G94" s="13"/>
    </row>
    <row r="95" spans="1:7" hidden="1">
      <c r="A95" s="1"/>
      <c r="B95" s="1"/>
      <c r="C95" s="13"/>
      <c r="D95" s="13"/>
      <c r="E95" s="17"/>
      <c r="F95" s="13"/>
      <c r="G95" s="13"/>
    </row>
    <row r="96" spans="1:7" hidden="1">
      <c r="A96" s="1"/>
      <c r="B96" s="1"/>
      <c r="C96" s="13"/>
      <c r="D96" s="13"/>
      <c r="E96" s="17"/>
      <c r="F96" s="13"/>
      <c r="G96" s="13"/>
    </row>
    <row r="97" spans="1:7" hidden="1">
      <c r="A97" s="1"/>
      <c r="B97" s="1"/>
      <c r="C97" s="13"/>
      <c r="D97" s="13"/>
      <c r="E97" s="17"/>
      <c r="F97" s="13"/>
      <c r="G97" s="13"/>
    </row>
    <row r="98" spans="1:7" hidden="1">
      <c r="A98" s="1"/>
      <c r="B98" s="1"/>
      <c r="C98" s="13"/>
      <c r="D98" s="13"/>
      <c r="E98" s="17"/>
      <c r="F98" s="13"/>
      <c r="G98" s="13"/>
    </row>
    <row r="99" spans="1:7" hidden="1">
      <c r="A99" s="1"/>
      <c r="B99" s="1"/>
      <c r="C99" s="13"/>
      <c r="D99" s="13"/>
      <c r="E99" s="17"/>
      <c r="F99" s="13"/>
      <c r="G99" s="13"/>
    </row>
    <row r="100" spans="1:7" hidden="1">
      <c r="A100" s="1"/>
      <c r="B100" s="1"/>
      <c r="C100" s="13"/>
      <c r="D100" s="13"/>
      <c r="E100" s="17"/>
      <c r="F100" s="13"/>
      <c r="G100" s="13"/>
    </row>
    <row r="101" spans="1:7" hidden="1">
      <c r="A101" s="1"/>
      <c r="B101" s="1"/>
      <c r="C101" s="13"/>
      <c r="D101" s="13"/>
      <c r="E101" s="17"/>
      <c r="F101" s="13"/>
      <c r="G101" s="13"/>
    </row>
    <row r="102" spans="1:7" hidden="1">
      <c r="A102" s="1"/>
      <c r="B102" s="1"/>
      <c r="C102" s="13"/>
      <c r="D102" s="13"/>
      <c r="E102" s="17"/>
      <c r="F102" s="13"/>
      <c r="G102" s="13"/>
    </row>
    <row r="103" spans="1:7" hidden="1">
      <c r="A103" s="1"/>
      <c r="B103" s="1"/>
      <c r="C103" s="13"/>
      <c r="D103" s="13"/>
      <c r="E103" s="17"/>
      <c r="F103" s="13"/>
      <c r="G103" s="13"/>
    </row>
    <row r="104" spans="1:7" hidden="1">
      <c r="A104" s="1"/>
      <c r="B104" s="1"/>
      <c r="C104" s="13"/>
      <c r="D104" s="13"/>
      <c r="E104" s="17"/>
      <c r="F104" s="13"/>
      <c r="G104" s="13"/>
    </row>
    <row r="105" spans="1:7" hidden="1">
      <c r="A105" s="1"/>
      <c r="B105" s="1"/>
      <c r="C105" s="13"/>
      <c r="D105" s="13"/>
      <c r="E105" s="17"/>
      <c r="F105" s="13"/>
      <c r="G105" s="13"/>
    </row>
    <row r="106" spans="1:7" hidden="1">
      <c r="A106" s="1"/>
      <c r="B106" s="1"/>
      <c r="C106" s="13"/>
      <c r="D106" s="13"/>
      <c r="E106" s="17"/>
      <c r="F106" s="13"/>
      <c r="G106" s="13"/>
    </row>
    <row r="107" spans="1:7" hidden="1">
      <c r="A107" s="1"/>
      <c r="B107" s="1"/>
      <c r="C107" s="13"/>
      <c r="D107" s="13"/>
      <c r="E107" s="17"/>
      <c r="F107" s="13"/>
      <c r="G107" s="13"/>
    </row>
    <row r="108" spans="1:7" hidden="1">
      <c r="A108" s="1"/>
      <c r="B108" s="1"/>
      <c r="C108" s="13"/>
      <c r="D108" s="13"/>
      <c r="E108" s="17"/>
      <c r="F108" s="13"/>
      <c r="G108" s="13"/>
    </row>
    <row r="109" spans="1:7" hidden="1">
      <c r="A109" s="1"/>
      <c r="B109" s="1"/>
      <c r="C109" s="13"/>
      <c r="D109" s="13"/>
      <c r="E109" s="17"/>
      <c r="F109" s="13"/>
      <c r="G109" s="13"/>
    </row>
    <row r="110" spans="1:7" hidden="1">
      <c r="A110" s="1"/>
      <c r="B110" s="1"/>
      <c r="C110" s="13"/>
      <c r="D110" s="13"/>
      <c r="E110" s="17"/>
      <c r="F110" s="13"/>
      <c r="G110" s="13"/>
    </row>
    <row r="111" spans="1:7" hidden="1">
      <c r="A111" s="1"/>
      <c r="B111" s="1"/>
      <c r="C111" s="13"/>
      <c r="D111" s="13"/>
      <c r="E111" s="17"/>
      <c r="F111" s="13"/>
      <c r="G111" s="13"/>
    </row>
    <row r="112" spans="1:7" hidden="1">
      <c r="A112" s="1"/>
      <c r="B112" s="1"/>
      <c r="C112" s="13"/>
      <c r="D112" s="13"/>
      <c r="E112" s="17"/>
      <c r="F112" s="13"/>
      <c r="G112" s="13"/>
    </row>
    <row r="113" spans="1:7" hidden="1">
      <c r="A113" s="1"/>
      <c r="B113" s="1"/>
      <c r="C113" s="13"/>
      <c r="D113" s="13"/>
      <c r="E113" s="17"/>
      <c r="F113" s="13"/>
      <c r="G113" s="13"/>
    </row>
    <row r="114" spans="1:7" hidden="1">
      <c r="A114" s="1"/>
      <c r="B114" s="1"/>
      <c r="C114" s="13"/>
      <c r="D114" s="13"/>
      <c r="E114" s="17"/>
      <c r="F114" s="13"/>
      <c r="G114" s="13"/>
    </row>
    <row r="115" spans="1:7" hidden="1">
      <c r="A115" s="1"/>
      <c r="B115" s="1"/>
      <c r="C115" s="13"/>
      <c r="D115" s="13"/>
      <c r="E115" s="17"/>
      <c r="F115" s="13"/>
      <c r="G115" s="13"/>
    </row>
    <row r="116" spans="1:7" hidden="1">
      <c r="A116" s="1"/>
      <c r="B116" s="1"/>
      <c r="C116" s="13"/>
      <c r="D116" s="13"/>
      <c r="E116" s="17"/>
      <c r="F116" s="13"/>
      <c r="G116" s="13"/>
    </row>
    <row r="117" spans="1:7" hidden="1">
      <c r="A117" s="1"/>
      <c r="B117" s="1"/>
      <c r="C117" s="13"/>
      <c r="D117" s="13"/>
      <c r="E117" s="17"/>
      <c r="F117" s="13"/>
      <c r="G117" s="13"/>
    </row>
    <row r="118" spans="1:7" hidden="1">
      <c r="A118" s="1"/>
      <c r="B118" s="1"/>
      <c r="C118" s="13"/>
      <c r="D118" s="13"/>
      <c r="E118" s="17"/>
      <c r="F118" s="13"/>
      <c r="G118" s="13"/>
    </row>
    <row r="119" spans="1:7" hidden="1">
      <c r="A119" s="1"/>
      <c r="B119" s="1"/>
      <c r="C119" s="13"/>
      <c r="D119" s="13"/>
      <c r="E119" s="17"/>
      <c r="F119" s="13"/>
      <c r="G119" s="13"/>
    </row>
    <row r="120" spans="1:7" hidden="1">
      <c r="A120" s="1"/>
      <c r="B120" s="1"/>
      <c r="C120" s="13"/>
      <c r="D120" s="13"/>
      <c r="E120" s="17"/>
      <c r="F120" s="13"/>
      <c r="G120" s="13"/>
    </row>
    <row r="121" spans="1:7" hidden="1">
      <c r="A121" s="1"/>
      <c r="B121" s="1"/>
      <c r="C121" s="13"/>
      <c r="D121" s="13"/>
      <c r="E121" s="17"/>
      <c r="F121" s="13"/>
      <c r="G121" s="13"/>
    </row>
    <row r="122" spans="1:7" hidden="1">
      <c r="A122" s="1"/>
      <c r="B122" s="1"/>
      <c r="C122" s="13"/>
      <c r="D122" s="13"/>
      <c r="E122" s="17"/>
      <c r="F122" s="13"/>
      <c r="G122" s="13"/>
    </row>
    <row r="123" spans="1:7" hidden="1">
      <c r="A123" s="1"/>
      <c r="B123" s="1"/>
      <c r="C123" s="13"/>
      <c r="D123" s="13"/>
      <c r="E123" s="17"/>
      <c r="F123" s="13"/>
      <c r="G123" s="13"/>
    </row>
    <row r="124" spans="1:7" hidden="1">
      <c r="A124" s="1"/>
      <c r="B124" s="1"/>
      <c r="C124" s="13"/>
      <c r="D124" s="13"/>
      <c r="E124" s="17"/>
      <c r="F124" s="13"/>
      <c r="G124" s="13"/>
    </row>
    <row r="125" spans="1:7" hidden="1">
      <c r="A125" s="1"/>
      <c r="B125" s="1"/>
      <c r="C125" s="13"/>
      <c r="D125" s="13"/>
      <c r="E125" s="17"/>
      <c r="F125" s="13"/>
      <c r="G125" s="13"/>
    </row>
    <row r="126" spans="1:7" hidden="1">
      <c r="A126" s="1"/>
      <c r="B126" s="1"/>
      <c r="C126" s="13"/>
      <c r="D126" s="13"/>
      <c r="E126" s="17"/>
      <c r="F126" s="13"/>
      <c r="G126" s="13"/>
    </row>
    <row r="127" spans="1:7" hidden="1">
      <c r="A127" s="1"/>
      <c r="B127" s="1"/>
      <c r="C127" s="13"/>
      <c r="D127" s="13"/>
      <c r="E127" s="17"/>
      <c r="F127" s="13"/>
      <c r="G127" s="13"/>
    </row>
    <row r="128" spans="1:7" hidden="1">
      <c r="A128" s="1"/>
      <c r="B128" s="1"/>
      <c r="C128" s="13"/>
      <c r="D128" s="13"/>
      <c r="E128" s="17"/>
      <c r="F128" s="13"/>
      <c r="G128" s="13"/>
    </row>
    <row r="129" spans="1:7" hidden="1">
      <c r="A129" s="1"/>
      <c r="B129" s="1"/>
      <c r="C129" s="13"/>
      <c r="D129" s="13"/>
      <c r="E129" s="17"/>
      <c r="F129" s="13"/>
      <c r="G129" s="13"/>
    </row>
    <row r="130" spans="1:7" hidden="1">
      <c r="A130" s="1"/>
      <c r="B130" s="1"/>
      <c r="C130" s="13"/>
      <c r="D130" s="13"/>
      <c r="E130" s="17"/>
      <c r="F130" s="13"/>
      <c r="G130" s="13"/>
    </row>
    <row r="131" spans="1:7" hidden="1">
      <c r="A131" s="1"/>
      <c r="B131" s="1"/>
      <c r="C131" s="13"/>
      <c r="D131" s="13"/>
      <c r="E131" s="17"/>
      <c r="F131" s="13"/>
      <c r="G131" s="13"/>
    </row>
    <row r="132" spans="1:7" hidden="1">
      <c r="A132" s="1"/>
      <c r="B132" s="1"/>
      <c r="C132" s="13"/>
      <c r="D132" s="13"/>
      <c r="E132" s="17"/>
      <c r="F132" s="13"/>
      <c r="G132" s="13"/>
    </row>
    <row r="133" spans="1:7" hidden="1">
      <c r="A133" s="1"/>
      <c r="B133" s="1"/>
      <c r="C133" s="13"/>
      <c r="D133" s="13"/>
      <c r="E133" s="17"/>
      <c r="F133" s="13"/>
      <c r="G133" s="13"/>
    </row>
    <row r="134" spans="1:7" hidden="1">
      <c r="A134" s="1"/>
      <c r="B134" s="1"/>
      <c r="C134" s="13"/>
      <c r="D134" s="13"/>
      <c r="E134" s="17"/>
      <c r="F134" s="13"/>
      <c r="G134" s="13"/>
    </row>
    <row r="135" spans="1:7" hidden="1">
      <c r="A135" s="1"/>
      <c r="B135" s="1"/>
      <c r="C135" s="13"/>
      <c r="D135" s="13"/>
      <c r="E135" s="17"/>
      <c r="F135" s="13"/>
      <c r="G135" s="13"/>
    </row>
    <row r="136" spans="1:7" hidden="1">
      <c r="A136" s="1"/>
      <c r="B136" s="1"/>
      <c r="C136" s="13"/>
      <c r="D136" s="13"/>
      <c r="E136" s="17"/>
      <c r="F136" s="13"/>
      <c r="G136" s="13"/>
    </row>
    <row r="137" spans="1:7" hidden="1">
      <c r="A137" s="1"/>
      <c r="B137" s="1"/>
      <c r="C137" s="13"/>
      <c r="D137" s="13"/>
      <c r="E137" s="17"/>
      <c r="F137" s="13"/>
      <c r="G137" s="13"/>
    </row>
    <row r="138" spans="1:7" hidden="1">
      <c r="A138" s="1"/>
      <c r="B138" s="1"/>
      <c r="C138" s="13"/>
      <c r="D138" s="13"/>
      <c r="E138" s="17"/>
      <c r="F138" s="13"/>
      <c r="G138" s="13"/>
    </row>
    <row r="139" spans="1:7" hidden="1">
      <c r="A139" s="1"/>
      <c r="B139" s="1"/>
      <c r="C139" s="13"/>
      <c r="D139" s="13"/>
      <c r="E139" s="17"/>
      <c r="F139" s="13"/>
      <c r="G139" s="13"/>
    </row>
    <row r="140" spans="1:7" hidden="1">
      <c r="A140" s="1"/>
      <c r="B140" s="1"/>
      <c r="C140" s="13"/>
      <c r="D140" s="13"/>
      <c r="E140" s="17"/>
      <c r="F140" s="13"/>
      <c r="G140" s="13"/>
    </row>
    <row r="141" spans="1:7" hidden="1">
      <c r="A141" s="1"/>
      <c r="B141" s="1"/>
      <c r="C141" s="13"/>
      <c r="D141" s="13"/>
      <c r="E141" s="17"/>
      <c r="F141" s="13"/>
      <c r="G141" s="13"/>
    </row>
    <row r="142" spans="1:7" hidden="1">
      <c r="A142" s="1"/>
      <c r="B142" s="1"/>
      <c r="C142" s="13"/>
      <c r="D142" s="13"/>
      <c r="E142" s="17"/>
      <c r="F142" s="13"/>
      <c r="G142" s="13"/>
    </row>
    <row r="143" spans="1:7" hidden="1">
      <c r="A143" s="1"/>
      <c r="B143" s="1"/>
      <c r="C143" s="13"/>
      <c r="D143" s="13"/>
      <c r="E143" s="17"/>
      <c r="F143" s="13"/>
      <c r="G143" s="13"/>
    </row>
    <row r="144" spans="1:7" hidden="1">
      <c r="A144" s="1"/>
      <c r="B144" s="1"/>
      <c r="C144" s="13"/>
      <c r="D144" s="13"/>
      <c r="E144" s="17"/>
      <c r="F144" s="13"/>
      <c r="G144" s="13"/>
    </row>
    <row r="145" spans="1:7" hidden="1">
      <c r="A145" s="1"/>
      <c r="B145" s="1"/>
      <c r="C145" s="13"/>
      <c r="D145" s="13"/>
      <c r="E145" s="17"/>
      <c r="F145" s="13"/>
      <c r="G145" s="13"/>
    </row>
    <row r="146" spans="1:7" hidden="1">
      <c r="A146" s="1"/>
      <c r="B146" s="1"/>
      <c r="C146" s="13"/>
      <c r="D146" s="13"/>
      <c r="E146" s="17"/>
      <c r="F146" s="13"/>
      <c r="G146" s="13"/>
    </row>
  </sheetData>
  <sheetProtection algorithmName="SHA-512" hashValue="2brLmmcFF3guEAYvlp8fOWIO5FDfk6RcIGKthbcY1OJAsrcrn5UYLh96Rsb8NyLR4C4tiVP0ZyJXgPmfCJYbLQ==" saltValue="ZkjzH7be4geX1AIIbyUA4A==" spinCount="100000" sheet="1" objects="1" scenarios="1"/>
  <mergeCells count="7">
    <mergeCell ref="A64:F64"/>
    <mergeCell ref="A34:F34"/>
    <mergeCell ref="A35:G35"/>
    <mergeCell ref="A3:G3"/>
    <mergeCell ref="A4:G4"/>
    <mergeCell ref="A5:G6"/>
    <mergeCell ref="A7:G9"/>
  </mergeCells>
  <pageMargins left="0.7" right="0.7" top="0.75" bottom="0.75" header="0.3" footer="0.3"/>
  <pageSetup scale="4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VI43"/>
  <sheetViews>
    <sheetView zoomScaleNormal="100" workbookViewId="0">
      <selection activeCell="A13" sqref="A13:F13"/>
    </sheetView>
  </sheetViews>
  <sheetFormatPr defaultColWidth="0" defaultRowHeight="12" zeroHeight="1"/>
  <cols>
    <col min="1" max="1" width="54.85546875" style="4" customWidth="1"/>
    <col min="2" max="2" width="17.42578125" style="4" customWidth="1"/>
    <col min="3" max="6" width="16.5703125" style="4" customWidth="1"/>
    <col min="7" max="7" width="19.85546875" style="4" customWidth="1"/>
    <col min="8" max="8" width="16.5703125" style="4" hidden="1" customWidth="1"/>
    <col min="9" max="252" width="16.5703125" style="4" hidden="1"/>
    <col min="253" max="253" width="54.85546875" style="4" hidden="1"/>
    <col min="254" max="254" width="17.42578125" style="4" hidden="1"/>
    <col min="255" max="256" width="16.5703125" style="4" hidden="1"/>
    <col min="257" max="257" width="19.85546875" style="4" hidden="1"/>
    <col min="258" max="508" width="16.5703125" style="4" hidden="1"/>
    <col min="509" max="509" width="54.85546875" style="4" hidden="1"/>
    <col min="510" max="510" width="17.42578125" style="4" hidden="1"/>
    <col min="511" max="512" width="16.5703125" style="4" hidden="1"/>
    <col min="513" max="513" width="19.85546875" style="4" hidden="1"/>
    <col min="514" max="764" width="16.5703125" style="4" hidden="1"/>
    <col min="765" max="765" width="54.85546875" style="4" hidden="1"/>
    <col min="766" max="766" width="17.42578125" style="4" hidden="1"/>
    <col min="767" max="768" width="16.5703125" style="4" hidden="1"/>
    <col min="769" max="769" width="19.85546875" style="4" hidden="1"/>
    <col min="770" max="1020" width="16.5703125" style="4" hidden="1"/>
    <col min="1021" max="1021" width="54.85546875" style="4" hidden="1"/>
    <col min="1022" max="1022" width="17.42578125" style="4" hidden="1"/>
    <col min="1023" max="1024" width="16.5703125" style="4" hidden="1"/>
    <col min="1025" max="1025" width="19.85546875" style="4" hidden="1"/>
    <col min="1026" max="1276" width="16.5703125" style="4" hidden="1"/>
    <col min="1277" max="1277" width="54.85546875" style="4" hidden="1"/>
    <col min="1278" max="1278" width="17.42578125" style="4" hidden="1"/>
    <col min="1279" max="1280" width="16.5703125" style="4" hidden="1"/>
    <col min="1281" max="1281" width="19.85546875" style="4" hidden="1"/>
    <col min="1282" max="1532" width="16.5703125" style="4" hidden="1"/>
    <col min="1533" max="1533" width="54.85546875" style="4" hidden="1"/>
    <col min="1534" max="1534" width="17.42578125" style="4" hidden="1"/>
    <col min="1535" max="1536" width="16.5703125" style="4" hidden="1"/>
    <col min="1537" max="1537" width="19.85546875" style="4" hidden="1"/>
    <col min="1538" max="1788" width="16.5703125" style="4" hidden="1"/>
    <col min="1789" max="1789" width="54.85546875" style="4" hidden="1"/>
    <col min="1790" max="1790" width="17.42578125" style="4" hidden="1"/>
    <col min="1791" max="1792" width="16.5703125" style="4" hidden="1"/>
    <col min="1793" max="1793" width="19.85546875" style="4" hidden="1"/>
    <col min="1794" max="2044" width="16.5703125" style="4" hidden="1"/>
    <col min="2045" max="2045" width="54.85546875" style="4" hidden="1"/>
    <col min="2046" max="2046" width="17.42578125" style="4" hidden="1"/>
    <col min="2047" max="2048" width="16.5703125" style="4" hidden="1"/>
    <col min="2049" max="2049" width="19.85546875" style="4" hidden="1"/>
    <col min="2050" max="2300" width="16.5703125" style="4" hidden="1"/>
    <col min="2301" max="2301" width="54.85546875" style="4" hidden="1"/>
    <col min="2302" max="2302" width="17.42578125" style="4" hidden="1"/>
    <col min="2303" max="2304" width="16.5703125" style="4" hidden="1"/>
    <col min="2305" max="2305" width="19.85546875" style="4" hidden="1"/>
    <col min="2306" max="2556" width="16.5703125" style="4" hidden="1"/>
    <col min="2557" max="2557" width="54.85546875" style="4" hidden="1"/>
    <col min="2558" max="2558" width="17.42578125" style="4" hidden="1"/>
    <col min="2559" max="2560" width="16.5703125" style="4" hidden="1"/>
    <col min="2561" max="2561" width="19.85546875" style="4" hidden="1"/>
    <col min="2562" max="2812" width="16.5703125" style="4" hidden="1"/>
    <col min="2813" max="2813" width="54.85546875" style="4" hidden="1"/>
    <col min="2814" max="2814" width="17.42578125" style="4" hidden="1"/>
    <col min="2815" max="2816" width="16.5703125" style="4" hidden="1"/>
    <col min="2817" max="2817" width="19.85546875" style="4" hidden="1"/>
    <col min="2818" max="3068" width="16.5703125" style="4" hidden="1"/>
    <col min="3069" max="3069" width="54.85546875" style="4" hidden="1"/>
    <col min="3070" max="3070" width="17.42578125" style="4" hidden="1"/>
    <col min="3071" max="3072" width="16.5703125" style="4" hidden="1"/>
    <col min="3073" max="3073" width="19.85546875" style="4" hidden="1"/>
    <col min="3074" max="3324" width="16.5703125" style="4" hidden="1"/>
    <col min="3325" max="3325" width="54.85546875" style="4" hidden="1"/>
    <col min="3326" max="3326" width="17.42578125" style="4" hidden="1"/>
    <col min="3327" max="3328" width="16.5703125" style="4" hidden="1"/>
    <col min="3329" max="3329" width="19.85546875" style="4" hidden="1"/>
    <col min="3330" max="3580" width="16.5703125" style="4" hidden="1"/>
    <col min="3581" max="3581" width="54.85546875" style="4" hidden="1"/>
    <col min="3582" max="3582" width="17.42578125" style="4" hidden="1"/>
    <col min="3583" max="3584" width="16.5703125" style="4" hidden="1"/>
    <col min="3585" max="3585" width="19.85546875" style="4" hidden="1"/>
    <col min="3586" max="3836" width="16.5703125" style="4" hidden="1"/>
    <col min="3837" max="3837" width="54.85546875" style="4" hidden="1"/>
    <col min="3838" max="3838" width="17.42578125" style="4" hidden="1"/>
    <col min="3839" max="3840" width="16.5703125" style="4" hidden="1"/>
    <col min="3841" max="3841" width="19.85546875" style="4" hidden="1"/>
    <col min="3842" max="4092" width="16.5703125" style="4" hidden="1"/>
    <col min="4093" max="4093" width="54.85546875" style="4" hidden="1"/>
    <col min="4094" max="4094" width="17.42578125" style="4" hidden="1"/>
    <col min="4095" max="4096" width="16.5703125" style="4" hidden="1"/>
    <col min="4097" max="4097" width="19.85546875" style="4" hidden="1"/>
    <col min="4098" max="4348" width="16.5703125" style="4" hidden="1"/>
    <col min="4349" max="4349" width="54.85546875" style="4" hidden="1"/>
    <col min="4350" max="4350" width="17.42578125" style="4" hidden="1"/>
    <col min="4351" max="4352" width="16.5703125" style="4" hidden="1"/>
    <col min="4353" max="4353" width="19.85546875" style="4" hidden="1"/>
    <col min="4354" max="4604" width="16.5703125" style="4" hidden="1"/>
    <col min="4605" max="4605" width="54.85546875" style="4" hidden="1"/>
    <col min="4606" max="4606" width="17.42578125" style="4" hidden="1"/>
    <col min="4607" max="4608" width="16.5703125" style="4" hidden="1"/>
    <col min="4609" max="4609" width="19.85546875" style="4" hidden="1"/>
    <col min="4610" max="4860" width="16.5703125" style="4" hidden="1"/>
    <col min="4861" max="4861" width="54.85546875" style="4" hidden="1"/>
    <col min="4862" max="4862" width="17.42578125" style="4" hidden="1"/>
    <col min="4863" max="4864" width="16.5703125" style="4" hidden="1"/>
    <col min="4865" max="4865" width="19.85546875" style="4" hidden="1"/>
    <col min="4866" max="5116" width="16.5703125" style="4" hidden="1"/>
    <col min="5117" max="5117" width="54.85546875" style="4" hidden="1"/>
    <col min="5118" max="5118" width="17.42578125" style="4" hidden="1"/>
    <col min="5119" max="5120" width="16.5703125" style="4" hidden="1"/>
    <col min="5121" max="5121" width="19.85546875" style="4" hidden="1"/>
    <col min="5122" max="5372" width="16.5703125" style="4" hidden="1"/>
    <col min="5373" max="5373" width="54.85546875" style="4" hidden="1"/>
    <col min="5374" max="5374" width="17.42578125" style="4" hidden="1"/>
    <col min="5375" max="5376" width="16.5703125" style="4" hidden="1"/>
    <col min="5377" max="5377" width="19.85546875" style="4" hidden="1"/>
    <col min="5378" max="5628" width="16.5703125" style="4" hidden="1"/>
    <col min="5629" max="5629" width="54.85546875" style="4" hidden="1"/>
    <col min="5630" max="5630" width="17.42578125" style="4" hidden="1"/>
    <col min="5631" max="5632" width="16.5703125" style="4" hidden="1"/>
    <col min="5633" max="5633" width="19.85546875" style="4" hidden="1"/>
    <col min="5634" max="5884" width="16.5703125" style="4" hidden="1"/>
    <col min="5885" max="5885" width="54.85546875" style="4" hidden="1"/>
    <col min="5886" max="5886" width="17.42578125" style="4" hidden="1"/>
    <col min="5887" max="5888" width="16.5703125" style="4" hidden="1"/>
    <col min="5889" max="5889" width="19.85546875" style="4" hidden="1"/>
    <col min="5890" max="6140" width="16.5703125" style="4" hidden="1"/>
    <col min="6141" max="6141" width="54.85546875" style="4" hidden="1"/>
    <col min="6142" max="6142" width="17.42578125" style="4" hidden="1"/>
    <col min="6143" max="6144" width="16.5703125" style="4" hidden="1"/>
    <col min="6145" max="6145" width="19.85546875" style="4" hidden="1"/>
    <col min="6146" max="6396" width="16.5703125" style="4" hidden="1"/>
    <col min="6397" max="6397" width="54.85546875" style="4" hidden="1"/>
    <col min="6398" max="6398" width="17.42578125" style="4" hidden="1"/>
    <col min="6399" max="6400" width="16.5703125" style="4" hidden="1"/>
    <col min="6401" max="6401" width="19.85546875" style="4" hidden="1"/>
    <col min="6402" max="6652" width="16.5703125" style="4" hidden="1"/>
    <col min="6653" max="6653" width="54.85546875" style="4" hidden="1"/>
    <col min="6654" max="6654" width="17.42578125" style="4" hidden="1"/>
    <col min="6655" max="6656" width="16.5703125" style="4" hidden="1"/>
    <col min="6657" max="6657" width="19.85546875" style="4" hidden="1"/>
    <col min="6658" max="6908" width="16.5703125" style="4" hidden="1"/>
    <col min="6909" max="6909" width="54.85546875" style="4" hidden="1"/>
    <col min="6910" max="6910" width="17.42578125" style="4" hidden="1"/>
    <col min="6911" max="6912" width="16.5703125" style="4" hidden="1"/>
    <col min="6913" max="6913" width="19.85546875" style="4" hidden="1"/>
    <col min="6914" max="7164" width="16.5703125" style="4" hidden="1"/>
    <col min="7165" max="7165" width="54.85546875" style="4" hidden="1"/>
    <col min="7166" max="7166" width="17.42578125" style="4" hidden="1"/>
    <col min="7167" max="7168" width="16.5703125" style="4" hidden="1"/>
    <col min="7169" max="7169" width="19.85546875" style="4" hidden="1"/>
    <col min="7170" max="7420" width="16.5703125" style="4" hidden="1"/>
    <col min="7421" max="7421" width="54.85546875" style="4" hidden="1"/>
    <col min="7422" max="7422" width="17.42578125" style="4" hidden="1"/>
    <col min="7423" max="7424" width="16.5703125" style="4" hidden="1"/>
    <col min="7425" max="7425" width="19.85546875" style="4" hidden="1"/>
    <col min="7426" max="7676" width="16.5703125" style="4" hidden="1"/>
    <col min="7677" max="7677" width="54.85546875" style="4" hidden="1"/>
    <col min="7678" max="7678" width="17.42578125" style="4" hidden="1"/>
    <col min="7679" max="7680" width="16.5703125" style="4" hidden="1"/>
    <col min="7681" max="7681" width="19.85546875" style="4" hidden="1"/>
    <col min="7682" max="7932" width="16.5703125" style="4" hidden="1"/>
    <col min="7933" max="7933" width="54.85546875" style="4" hidden="1"/>
    <col min="7934" max="7934" width="17.42578125" style="4" hidden="1"/>
    <col min="7935" max="7936" width="16.5703125" style="4" hidden="1"/>
    <col min="7937" max="7937" width="19.85546875" style="4" hidden="1"/>
    <col min="7938" max="8188" width="16.5703125" style="4" hidden="1"/>
    <col min="8189" max="8189" width="54.85546875" style="4" hidden="1"/>
    <col min="8190" max="8190" width="17.42578125" style="4" hidden="1"/>
    <col min="8191" max="8192" width="16.5703125" style="4" hidden="1"/>
    <col min="8193" max="8193" width="19.85546875" style="4" hidden="1"/>
    <col min="8194" max="8444" width="16.5703125" style="4" hidden="1"/>
    <col min="8445" max="8445" width="54.85546875" style="4" hidden="1"/>
    <col min="8446" max="8446" width="17.42578125" style="4" hidden="1"/>
    <col min="8447" max="8448" width="16.5703125" style="4" hidden="1"/>
    <col min="8449" max="8449" width="19.85546875" style="4" hidden="1"/>
    <col min="8450" max="8700" width="16.5703125" style="4" hidden="1"/>
    <col min="8701" max="8701" width="54.85546875" style="4" hidden="1"/>
    <col min="8702" max="8702" width="17.42578125" style="4" hidden="1"/>
    <col min="8703" max="8704" width="16.5703125" style="4" hidden="1"/>
    <col min="8705" max="8705" width="19.85546875" style="4" hidden="1"/>
    <col min="8706" max="8956" width="16.5703125" style="4" hidden="1"/>
    <col min="8957" max="8957" width="54.85546875" style="4" hidden="1"/>
    <col min="8958" max="8958" width="17.42578125" style="4" hidden="1"/>
    <col min="8959" max="8960" width="16.5703125" style="4" hidden="1"/>
    <col min="8961" max="8961" width="19.85546875" style="4" hidden="1"/>
    <col min="8962" max="9212" width="16.5703125" style="4" hidden="1"/>
    <col min="9213" max="9213" width="54.85546875" style="4" hidden="1"/>
    <col min="9214" max="9214" width="17.42578125" style="4" hidden="1"/>
    <col min="9215" max="9216" width="16.5703125" style="4" hidden="1"/>
    <col min="9217" max="9217" width="19.85546875" style="4" hidden="1"/>
    <col min="9218" max="9468" width="16.5703125" style="4" hidden="1"/>
    <col min="9469" max="9469" width="54.85546875" style="4" hidden="1"/>
    <col min="9470" max="9470" width="17.42578125" style="4" hidden="1"/>
    <col min="9471" max="9472" width="16.5703125" style="4" hidden="1"/>
    <col min="9473" max="9473" width="19.85546875" style="4" hidden="1"/>
    <col min="9474" max="9724" width="16.5703125" style="4" hidden="1"/>
    <col min="9725" max="9725" width="54.85546875" style="4" hidden="1"/>
    <col min="9726" max="9726" width="17.42578125" style="4" hidden="1"/>
    <col min="9727" max="9728" width="16.5703125" style="4" hidden="1"/>
    <col min="9729" max="9729" width="19.85546875" style="4" hidden="1"/>
    <col min="9730" max="9980" width="16.5703125" style="4" hidden="1"/>
    <col min="9981" max="9981" width="54.85546875" style="4" hidden="1"/>
    <col min="9982" max="9982" width="17.42578125" style="4" hidden="1"/>
    <col min="9983" max="9984" width="16.5703125" style="4" hidden="1"/>
    <col min="9985" max="9985" width="19.85546875" style="4" hidden="1"/>
    <col min="9986" max="10236" width="16.5703125" style="4" hidden="1"/>
    <col min="10237" max="10237" width="54.85546875" style="4" hidden="1"/>
    <col min="10238" max="10238" width="17.42578125" style="4" hidden="1"/>
    <col min="10239" max="10240" width="16.5703125" style="4" hidden="1"/>
    <col min="10241" max="10241" width="19.85546875" style="4" hidden="1"/>
    <col min="10242" max="10492" width="16.5703125" style="4" hidden="1"/>
    <col min="10493" max="10493" width="54.85546875" style="4" hidden="1"/>
    <col min="10494" max="10494" width="17.42578125" style="4" hidden="1"/>
    <col min="10495" max="10496" width="16.5703125" style="4" hidden="1"/>
    <col min="10497" max="10497" width="19.85546875" style="4" hidden="1"/>
    <col min="10498" max="10748" width="16.5703125" style="4" hidden="1"/>
    <col min="10749" max="10749" width="54.85546875" style="4" hidden="1"/>
    <col min="10750" max="10750" width="17.42578125" style="4" hidden="1"/>
    <col min="10751" max="10752" width="16.5703125" style="4" hidden="1"/>
    <col min="10753" max="10753" width="19.85546875" style="4" hidden="1"/>
    <col min="10754" max="11004" width="16.5703125" style="4" hidden="1"/>
    <col min="11005" max="11005" width="54.85546875" style="4" hidden="1"/>
    <col min="11006" max="11006" width="17.42578125" style="4" hidden="1"/>
    <col min="11007" max="11008" width="16.5703125" style="4" hidden="1"/>
    <col min="11009" max="11009" width="19.85546875" style="4" hidden="1"/>
    <col min="11010" max="11260" width="16.5703125" style="4" hidden="1"/>
    <col min="11261" max="11261" width="54.85546875" style="4" hidden="1"/>
    <col min="11262" max="11262" width="17.42578125" style="4" hidden="1"/>
    <col min="11263" max="11264" width="16.5703125" style="4" hidden="1"/>
    <col min="11265" max="11265" width="19.85546875" style="4" hidden="1"/>
    <col min="11266" max="11516" width="16.5703125" style="4" hidden="1"/>
    <col min="11517" max="11517" width="54.85546875" style="4" hidden="1"/>
    <col min="11518" max="11518" width="17.42578125" style="4" hidden="1"/>
    <col min="11519" max="11520" width="16.5703125" style="4" hidden="1"/>
    <col min="11521" max="11521" width="19.85546875" style="4" hidden="1"/>
    <col min="11522" max="11772" width="16.5703125" style="4" hidden="1"/>
    <col min="11773" max="11773" width="54.85546875" style="4" hidden="1"/>
    <col min="11774" max="11774" width="17.42578125" style="4" hidden="1"/>
    <col min="11775" max="11776" width="16.5703125" style="4" hidden="1"/>
    <col min="11777" max="11777" width="19.85546875" style="4" hidden="1"/>
    <col min="11778" max="12028" width="16.5703125" style="4" hidden="1"/>
    <col min="12029" max="12029" width="54.85546875" style="4" hidden="1"/>
    <col min="12030" max="12030" width="17.42578125" style="4" hidden="1"/>
    <col min="12031" max="12032" width="16.5703125" style="4" hidden="1"/>
    <col min="12033" max="12033" width="19.85546875" style="4" hidden="1"/>
    <col min="12034" max="12284" width="16.5703125" style="4" hidden="1"/>
    <col min="12285" max="12285" width="54.85546875" style="4" hidden="1"/>
    <col min="12286" max="12286" width="17.42578125" style="4" hidden="1"/>
    <col min="12287" max="12288" width="16.5703125" style="4" hidden="1"/>
    <col min="12289" max="12289" width="19.85546875" style="4" hidden="1"/>
    <col min="12290" max="12540" width="16.5703125" style="4" hidden="1"/>
    <col min="12541" max="12541" width="54.85546875" style="4" hidden="1"/>
    <col min="12542" max="12542" width="17.42578125" style="4" hidden="1"/>
    <col min="12543" max="12544" width="16.5703125" style="4" hidden="1"/>
    <col min="12545" max="12545" width="19.85546875" style="4" hidden="1"/>
    <col min="12546" max="12796" width="16.5703125" style="4" hidden="1"/>
    <col min="12797" max="12797" width="54.85546875" style="4" hidden="1"/>
    <col min="12798" max="12798" width="17.42578125" style="4" hidden="1"/>
    <col min="12799" max="12800" width="16.5703125" style="4" hidden="1"/>
    <col min="12801" max="12801" width="19.85546875" style="4" hidden="1"/>
    <col min="12802" max="13052" width="16.5703125" style="4" hidden="1"/>
    <col min="13053" max="13053" width="54.85546875" style="4" hidden="1"/>
    <col min="13054" max="13054" width="17.42578125" style="4" hidden="1"/>
    <col min="13055" max="13056" width="16.5703125" style="4" hidden="1"/>
    <col min="13057" max="13057" width="19.85546875" style="4" hidden="1"/>
    <col min="13058" max="13308" width="16.5703125" style="4" hidden="1"/>
    <col min="13309" max="13309" width="54.85546875" style="4" hidden="1"/>
    <col min="13310" max="13310" width="17.42578125" style="4" hidden="1"/>
    <col min="13311" max="13312" width="16.5703125" style="4" hidden="1"/>
    <col min="13313" max="13313" width="19.85546875" style="4" hidden="1"/>
    <col min="13314" max="13564" width="16.5703125" style="4" hidden="1"/>
    <col min="13565" max="13565" width="54.85546875" style="4" hidden="1"/>
    <col min="13566" max="13566" width="17.42578125" style="4" hidden="1"/>
    <col min="13567" max="13568" width="16.5703125" style="4" hidden="1"/>
    <col min="13569" max="13569" width="19.85546875" style="4" hidden="1"/>
    <col min="13570" max="13820" width="16.5703125" style="4" hidden="1"/>
    <col min="13821" max="13821" width="54.85546875" style="4" hidden="1"/>
    <col min="13822" max="13822" width="17.42578125" style="4" hidden="1"/>
    <col min="13823" max="13824" width="16.5703125" style="4" hidden="1"/>
    <col min="13825" max="13825" width="19.85546875" style="4" hidden="1"/>
    <col min="13826" max="14076" width="16.5703125" style="4" hidden="1"/>
    <col min="14077" max="14077" width="54.85546875" style="4" hidden="1"/>
    <col min="14078" max="14078" width="17.42578125" style="4" hidden="1"/>
    <col min="14079" max="14080" width="16.5703125" style="4" hidden="1"/>
    <col min="14081" max="14081" width="19.85546875" style="4" hidden="1"/>
    <col min="14082" max="14332" width="16.5703125" style="4" hidden="1"/>
    <col min="14333" max="14333" width="54.85546875" style="4" hidden="1"/>
    <col min="14334" max="14334" width="17.42578125" style="4" hidden="1"/>
    <col min="14335" max="14336" width="16.5703125" style="4" hidden="1"/>
    <col min="14337" max="14337" width="19.85546875" style="4" hidden="1"/>
    <col min="14338" max="14588" width="16.5703125" style="4" hidden="1"/>
    <col min="14589" max="14589" width="54.85546875" style="4" hidden="1"/>
    <col min="14590" max="14590" width="17.42578125" style="4" hidden="1"/>
    <col min="14591" max="14592" width="16.5703125" style="4" hidden="1"/>
    <col min="14593" max="14593" width="19.85546875" style="4" hidden="1"/>
    <col min="14594" max="14844" width="16.5703125" style="4" hidden="1"/>
    <col min="14845" max="14845" width="54.85546875" style="4" hidden="1"/>
    <col min="14846" max="14846" width="17.42578125" style="4" hidden="1"/>
    <col min="14847" max="14848" width="16.5703125" style="4" hidden="1"/>
    <col min="14849" max="14849" width="19.85546875" style="4" hidden="1"/>
    <col min="14850" max="15100" width="16.5703125" style="4" hidden="1"/>
    <col min="15101" max="15101" width="54.85546875" style="4" hidden="1"/>
    <col min="15102" max="15102" width="17.42578125" style="4" hidden="1"/>
    <col min="15103" max="15104" width="16.5703125" style="4" hidden="1"/>
    <col min="15105" max="15105" width="19.85546875" style="4" hidden="1"/>
    <col min="15106" max="15356" width="16.5703125" style="4" hidden="1"/>
    <col min="15357" max="15357" width="54.85546875" style="4" hidden="1"/>
    <col min="15358" max="15358" width="17.42578125" style="4" hidden="1"/>
    <col min="15359" max="15360" width="16.5703125" style="4" hidden="1"/>
    <col min="15361" max="15361" width="19.85546875" style="4" hidden="1"/>
    <col min="15362" max="15612" width="16.5703125" style="4" hidden="1"/>
    <col min="15613" max="15613" width="54.85546875" style="4" hidden="1"/>
    <col min="15614" max="15614" width="17.42578125" style="4" hidden="1"/>
    <col min="15615" max="15616" width="16.5703125" style="4" hidden="1"/>
    <col min="15617" max="15617" width="19.85546875" style="4" hidden="1"/>
    <col min="15618" max="15868" width="16.5703125" style="4" hidden="1"/>
    <col min="15869" max="15869" width="54.85546875" style="4" hidden="1"/>
    <col min="15870" max="15870" width="17.42578125" style="4" hidden="1"/>
    <col min="15871" max="15872" width="16.5703125" style="4" hidden="1"/>
    <col min="15873" max="15873" width="19.85546875" style="4" hidden="1"/>
    <col min="15874" max="16124" width="16.5703125" style="4" hidden="1"/>
    <col min="16125" max="16125" width="54.85546875" style="4" hidden="1"/>
    <col min="16126" max="16126" width="17.42578125" style="4" hidden="1"/>
    <col min="16127" max="16128" width="16.5703125" style="4" hidden="1"/>
    <col min="16129" max="16129" width="19.85546875" style="4" hidden="1"/>
    <col min="16130" max="16384" width="16.5703125" style="4" hidden="1"/>
  </cols>
  <sheetData>
    <row r="1" spans="1:11" s="2" customFormat="1" ht="18.75">
      <c r="A1" s="121" t="s">
        <v>74</v>
      </c>
      <c r="B1" s="122"/>
      <c r="C1" s="123"/>
      <c r="D1" s="124"/>
      <c r="E1" s="125"/>
      <c r="F1" s="124"/>
      <c r="G1" s="126"/>
      <c r="H1" s="1"/>
    </row>
    <row r="2" spans="1:11" s="2" customFormat="1" ht="18.75">
      <c r="A2" s="164" t="s">
        <v>81</v>
      </c>
      <c r="B2" s="128"/>
      <c r="C2" s="129"/>
      <c r="D2" s="130"/>
      <c r="E2" s="131"/>
      <c r="F2" s="130"/>
      <c r="G2" s="165"/>
      <c r="H2" s="1"/>
    </row>
    <row r="3" spans="1:11" s="2" customFormat="1" ht="117" customHeight="1">
      <c r="A3" s="207" t="s">
        <v>90</v>
      </c>
      <c r="B3" s="197"/>
      <c r="C3" s="197"/>
      <c r="D3" s="197"/>
      <c r="E3" s="197"/>
      <c r="F3" s="197"/>
      <c r="G3" s="208"/>
      <c r="H3" s="10"/>
    </row>
    <row r="4" spans="1:11" s="2" customFormat="1" ht="39.75" customHeight="1">
      <c r="A4" s="209" t="s">
        <v>76</v>
      </c>
      <c r="B4" s="186"/>
      <c r="C4" s="186"/>
      <c r="D4" s="186"/>
      <c r="E4" s="186"/>
      <c r="F4" s="186"/>
      <c r="G4" s="210"/>
    </row>
    <row r="5" spans="1:11" s="2" customFormat="1" ht="12" customHeight="1">
      <c r="A5" s="211" t="s">
        <v>14</v>
      </c>
      <c r="B5" s="184"/>
      <c r="C5" s="184"/>
      <c r="D5" s="184"/>
      <c r="E5" s="184"/>
      <c r="F5" s="184"/>
      <c r="G5" s="212"/>
      <c r="I5" s="2" t="s">
        <v>82</v>
      </c>
    </row>
    <row r="6" spans="1:11" s="2" customFormat="1" ht="12" customHeight="1">
      <c r="A6" s="213"/>
      <c r="B6" s="184"/>
      <c r="C6" s="184"/>
      <c r="D6" s="184"/>
      <c r="E6" s="184"/>
      <c r="F6" s="184"/>
      <c r="G6" s="212"/>
      <c r="I6" s="2" t="s">
        <v>83</v>
      </c>
    </row>
    <row r="7" spans="1:11" s="2" customFormat="1" ht="12" customHeight="1">
      <c r="A7" s="211" t="s">
        <v>15</v>
      </c>
      <c r="B7" s="184"/>
      <c r="C7" s="184"/>
      <c r="D7" s="184"/>
      <c r="E7" s="184"/>
      <c r="F7" s="184"/>
      <c r="G7" s="212"/>
    </row>
    <row r="8" spans="1:11" s="2" customFormat="1" ht="12" customHeight="1">
      <c r="A8" s="213"/>
      <c r="B8" s="184"/>
      <c r="C8" s="184"/>
      <c r="D8" s="184"/>
      <c r="E8" s="184"/>
      <c r="F8" s="184"/>
      <c r="G8" s="212"/>
      <c r="J8" s="2">
        <v>50</v>
      </c>
      <c r="K8" s="2">
        <v>80</v>
      </c>
    </row>
    <row r="9" spans="1:11" s="2" customFormat="1" ht="12.75" customHeight="1">
      <c r="A9" s="213"/>
      <c r="B9" s="184"/>
      <c r="C9" s="184"/>
      <c r="D9" s="184"/>
      <c r="E9" s="184"/>
      <c r="F9" s="184"/>
      <c r="G9" s="212"/>
      <c r="I9" s="2" t="s">
        <v>89</v>
      </c>
      <c r="J9" s="2">
        <v>50</v>
      </c>
    </row>
    <row r="10" spans="1:11" ht="12" customHeight="1">
      <c r="A10" s="110" t="s">
        <v>3</v>
      </c>
      <c r="B10" s="5" t="s">
        <v>4</v>
      </c>
      <c r="C10" s="5" t="s">
        <v>5</v>
      </c>
      <c r="D10" s="5" t="s">
        <v>6</v>
      </c>
      <c r="E10" s="199" t="s">
        <v>19</v>
      </c>
      <c r="F10" s="199" t="s">
        <v>16</v>
      </c>
      <c r="G10" s="201" t="s">
        <v>7</v>
      </c>
      <c r="H10" s="12"/>
      <c r="J10" s="4">
        <f>J8-K8</f>
        <v>-30</v>
      </c>
    </row>
    <row r="11" spans="1:11" ht="13.5" customHeight="1" thickBot="1">
      <c r="A11" s="111" t="s">
        <v>8</v>
      </c>
      <c r="B11" s="6">
        <v>0.8</v>
      </c>
      <c r="C11" s="6">
        <v>0.1</v>
      </c>
      <c r="D11" s="6">
        <v>0.1</v>
      </c>
      <c r="E11" s="203"/>
      <c r="F11" s="200"/>
      <c r="G11" s="202"/>
      <c r="H11" s="12"/>
      <c r="J11" s="4">
        <f>J9/J10</f>
        <v>-1.6666666666666667</v>
      </c>
    </row>
    <row r="12" spans="1:11" ht="38.25" customHeight="1" thickBot="1">
      <c r="A12" s="112" t="s">
        <v>9</v>
      </c>
      <c r="B12" s="20">
        <v>0</v>
      </c>
      <c r="C12" s="20">
        <v>0</v>
      </c>
      <c r="D12" s="21">
        <v>0</v>
      </c>
      <c r="E12" s="167">
        <v>50</v>
      </c>
      <c r="F12" s="168">
        <v>80</v>
      </c>
      <c r="G12" s="113">
        <f>(B12*0.8)+(C12*0.1)+(D12*0.1)</f>
        <v>0</v>
      </c>
      <c r="H12" s="12"/>
    </row>
    <row r="13" spans="1:11" ht="50.25" customHeight="1" thickBot="1">
      <c r="A13" s="204" t="s">
        <v>91</v>
      </c>
      <c r="B13" s="205"/>
      <c r="C13" s="205"/>
      <c r="D13" s="205"/>
      <c r="E13" s="205"/>
      <c r="F13" s="206"/>
      <c r="G13" s="166">
        <f>IF(G12&lt;J8,50,IF(G12&gt;K8,0,(0-J9)/(K8-J8)*(G12-K8)))</f>
        <v>50</v>
      </c>
      <c r="H13" s="12"/>
    </row>
    <row r="14" spans="1:11" ht="12" hidden="1" customHeight="1">
      <c r="A14" s="1"/>
      <c r="B14" s="1"/>
      <c r="C14" s="1"/>
      <c r="D14" s="1"/>
      <c r="E14" s="1"/>
      <c r="F14" s="1"/>
      <c r="G14" s="1"/>
      <c r="H14" s="12"/>
    </row>
    <row r="15" spans="1:11" ht="12" hidden="1" customHeight="1">
      <c r="A15" s="3"/>
      <c r="B15" s="3"/>
      <c r="C15" s="3"/>
      <c r="D15" s="3"/>
      <c r="E15" s="3"/>
      <c r="F15" s="3"/>
      <c r="G15" s="3"/>
      <c r="H15" s="12"/>
    </row>
    <row r="16" spans="1:11" ht="12" hidden="1" customHeight="1">
      <c r="A16" s="100" t="s">
        <v>84</v>
      </c>
      <c r="B16" s="100"/>
      <c r="C16" s="100"/>
      <c r="D16" s="100"/>
      <c r="E16" s="100"/>
      <c r="F16" s="100"/>
      <c r="G16" s="100"/>
      <c r="H16" s="12"/>
    </row>
    <row r="17" spans="1:8" ht="12" hidden="1" customHeight="1">
      <c r="A17" s="100"/>
      <c r="B17" s="100"/>
      <c r="C17" s="100"/>
      <c r="D17" s="100"/>
      <c r="E17" s="100"/>
      <c r="F17" s="100"/>
      <c r="G17" s="100"/>
      <c r="H17" s="12"/>
    </row>
    <row r="18" spans="1:8" ht="12" hidden="1" customHeight="1">
      <c r="A18" s="100"/>
      <c r="B18" s="100"/>
      <c r="C18" s="100"/>
      <c r="D18" s="100"/>
      <c r="E18" s="100"/>
      <c r="F18" s="100"/>
      <c r="G18" s="100"/>
      <c r="H18" s="12"/>
    </row>
    <row r="19" spans="1:8" ht="12" hidden="1" customHeight="1">
      <c r="A19" s="100"/>
      <c r="B19" s="100"/>
      <c r="C19" s="100"/>
      <c r="D19" s="100"/>
      <c r="E19" s="100"/>
      <c r="F19" s="100"/>
      <c r="G19" s="100"/>
      <c r="H19" s="12"/>
    </row>
    <row r="20" spans="1:8" ht="12" hidden="1" customHeight="1">
      <c r="A20" s="100"/>
      <c r="B20" s="100"/>
      <c r="C20" s="100"/>
      <c r="D20" s="100"/>
      <c r="E20" s="100"/>
      <c r="F20" s="100"/>
      <c r="G20" s="100"/>
      <c r="H20" s="12"/>
    </row>
    <row r="21" spans="1:8" ht="12" hidden="1" customHeight="1">
      <c r="A21" s="100"/>
      <c r="B21" s="100"/>
      <c r="C21" s="100"/>
      <c r="D21" s="100"/>
      <c r="E21" s="100"/>
      <c r="F21" s="100"/>
      <c r="G21" s="100"/>
      <c r="H21" s="12"/>
    </row>
    <row r="22" spans="1:8" ht="12" hidden="1" customHeight="1">
      <c r="A22" s="100"/>
      <c r="B22" s="100"/>
      <c r="C22" s="100"/>
      <c r="D22" s="100"/>
      <c r="E22" s="100"/>
      <c r="F22" s="100"/>
      <c r="G22" s="100"/>
      <c r="H22" s="12"/>
    </row>
    <row r="23" spans="1:8" ht="12" hidden="1" customHeight="1">
      <c r="A23" s="100"/>
      <c r="B23" s="100"/>
      <c r="C23" s="100"/>
      <c r="D23" s="100"/>
      <c r="E23" s="100"/>
      <c r="F23" s="100"/>
      <c r="G23" s="100"/>
      <c r="H23" s="12"/>
    </row>
    <row r="24" spans="1:8" ht="12" hidden="1" customHeight="1">
      <c r="A24" s="7"/>
      <c r="B24" s="7"/>
      <c r="C24" s="8"/>
      <c r="D24" s="8"/>
      <c r="E24" s="8"/>
      <c r="F24" s="8"/>
      <c r="G24" s="1"/>
      <c r="H24" s="12"/>
    </row>
    <row r="25" spans="1:8" ht="12" hidden="1" customHeight="1">
      <c r="A25" s="22" t="s">
        <v>10</v>
      </c>
      <c r="B25" s="8"/>
      <c r="C25" s="8"/>
      <c r="D25" s="8"/>
      <c r="E25" s="8"/>
      <c r="F25" s="8"/>
      <c r="G25" s="1"/>
      <c r="H25" s="12"/>
    </row>
    <row r="26" spans="1:8" ht="12" hidden="1" customHeight="1">
      <c r="A26" s="8" t="s">
        <v>11</v>
      </c>
      <c r="B26" s="8" t="s">
        <v>45</v>
      </c>
      <c r="C26" s="8"/>
      <c r="D26" s="8"/>
      <c r="E26" s="8"/>
      <c r="F26" s="8"/>
      <c r="G26" s="1"/>
      <c r="H26" s="12"/>
    </row>
    <row r="27" spans="1:8" ht="12" hidden="1" customHeight="1">
      <c r="A27" s="9"/>
      <c r="B27" s="9"/>
      <c r="C27" s="9"/>
      <c r="D27" s="9"/>
      <c r="E27" s="9"/>
      <c r="F27" s="9"/>
      <c r="G27" s="1"/>
      <c r="H27" s="12"/>
    </row>
    <row r="28" spans="1:8" ht="12" hidden="1" customHeight="1">
      <c r="A28" s="3"/>
      <c r="B28" s="3"/>
      <c r="C28" s="3"/>
      <c r="D28" s="3"/>
      <c r="E28" s="3"/>
      <c r="F28" s="3"/>
      <c r="G28" s="3"/>
      <c r="H28" s="12"/>
    </row>
    <row r="29" spans="1:8" ht="13.5" hidden="1" customHeight="1" thickBot="1">
      <c r="A29"/>
      <c r="B29"/>
      <c r="C29" s="19"/>
      <c r="D29" s="19"/>
      <c r="E29" s="19"/>
      <c r="F29" s="19"/>
      <c r="G29" s="19"/>
      <c r="H29" s="19"/>
    </row>
    <row r="30" spans="1:8" ht="15.75" hidden="1" customHeight="1">
      <c r="A30" s="101" t="s">
        <v>12</v>
      </c>
      <c r="B30" s="101"/>
      <c r="C30" s="101"/>
      <c r="D30" s="101"/>
      <c r="E30" s="101"/>
      <c r="F30" s="101"/>
      <c r="G30" s="101"/>
      <c r="H30" s="102"/>
    </row>
    <row r="31" spans="1:8" ht="12" hidden="1" customHeight="1">
      <c r="A31" s="103" t="s">
        <v>13</v>
      </c>
      <c r="B31" s="104"/>
      <c r="C31" s="104"/>
      <c r="D31" s="104"/>
      <c r="E31" s="104"/>
      <c r="F31" s="104"/>
      <c r="G31" s="104"/>
      <c r="H31" s="105"/>
    </row>
    <row r="32" spans="1:8" ht="12" hidden="1" customHeight="1">
      <c r="A32" s="106"/>
      <c r="B32" s="104"/>
      <c r="C32" s="104"/>
      <c r="D32" s="104"/>
      <c r="E32" s="104"/>
      <c r="F32" s="104"/>
      <c r="G32" s="104"/>
      <c r="H32" s="105"/>
    </row>
    <row r="33" spans="1:8" ht="12" hidden="1" customHeight="1">
      <c r="A33" s="106"/>
      <c r="B33" s="104"/>
      <c r="C33" s="104"/>
      <c r="D33" s="104"/>
      <c r="E33" s="104"/>
      <c r="F33" s="104"/>
      <c r="G33" s="104"/>
      <c r="H33" s="105"/>
    </row>
    <row r="34" spans="1:8" ht="12" hidden="1" customHeight="1">
      <c r="A34" s="94" t="s">
        <v>14</v>
      </c>
      <c r="B34" s="95"/>
      <c r="C34" s="95"/>
      <c r="D34" s="95"/>
      <c r="E34" s="95"/>
      <c r="F34" s="95"/>
      <c r="G34" s="95"/>
      <c r="H34" s="96"/>
    </row>
    <row r="35" spans="1:8" ht="12" hidden="1" customHeight="1">
      <c r="A35" s="107"/>
      <c r="B35" s="108"/>
      <c r="C35" s="108"/>
      <c r="D35" s="108"/>
      <c r="E35" s="108"/>
      <c r="F35" s="108"/>
      <c r="G35" s="108"/>
      <c r="H35" s="109"/>
    </row>
    <row r="36" spans="1:8" ht="12" hidden="1" customHeight="1">
      <c r="A36" s="91" t="s">
        <v>15</v>
      </c>
      <c r="B36" s="92"/>
      <c r="C36" s="92"/>
      <c r="D36" s="92"/>
      <c r="E36" s="92"/>
      <c r="F36" s="92"/>
      <c r="G36" s="92"/>
      <c r="H36" s="93"/>
    </row>
    <row r="37" spans="1:8" ht="12" hidden="1" customHeight="1">
      <c r="A37" s="94"/>
      <c r="B37" s="95"/>
      <c r="C37" s="95"/>
      <c r="D37" s="95"/>
      <c r="E37" s="95"/>
      <c r="F37" s="95"/>
      <c r="G37" s="95"/>
      <c r="H37" s="96"/>
    </row>
    <row r="38" spans="1:8" ht="12.75" hidden="1" customHeight="1" thickBot="1">
      <c r="A38" s="97"/>
      <c r="B38" s="98"/>
      <c r="C38" s="98"/>
      <c r="D38" s="98"/>
      <c r="E38" s="98"/>
      <c r="F38" s="98"/>
      <c r="G38" s="98"/>
      <c r="H38" s="99"/>
    </row>
    <row r="39" spans="1:8" ht="12" hidden="1" customHeight="1">
      <c r="A39" s="3"/>
      <c r="B39" s="3"/>
      <c r="C39" s="3"/>
      <c r="D39" s="3"/>
      <c r="E39" s="3"/>
      <c r="F39" s="3"/>
      <c r="G39" s="3"/>
    </row>
    <row r="40" spans="1:8" ht="12" hidden="1" customHeight="1">
      <c r="A40" s="3"/>
      <c r="B40" s="3"/>
      <c r="C40" s="3"/>
      <c r="D40" s="3"/>
      <c r="E40" s="3"/>
      <c r="F40" s="3"/>
      <c r="G40" s="3"/>
    </row>
    <row r="41" spans="1:8" ht="12" hidden="1" customHeight="1">
      <c r="A41" s="3"/>
      <c r="B41" s="3"/>
      <c r="C41" s="3"/>
      <c r="D41" s="3"/>
      <c r="E41" s="3"/>
      <c r="F41" s="3"/>
      <c r="G41" s="3"/>
    </row>
    <row r="42" spans="1:8" ht="12" hidden="1" customHeight="1">
      <c r="A42" s="3"/>
      <c r="B42" s="3"/>
      <c r="C42" s="3"/>
      <c r="D42" s="3"/>
      <c r="E42" s="3"/>
      <c r="F42" s="3"/>
      <c r="G42" s="3"/>
    </row>
    <row r="43" spans="1:8" ht="12" hidden="1" customHeight="1">
      <c r="A43" s="3"/>
      <c r="B43" s="3"/>
      <c r="C43" s="3"/>
      <c r="D43" s="3"/>
      <c r="E43" s="3"/>
      <c r="F43" s="3"/>
      <c r="G43" s="3"/>
    </row>
  </sheetData>
  <sheetProtection algorithmName="SHA-512" hashValue="cHe1+oQQz+pNdztRQ2bqL5SBbN8B0CmniQoDIRv0qHMkEx9tewtUJ9QoD5HN1ceQRBiq6Wy88xu7A/cn8ptlFA==" saltValue="ofs7yNkWf0OQ42qYfvg0wg==" spinCount="100000" sheet="1" objects="1" scenarios="1"/>
  <mergeCells count="8">
    <mergeCell ref="F10:F11"/>
    <mergeCell ref="G10:G11"/>
    <mergeCell ref="E10:E11"/>
    <mergeCell ref="A13:F13"/>
    <mergeCell ref="A3:G3"/>
    <mergeCell ref="A4:G4"/>
    <mergeCell ref="A5:G6"/>
    <mergeCell ref="A7:G9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GC0001018 xmlns="c68162f5-5292-4b4e-a453-381c9ebc3801">Ja</SGC0001018>
    <SCN0000540 xmlns="c68162f5-5292-4b4e-a453-381c9ebc3801" xmlns:ns1="http://www.w3.org/2001/XMLSchema-instance" ns1:nil="true"/>
    <SCN0000539 xmlns="c68162f5-5292-4b4e-a453-381c9ebc3801">2016-10-31T15:50:59+00:00</SCN0000539>
    <SCNW000527 xmlns="c68162f5-5292-4b4e-a453-381c9ebc3801" xmlns:ns1="http://www.w3.org/2001/XMLSchema-instance" ns1:nil="true"/>
    <SCNE000527 xmlns="c68162f5-5292-4b4e-a453-381c9ebc3801">Werkdag</SCNE000527>
    <SCN0000528 xmlns="c68162f5-5292-4b4e-a453-381c9ebc3801">Na afhandeling</SCN0000528>
    <SCN0000546 xmlns="c68162f5-5292-4b4e-a453-381c9ebc3801">Lokaal</SCN0000546>
    <SCN0000525 xmlns="c68162f5-5292-4b4e-a453-381c9ebc3801">Nee</SCN0000525>
    <SCN0000552 xmlns="c68162f5-5292-4b4e-a453-381c9ebc3801">2017-04-21T07:45:43+00:00</SCN0000552>
    <SCN0000516 xmlns="c68162f5-5292-4b4e-a453-381c9ebc3801">Verslag</SCN0000516>
    <SCN0000517 xmlns="c68162f5-5292-4b4e-a453-381c9ebc3801" xmlns:ns1="http://www.w3.org/2001/XMLSchema-instance" ns1:nil="true"/>
    <SCN0000522 xmlns="c68162f5-5292-4b4e-a453-381c9ebc3801">Generiek documenttype</SCN0000522>
    <SCN0000531 xmlns="c68162f5-5292-4b4e-a453-381c9ebc3801">Nee</SCN0000531>
    <SCN0000537 xmlns="c68162f5-5292-4b4e-a453-381c9ebc3801">Nee</SCN0000537>
    <SCN0000534 xmlns="c68162f5-5292-4b4e-a453-381c9ebc3801" xmlns:ns1="http://www.w3.org/2001/XMLSchema-instance" ns1:nil="true"/>
    <SCN0000521 xmlns="c68162f5-5292-4b4e-a453-381c9ebc3801" xmlns:ns1="http://www.w3.org/2001/XMLSchema-instance" ns1:nil="true"/>
    <SCN0000523 xmlns="c68162f5-5292-4b4e-a453-381c9ebc3801" xmlns:ns1="http://www.w3.org/2001/XMLSchema-instance" ns1:nil="true"/>
    <SCN0000529 xmlns="c68162f5-5292-4b4e-a453-381c9ebc3801" xmlns:ns1="http://www.w3.org/2001/XMLSchema-instance" ns1:nil="true"/>
    <SCN0000535 xmlns="c68162f5-5292-4b4e-a453-381c9ebc3801" xmlns:ns1="http://www.w3.org/2001/XMLSchema-instance" ns1:nil="true"/>
    <SCN0000524 xmlns="c68162f5-5292-4b4e-a453-381c9ebc3801">Intern</SCN0000524>
    <SCN0000532 xmlns="c68162f5-5292-4b4e-a453-381c9ebc3801">Nee</SCN0000532>
    <SCN0000526 xmlns="c68162f5-5292-4b4e-a453-381c9ebc3801">Bewaren</SCN0000526>
    <VN00000017 xmlns="c68162f5-5292-4b4e-a453-381c9ebc3801">Bericht</VN00000017>
    <VN00000015 xmlns="c68162f5-5292-4b4e-a453-381c9ebc3801">Nee</VN00000015>
    <VN00000076 xmlns="c68162f5-5292-4b4e-a453-381c9ebc3801">Nee</VN00000076>
    <VN00000097 xmlns="c68162f5-5292-4b4e-a453-381c9ebc3801" xmlns:ns1="http://www.w3.org/2001/XMLSchema-instance" ns1:nil="true"/>
    <VN00000098 xmlns="c68162f5-5292-4b4e-a453-381c9ebc3801" xmlns:ns1="http://www.w3.org/2001/XMLSchema-instance" ns1:nil="true"/>
    <VN00000109 xmlns="c68162f5-5292-4b4e-a453-381c9ebc3801" xmlns:ns1="http://www.w3.org/2001/XMLSchema-instance" ns1:nil="true"/>
    <VN00000104 xmlns="c68162f5-5292-4b4e-a453-381c9ebc3801" xmlns:ns1="http://www.w3.org/2001/XMLSchema-instance" ns1:nil="true"/>
    <VN00000060 xmlns="c68162f5-5292-4b4e-a453-381c9ebc3801" xmlns:ns1="http://www.w3.org/2001/XMLSchema-instance" ns1:nil="true"/>
    <VN00000087 xmlns="c68162f5-5292-4b4e-a453-381c9ebc3801" xmlns:ns1="http://www.w3.org/2001/XMLSchema-instance" ns1:nil="true"/>
    <VN00000121 xmlns="c68162f5-5292-4b4e-a453-381c9ebc3801">Scanner - code; Scan - datum; Medewerker naam -  Registreren</VN00000121>
    <VN00000124 xmlns="c68162f5-5292-4b4e-a453-381c9ebc3801" xmlns:ns1="http://www.w3.org/2001/XMLSchema-instance" ns1:nil="true"/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Fasen xmlns="c68162f5-5292-4b4e-a453-381c9ebc3801">2. Selectie</Fasen>
    <Subfase xmlns="c68162f5-5292-4b4e-a453-381c9ebc3801">2.1 Selectieleidraad</Subfase>
    <SCN0000106 xmlns="c68162f5-5292-4b4e-a453-381c9ebc3801" xmlns:ns1="http://www.w3.org/2001/XMLSchema-instance" ns1:nil="true"/>
    <SCN0000059 xmlns="c68162f5-5292-4b4e-a453-381c9ebc3801">Nee</SCN0000059>
    <SCN0000091 xmlns="c68162f5-5292-4b4e-a453-381c9ebc3801" xmlns:ns1="http://www.w3.org/2001/XMLSchema-instance" ns1:nil="true"/>
    <SCN0000027 xmlns="c68162f5-5292-4b4e-a453-381c9ebc3801" xmlns:ns1="http://www.w3.org/2001/XMLSchema-instance" ns1:nil="true"/>
    <VN00000115 xmlns="c68162f5-5292-4b4e-a453-381c9ebc3801">Ja</VN00000115>
    <SCN0000041 xmlns="c68162f5-5292-4b4e-a453-381c9ebc3801">Nee</SCN0000041>
    <Publicatiedatum xmlns="c68162f5-5292-4b4e-a453-381c9ebc3801">2023-02-24T23:00:00+00:00</Publicatiedatum>
    <SCNE000052 xmlns="c68162f5-5292-4b4e-a453-381c9ebc3801">Werkdag</SCNE000052>
    <SCNW000052 xmlns="c68162f5-5292-4b4e-a453-381c9ebc3801" xmlns:ns1="http://www.w3.org/2001/XMLSchema-instance" ns1:nil="true"/>
    <SCN0000051 xmlns="c68162f5-5292-4b4e-a453-381c9ebc3801" xmlns:ns1="http://www.w3.org/2001/XMLSchema-instance" ns1:nil="true"/>
    <SCNE000081 xmlns="c68162f5-5292-4b4e-a453-381c9ebc3801">Jaar</SCNE000081>
    <SCN0000095 xmlns="c68162f5-5292-4b4e-a453-381c9ebc3801" xmlns:ns1="http://www.w3.org/2001/XMLSchema-instance" ns1:nil="true"/>
    <SCN0000043 xmlns="c68162f5-5292-4b4e-a453-381c9ebc3801" xmlns:ns1="http://www.w3.org/2001/XMLSchema-instance" ns1:nil="true"/>
    <SCN0000065 xmlns="c68162f5-5292-4b4e-a453-381c9ebc3801">Nee</SCN0000065>
    <SCN0000113 xmlns="c68162f5-5292-4b4e-a453-381c9ebc3801" xmlns:ns1="http://www.w3.org/2001/XMLSchema-instance" ns1:nil="true"/>
    <SCN0000099 xmlns="c68162f5-5292-4b4e-a453-381c9ebc3801">
      <Url xmlns:ns1="http://www.w3.org/2001/XMLSchema-instance" ns1:nil="true"/>
      <Description xmlns:ns1="http://www.w3.org/2001/XMLSchema-instance" ns1:nil="true"/>
    </SCN0000099>
    <VN00000122 xmlns="c68162f5-5292-4b4e-a453-381c9ebc3801">Unitmanager A&amp;I</VN00000122>
    <SCN0000034 xmlns="c68162f5-5292-4b4e-a453-381c9ebc3801" xmlns:ns1="http://www.w3.org/2001/XMLSchema-instance" ns1:nil="true"/>
    <SCN0000074 xmlns="c68162f5-5292-4b4e-a453-381c9ebc3801" xmlns:ns1="http://www.w3.org/2001/XMLSchema-instance" ns1:nil="true"/>
    <SCN0000080 xmlns="c68162f5-5292-4b4e-a453-381c9ebc3801">Vernietigen</SCN0000080>
    <SCN0000092 xmlns="c68162f5-5292-4b4e-a453-381c9ebc3801" xmlns:ns1="http://www.w3.org/2001/XMLSchema-instance" ns1:nil="true"/>
    <SCN0000107 xmlns="c68162f5-5292-4b4e-a453-381c9ebc3801" xmlns:ns1="http://www.w3.org/2001/XMLSchema-instance" ns1:nil="true"/>
    <SCN0000108 xmlns="c68162f5-5292-4b4e-a453-381c9ebc3801" xmlns:ns1="http://www.w3.org/2001/XMLSchema-instance" ns1:nil="true"/>
    <SCNW000055 xmlns="c68162f5-5292-4b4e-a453-381c9ebc3801" xmlns:ns1="http://www.w3.org/2001/XMLSchema-instance" ns1:nil="true"/>
    <SCN0000042 xmlns="c68162f5-5292-4b4e-a453-381c9ebc3801" xmlns:ns1="http://www.w3.org/2001/XMLSchema-instance" ns1:nil="true"/>
    <SCNE000056 xmlns="c68162f5-5292-4b4e-a453-381c9ebc3801">Werkdag</SCNE000056>
    <SCN0000129 xmlns="c68162f5-5292-4b4e-a453-381c9ebc3801">2020-01-31T08:56:04+00:00</SCN0000129>
    <SCN0000094 xmlns="c68162f5-5292-4b4e-a453-381c9ebc3801" xmlns:ns1="http://www.w3.org/2001/XMLSchema-instance" ns1:nil="true"/>
    <SCN0000067 xmlns="c68162f5-5292-4b4e-a453-381c9ebc3801" xmlns:ns1="http://www.w3.org/2001/XMLSchema-instance" ns1:nil="true"/>
    <SCN0000084 xmlns="c68162f5-5292-4b4e-a453-381c9ebc3801" xmlns:ns1="http://www.w3.org/2001/XMLSchema-instance" ns1:nil="true"/>
    <SGC0002002 xmlns="c68162f5-5292-4b4e-a453-381c9ebc3801">312</SGC0002002>
    <SGC0001002 xmlns="c68162f5-5292-4b4e-a453-381c9ebc3801">Ja</SGC0001002>
    <SCN0000109 xmlns="c68162f5-5292-4b4e-a453-381c9ebc3801" xmlns:ns1="http://www.w3.org/2001/XMLSchema-instance" ns1:nil="true"/>
    <Dossieroverdrachtsjaar xmlns="c68162f5-5292-4b4e-a453-381c9ebc3801" xmlns:ns1="http://www.w3.org/2001/XMLSchema-instance" ns1:nil="true"/>
    <SCNT000048 xmlns="c68162f5-5292-4b4e-a453-381c9ebc3801" xmlns:ns1="http://www.w3.org/2001/XMLSchema-instance" ns1:nil="true"/>
    <SCN0000082 xmlns="c68162f5-5292-4b4e-a453-381c9ebc3801">Na afloop contract</SCN0000082>
    <SCNW000056 xmlns="c68162f5-5292-4b4e-a453-381c9ebc3801" xmlns:ns1="http://www.w3.org/2001/XMLSchema-instance" ns1:nil="true"/>
    <SCNE000053 xmlns="c68162f5-5292-4b4e-a453-381c9ebc3801">Werkdag</SCNE000053>
    <SCN0000104 xmlns="c68162f5-5292-4b4e-a453-381c9ebc3801" xmlns:ns1="http://www.w3.org/2001/XMLSchema-instance" ns1:nil="true"/>
    <SCN0000123 xmlns="c68162f5-5292-4b4e-a453-381c9ebc3801">Lokaal</SCN0000123>
    <CaseOwner xmlns="http://schemas.econnect.nl/">
      <UserInfo>
        <DisplayName>Hop, Rende Jan</DisplayName>
        <AccountId>1306</AccountId>
        <AccountType/>
      </UserInfo>
    </CaseOwner>
    <SCN0000078 xmlns="c68162f5-5292-4b4e-a453-381c9ebc3801" xmlns:ns1="http://www.w3.org/2001/XMLSchema-instance" ns1:nil="true"/>
    <SCN0000029 xmlns="c68162f5-5292-4b4e-a453-381c9ebc3801" xmlns:ns1="http://www.w3.org/2001/XMLSchema-instance" ns1:nil="true"/>
    <SCN0000117 xmlns="c68162f5-5292-4b4e-a453-381c9ebc3801">2016-03-22T12:37:12+00:00</SCN0000117>
    <SCNT000076 xmlns="c68162f5-5292-4b4e-a453-381c9ebc3801">Selectielijst COA 2013- , handeling 37; BSD COA 1994- (2010) 2012 (geactualiseerd), handeling 54;</SCNT000076>
    <SharedCaseName xmlns="http://schemas.econnect.nl/">Kantoormeubilair</SharedCaseName>
    <SCN0000057 xmlns="c68162f5-5292-4b4e-a453-381c9ebc3801">Ja</SCN0000057>
    <Dossiervernietigingsjaar xmlns="c68162f5-5292-4b4e-a453-381c9ebc3801" xmlns:ns1="http://www.w3.org/2001/XMLSchema-instance" ns1:nil="true"/>
    <SCN0000064 xmlns="c68162f5-5292-4b4e-a453-381c9ebc3801">Ja</SCN0000064>
    <SCN0000077 xmlns="c68162f5-5292-4b4e-a453-381c9ebc3801" xmlns:ns1="http://www.w3.org/2001/XMLSchema-instance" ns1:nil="true"/>
    <SCN0000063 xmlns="c68162f5-5292-4b4e-a453-381c9ebc3801">Nee</SCN0000063>
    <VN00000123 xmlns="c68162f5-5292-4b4e-a453-381c9ebc3801">Creatie - datum; Zaak - code</VN00000123>
    <SCN0000101 xmlns="c68162f5-5292-4b4e-a453-381c9ebc3801" xmlns:ns1="http://www.w3.org/2001/XMLSchema-instance" ns1:nil="true"/>
    <SCN0000062 xmlns="c68162f5-5292-4b4e-a453-381c9ebc3801">Nee</SCN0000062>
    <Dossierdatumafsluiting xmlns="c68162f5-5292-4b4e-a453-381c9ebc3801" xmlns:ns1="http://www.w3.org/2001/XMLSchema-instance" ns1:nil="true"/>
    <SCN0000066 xmlns="c68162f5-5292-4b4e-a453-381c9ebc3801" xmlns:ns1="http://www.w3.org/2001/XMLSchema-instance" ns1:nil="true"/>
    <SCN0000100 xmlns="c68162f5-5292-4b4e-a453-381c9ebc3801" xmlns:ns1="http://www.w3.org/2001/XMLSchema-instance" ns1:nil="true"/>
    <SCN0000028 xmlns="c68162f5-5292-4b4e-a453-381c9ebc3801">Het uitvoeren van een aanbesteding</SCN0000028>
    <SCN0000111 xmlns="c68162f5-5292-4b4e-a453-381c9ebc3801" xmlns:ns1="http://www.w3.org/2001/XMLSchema-instance" ns1:nil="true"/>
    <HoofdPerceel xmlns="c68162f5-5292-4b4e-a453-381c9ebc3801" xmlns:ns1="http://www.w3.org/2001/XMLSchema-instance" ns1:nil="true"/>
    <SCNW000054 xmlns="c68162f5-5292-4b4e-a453-381c9ebc3801" xmlns:ns1="http://www.w3.org/2001/XMLSchema-instance" ns1:nil="true"/>
    <SCNE000055 xmlns="c68162f5-5292-4b4e-a453-381c9ebc3801">Werkdag</SCNE000055>
    <SCN0000044 xmlns="c68162f5-5292-4b4e-a453-381c9ebc3801" xmlns:ns1="http://www.w3.org/2001/XMLSchema-instance" ns1:nil="true"/>
    <SCN0000026 xmlns="c68162f5-5292-4b4e-a453-381c9ebc3801">Aanbesteding</SCN0000026>
    <COAIsDocumentArchived xmlns="http://schemas.econnect.nl/">false</COAIsDocumentArchived>
    <SCNW000053 xmlns="c68162f5-5292-4b4e-a453-381c9ebc3801" xmlns:ns1="http://www.w3.org/2001/XMLSchema-instance" ns1:nil="true"/>
    <SCN0000079 xmlns="c68162f5-5292-4b4e-a453-381c9ebc3801" xmlns:ns1="http://www.w3.org/2001/XMLSchema-instance" ns1:nil="true"/>
    <SCN0000096 xmlns="c68162f5-5292-4b4e-a453-381c9ebc3801" xmlns:ns1="http://www.w3.org/2001/XMLSchema-instance" ns1:nil="true"/>
    <CaseStartDate xmlns="http://schemas.econnect.nl/">2023-10-23T22:00:00+00:00</CaseStartDate>
    <SCN0000058 xmlns="c68162f5-5292-4b4e-a453-381c9ebc3801">Nee</SCN0000058>
    <SCN0000118 xmlns="c68162f5-5292-4b4e-a453-381c9ebc3801" xmlns:ns1="http://www.w3.org/2001/XMLSchema-instance" ns1:nil="true"/>
    <SCN0000061 xmlns="c68162f5-5292-4b4e-a453-381c9ebc3801">Nee</SCN0000061>
    <SCN0000035 xmlns="c68162f5-5292-4b4e-a453-381c9ebc3801">Dit werkproces wordt intern getriggerd</SCN0000035>
    <Typeaanbesteding xmlns="c68162f5-5292-4b4e-a453-381c9ebc3801">Europees openbaar</Typeaanbesteding>
    <SCN0000102 xmlns="c68162f5-5292-4b4e-a453-381c9ebc3801" xmlns:ns1="http://www.w3.org/2001/XMLSchema-instance" ns1:nil="true"/>
    <SCN0000040 xmlns="c68162f5-5292-4b4e-a453-381c9ebc3801">Specifiek werkproces</SCN0000040>
    <SCN0000072 xmlns="c68162f5-5292-4b4e-a453-381c9ebc3801" xmlns:ns1="http://www.w3.org/2001/XMLSchema-instance" ns1:nil="true"/>
    <SCNT000047 xmlns="c68162f5-5292-4b4e-a453-381c9ebc3801">Aanbestedingswet 2012; Aanbestedingsbesluit;</SCNT000047>
    <SCN0000031 xmlns="c68162f5-5292-4b4e-a453-381c9ebc3801">
      <UserInfo>
        <DisplayName>Stevens, Jos</DisplayName>
        <AccountId>1</AccountId>
        <AccountType/>
      </UserInfo>
    </SCN0000031>
    <CaseManager xmlns="http://schemas.econnect.nl/">
      <UserInfo>
        <DisplayName>Maas, Monique</DisplayName>
        <AccountId>1276</AccountId>
        <AccountType/>
      </UserInfo>
    </CaseManager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112 xmlns="c68162f5-5292-4b4e-a453-381c9ebc3801" xmlns:ns1="http://www.w3.org/2001/XMLSchema-instance" ns1:nil="true"/>
    <SCNE000054 xmlns="c68162f5-5292-4b4e-a453-381c9ebc3801">Werkdag</SCNE000054>
    <SCN0000073 xmlns="c68162f5-5292-4b4e-a453-381c9ebc3801" xmlns:ns1="http://www.w3.org/2001/XMLSchema-instance" ns1:nil="true"/>
    <SCN0000097 xmlns="c68162f5-5292-4b4e-a453-381c9ebc3801" xmlns:ns1="http://www.w3.org/2001/XMLSchema-instance" ns1:nil="true"/>
    <SCN0000105 xmlns="c68162f5-5292-4b4e-a453-381c9ebc3801" xmlns:ns1="http://www.w3.org/2001/XMLSchema-instance" ns1:nil="true"/>
    <SCNW000081 xmlns="c68162f5-5292-4b4e-a453-381c9ebc3801">10</SCNW000081>
    <SCN0000071 xmlns="c68162f5-5292-4b4e-a453-381c9ebc3801">Ondersteunen/Inkopen en contracteren</SCN0000071>
    <SCN0000070 xmlns="c68162f5-5292-4b4e-a453-381c9ebc3801">Trigger Intern (TI)</SCN0000070>
    <SCN0000083 xmlns="c68162f5-5292-4b4e-a453-381c9ebc3801" xmlns:ns1="http://www.w3.org/2001/XMLSchema-instance" ns1:nil="true"/>
    <SCN0000093 xmlns="c68162f5-5292-4b4e-a453-381c9ebc3801" xmlns:ns1="http://www.w3.org/2001/XMLSchema-instance" ns1:nil="true"/>
    <SCN0000060 xmlns="c68162f5-5292-4b4e-a453-381c9ebc3801">Nee</SCN0000060>
  </documentManagement>
</p:properties>
</file>

<file path=customXml/itemProps1.xml><?xml version="1.0" encoding="utf-8"?>
<ds:datastoreItem xmlns:ds="http://schemas.openxmlformats.org/officeDocument/2006/customXml" ds:itemID="{B8F1B865-42E5-44F2-A444-02B480B222A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98C5DB1-2BB1-46AF-B10E-A4224B15EE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CAD8AB-785C-4777-8928-9F97DDABF8D7}">
  <ds:schemaRefs>
    <ds:schemaRef ds:uri="http://schemas.microsoft.com/office/2006/metadata/properties"/>
    <ds:schemaRef ds:uri="http://schemas.microsoft.com/office/infopath/2007/PartnerControls"/>
    <ds:schemaRef ds:uri="http://schemas.econnect.nl/"/>
    <ds:schemaRef ds:uri="c68162f5-5292-4b4e-a453-381c9ebc380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P1 Prijzenblad Refurbished</vt:lpstr>
      <vt:lpstr>P2 Prijzenblad Nieuw</vt:lpstr>
      <vt:lpstr>P3 Uurtarief Cor. Onderhoud</vt:lpstr>
    </vt:vector>
  </TitlesOfParts>
  <Company>Coa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Pasterkamp, Klaas</dc:creator>
  <cp:lastModifiedBy>Maas, Monique</cp:lastModifiedBy>
  <cp:lastPrinted>2022-11-17T10:43:28Z</cp:lastPrinted>
  <dcterms:created xsi:type="dcterms:W3CDTF">2022-10-14T13:12:21Z</dcterms:created>
  <dcterms:modified xsi:type="dcterms:W3CDTF">2024-01-30T07:23:02Z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0x0101007A6E4A62A1A34FCBB5DB597108C1AEB0002311FE19820F154B92915CDC9B435E630049FF682C51861F499BB530C526ECE15C</vt:lpwstr>
  </property>
  <property fmtid="{D5CDD505-2E9C-101B-9397-08002B2CF9AE}" pid="3" name="SCN0000093">
    <vt:lpwstr/>
  </property>
  <property fmtid="{D5CDD505-2E9C-101B-9397-08002B2CF9AE}" pid="4" name="VN00000115">
    <vt:lpwstr>Ja</vt:lpwstr>
  </property>
  <property fmtid="{D5CDD505-2E9C-101B-9397-08002B2CF9AE}" pid="5" name="SCN0000123">
    <vt:lpwstr>Lokaal</vt:lpwstr>
  </property>
  <property fmtid="{D5CDD505-2E9C-101B-9397-08002B2CF9AE}" pid="6" name="SCNE000052">
    <vt:lpwstr>Werkdag</vt:lpwstr>
  </property>
  <property fmtid="{D5CDD505-2E9C-101B-9397-08002B2CF9AE}" pid="7" name="SCN0000102">
    <vt:lpwstr/>
  </property>
  <property fmtid="{D5CDD505-2E9C-101B-9397-08002B2CF9AE}" pid="8" name="SGC0001002">
    <vt:lpwstr>Ja</vt:lpwstr>
  </property>
  <property fmtid="{D5CDD505-2E9C-101B-9397-08002B2CF9AE}" pid="9" name="SCNT000048">
    <vt:lpwstr/>
  </property>
  <property fmtid="{D5CDD505-2E9C-101B-9397-08002B2CF9AE}" pid="10" name="SGC0002002">
    <vt:r8>312</vt:r8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99">
    <vt:lpwstr/>
  </property>
  <property fmtid="{D5CDD505-2E9C-101B-9397-08002B2CF9AE}" pid="17" name="SCN0000031">
    <vt:i4>1</vt:i4>
  </property>
  <property fmtid="{D5CDD505-2E9C-101B-9397-08002B2CF9AE}" pid="18" name="SCN0000065">
    <vt:lpwstr>Nee</vt:lpwstr>
  </property>
  <property fmtid="{D5CDD505-2E9C-101B-9397-08002B2CF9AE}" pid="19" name="SCN0000060">
    <vt:lpwstr>Nee</vt:lpwstr>
  </property>
  <property fmtid="{D5CDD505-2E9C-101B-9397-08002B2CF9AE}" pid="20" name="SCN0000108">
    <vt:lpwstr/>
  </property>
  <property fmtid="{D5CDD505-2E9C-101B-9397-08002B2CF9AE}" pid="21" name="SCNE000053">
    <vt:lpwstr>Werkdag</vt:lpwstr>
  </property>
  <property fmtid="{D5CDD505-2E9C-101B-9397-08002B2CF9AE}" pid="22" name="SCN0000094">
    <vt:lpwstr/>
  </property>
  <property fmtid="{D5CDD505-2E9C-101B-9397-08002B2CF9AE}" pid="23" name="SCN0000129">
    <vt:filetime>2020-01-31T09:56:04Z</vt:filetime>
  </property>
  <property fmtid="{D5CDD505-2E9C-101B-9397-08002B2CF9AE}" pid="24" name="SCN0000111">
    <vt:lpwstr/>
  </property>
  <property fmtid="{D5CDD505-2E9C-101B-9397-08002B2CF9AE}" pid="25" name="CaseStartDate">
    <vt:filetime>2022-05-01T22:00:00Z</vt:filetime>
  </property>
  <property fmtid="{D5CDD505-2E9C-101B-9397-08002B2CF9AE}" pid="26" name="TaxCatchAll">
    <vt:lpwstr>1;#Aanbesteding|{44172a01-e50d-4a3b-a9ca-fffd25644391}</vt:lpwstr>
  </property>
  <property fmtid="{D5CDD505-2E9C-101B-9397-08002B2CF9AE}" pid="27" name="SCN0000034">
    <vt:lpwstr/>
  </property>
  <property fmtid="{D5CDD505-2E9C-101B-9397-08002B2CF9AE}" pid="28" name="SCN0000026">
    <vt:lpwstr>Aanbesteding</vt:lpwstr>
  </property>
  <property fmtid="{D5CDD505-2E9C-101B-9397-08002B2CF9AE}" pid="29" name="SCN0000106">
    <vt:lpwstr/>
  </property>
  <property fmtid="{D5CDD505-2E9C-101B-9397-08002B2CF9AE}" pid="30" name="SCN0000084">
    <vt:lpwstr/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Ondersteunen/Inkopen en contracteren</vt:lpwstr>
  </property>
  <property fmtid="{D5CDD505-2E9C-101B-9397-08002B2CF9AE}" pid="35" name="SCN0000097">
    <vt:lpwstr/>
  </property>
  <property fmtid="{D5CDD505-2E9C-101B-9397-08002B2CF9AE}" pid="36" name="Publicatiedatum">
    <vt:filetime>2023-02-24T23:00:00Z</vt:filetime>
  </property>
  <property fmtid="{D5CDD505-2E9C-101B-9397-08002B2CF9AE}" pid="37" name="ProcessNameTaxHTField0">
    <vt:lpwstr>Aanbesteding|{44172a01-e50d-4a3b-a9ca-fffd25644391}</vt:lpwstr>
  </property>
  <property fmtid="{D5CDD505-2E9C-101B-9397-08002B2CF9AE}" pid="38" name="SCNT000047">
    <vt:lpwstr>Aanbestedingswet 2012; Aanbestedingsbesluit;</vt:lpwstr>
  </property>
  <property fmtid="{D5CDD505-2E9C-101B-9397-08002B2CF9AE}" pid="39" name="SCN0000101">
    <vt:lpwstr/>
  </property>
  <property fmtid="{D5CDD505-2E9C-101B-9397-08002B2CF9AE}" pid="40" name="VN00000122">
    <vt:lpwstr>Unitmanager A&amp;I</vt:lpwstr>
  </property>
  <property fmtid="{D5CDD505-2E9C-101B-9397-08002B2CF9AE}" pid="41" name="SCNW000081">
    <vt:r8>10</vt:r8>
  </property>
  <property fmtid="{D5CDD505-2E9C-101B-9397-08002B2CF9AE}" pid="42" name="SCN0000058">
    <vt:lpwstr>Nee</vt:lpwstr>
  </property>
  <property fmtid="{D5CDD505-2E9C-101B-9397-08002B2CF9AE}" pid="43" name="SCN0000079">
    <vt:lpwstr/>
  </property>
  <property fmtid="{D5CDD505-2E9C-101B-9397-08002B2CF9AE}" pid="44" name="SCN0000029">
    <vt:lpwstr/>
  </property>
  <property fmtid="{D5CDD505-2E9C-101B-9397-08002B2CF9AE}" pid="45" name="SCNT000076">
    <vt:lpwstr>Selectielijst COA 2013- , handeling 37; BSD COA 1994- (2010) 2012 (geactualiseerd), handeling 54;</vt:lpwstr>
  </property>
  <property fmtid="{D5CDD505-2E9C-101B-9397-08002B2CF9AE}" pid="46" name="SCN0000066">
    <vt:lpwstr/>
  </property>
  <property fmtid="{D5CDD505-2E9C-101B-9397-08002B2CF9AE}" pid="47" name="SCN0000040">
    <vt:lpwstr>Specifiek werkproces</vt:lpwstr>
  </property>
  <property fmtid="{D5CDD505-2E9C-101B-9397-08002B2CF9AE}" pid="48" name="SCN0000082">
    <vt:lpwstr>Na afloop contract</vt:lpwstr>
  </property>
  <property fmtid="{D5CDD505-2E9C-101B-9397-08002B2CF9AE}" pid="49" name="SCN0000109">
    <vt:lpwstr/>
  </property>
  <property fmtid="{D5CDD505-2E9C-101B-9397-08002B2CF9AE}" pid="50" name="SCN0000117">
    <vt:filetime>2016-03-22T13:37:12Z</vt:filetime>
  </property>
  <property fmtid="{D5CDD505-2E9C-101B-9397-08002B2CF9AE}" pid="51" name="SCN0000061">
    <vt:lpwstr>Nee</vt:lpwstr>
  </property>
  <property fmtid="{D5CDD505-2E9C-101B-9397-08002B2CF9AE}" pid="52" name="SCN0000095">
    <vt:lpwstr/>
  </property>
  <property fmtid="{D5CDD505-2E9C-101B-9397-08002B2CF9AE}" pid="53" name="CaseManager">
    <vt:i4>1276</vt:i4>
  </property>
  <property fmtid="{D5CDD505-2E9C-101B-9397-08002B2CF9AE}" pid="54" name="SCN0000104">
    <vt:lpwstr/>
  </property>
  <property fmtid="{D5CDD505-2E9C-101B-9397-08002B2CF9AE}" pid="55" name="SCN0000112">
    <vt:lpwstr/>
  </property>
  <property fmtid="{D5CDD505-2E9C-101B-9397-08002B2CF9AE}" pid="56" name="COAIsDocumentArchived">
    <vt:bool>false</vt:bool>
  </property>
  <property fmtid="{D5CDD505-2E9C-101B-9397-08002B2CF9AE}" pid="57" name="SCNE000054">
    <vt:lpwstr>Werkdag</vt:lpwstr>
  </property>
  <property fmtid="{D5CDD505-2E9C-101B-9397-08002B2CF9AE}" pid="58" name="SCN0000035">
    <vt:lpwstr>Dit werkproces wordt intern getriggerd</vt:lpwstr>
  </property>
  <property fmtid="{D5CDD505-2E9C-101B-9397-08002B2CF9AE}" pid="59" name="SharedCaseName">
    <vt:lpwstr>Kantoormeubilair</vt:lpwstr>
  </property>
  <property fmtid="{D5CDD505-2E9C-101B-9397-08002B2CF9AE}" pid="60" name="SCN0000064">
    <vt:lpwstr>Ja</vt:lpwstr>
  </property>
  <property fmtid="{D5CDD505-2E9C-101B-9397-08002B2CF9AE}" pid="61" name="SCN0000107">
    <vt:lpwstr/>
  </property>
  <property fmtid="{D5CDD505-2E9C-101B-9397-08002B2CF9AE}" pid="62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63" name="SCN0000080">
    <vt:lpwstr>Vernietigen</vt:lpwstr>
  </property>
  <property fmtid="{D5CDD505-2E9C-101B-9397-08002B2CF9AE}" pid="64" name="VN00000123">
    <vt:lpwstr>Creatie - datum; Zaak - code</vt:lpwstr>
  </property>
  <property fmtid="{D5CDD505-2E9C-101B-9397-08002B2CF9AE}" pid="65" name="SCNE000081">
    <vt:lpwstr>Jaar</vt:lpwstr>
  </property>
  <property fmtid="{D5CDD505-2E9C-101B-9397-08002B2CF9AE}" pid="66" name="SCN0000096">
    <vt:lpwstr/>
  </property>
  <property fmtid="{D5CDD505-2E9C-101B-9397-08002B2CF9AE}" pid="67" name="SCN0000059">
    <vt:lpwstr>Nee</vt:lpwstr>
  </property>
  <property fmtid="{D5CDD505-2E9C-101B-9397-08002B2CF9AE}" pid="68" name="CaseOwner">
    <vt:i4>1306</vt:i4>
  </property>
  <property fmtid="{D5CDD505-2E9C-101B-9397-08002B2CF9AE}" pid="69" name="SCNE000055">
    <vt:lpwstr>Werkdag</vt:lpwstr>
  </property>
  <property fmtid="{D5CDD505-2E9C-101B-9397-08002B2CF9AE}" pid="70" name="SCN0000070">
    <vt:lpwstr>Trigger Intern (TI)</vt:lpwstr>
  </property>
  <property fmtid="{D5CDD505-2E9C-101B-9397-08002B2CF9AE}" pid="71" name="SCN0000091">
    <vt:lpwstr/>
  </property>
  <property fmtid="{D5CDD505-2E9C-101B-9397-08002B2CF9AE}" pid="72" name="SCN0000105">
    <vt:lpwstr/>
  </property>
  <property fmtid="{D5CDD505-2E9C-101B-9397-08002B2CF9AE}" pid="73" name="SCN0000100">
    <vt:lpwstr/>
  </property>
  <property fmtid="{D5CDD505-2E9C-101B-9397-08002B2CF9AE}" pid="74" name="SCN0000028">
    <vt:lpwstr>Het uitvoeren van een aanbesteding</vt:lpwstr>
  </property>
  <property fmtid="{D5CDD505-2E9C-101B-9397-08002B2CF9AE}" pid="75" name="SCNE000527">
    <vt:lpwstr>Werkdag</vt:lpwstr>
  </property>
  <property fmtid="{D5CDD505-2E9C-101B-9397-08002B2CF9AE}" pid="76" name="VN00000017">
    <vt:lpwstr>Bericht</vt:lpwstr>
  </property>
  <property fmtid="{D5CDD505-2E9C-101B-9397-08002B2CF9AE}" pid="77" name="SCN0000516">
    <vt:lpwstr>Verslag</vt:lpwstr>
  </property>
  <property fmtid="{D5CDD505-2E9C-101B-9397-08002B2CF9AE}" pid="78" name="SCN0000537">
    <vt:lpwstr>Nee</vt:lpwstr>
  </property>
  <property fmtid="{D5CDD505-2E9C-101B-9397-08002B2CF9AE}" pid="79" name="SCN0000532">
    <vt:lpwstr>Nee</vt:lpwstr>
  </property>
  <property fmtid="{D5CDD505-2E9C-101B-9397-08002B2CF9AE}" pid="80" name="SGC0001018">
    <vt:lpwstr>Ja</vt:lpwstr>
  </property>
  <property fmtid="{D5CDD505-2E9C-101B-9397-08002B2CF9AE}" pid="81" name="VN00000121">
    <vt:lpwstr>Scanner - code; Scan - datum; Medewerker naam -  Registreren</vt:lpwstr>
  </property>
  <property fmtid="{D5CDD505-2E9C-101B-9397-08002B2CF9AE}" pid="82" name="SCN0000522">
    <vt:lpwstr>Generiek documenttype</vt:lpwstr>
  </property>
  <property fmtid="{D5CDD505-2E9C-101B-9397-08002B2CF9AE}" pid="83" name="VN00000076">
    <vt:lpwstr>Nee</vt:lpwstr>
  </property>
  <property fmtid="{D5CDD505-2E9C-101B-9397-08002B2CF9AE}" pid="84" name="SCN0000528">
    <vt:lpwstr>Na afhandeling</vt:lpwstr>
  </property>
  <property fmtid="{D5CDD505-2E9C-101B-9397-08002B2CF9AE}" pid="85" name="SCN0000539">
    <vt:filetime>2016-10-31T15:50:59Z</vt:filetime>
  </property>
  <property fmtid="{D5CDD505-2E9C-101B-9397-08002B2CF9AE}" pid="86" name="SCN0000526">
    <vt:lpwstr>Bewaren</vt:lpwstr>
  </property>
  <property fmtid="{D5CDD505-2E9C-101B-9397-08002B2CF9AE}" pid="87" name="SCN0000524">
    <vt:lpwstr>Intern</vt:lpwstr>
  </property>
  <property fmtid="{D5CDD505-2E9C-101B-9397-08002B2CF9AE}" pid="88" name="VN00000015">
    <vt:lpwstr>Nee</vt:lpwstr>
  </property>
  <property fmtid="{D5CDD505-2E9C-101B-9397-08002B2CF9AE}" pid="89" name="SCN0000546">
    <vt:lpwstr>Lokaal</vt:lpwstr>
  </property>
  <property fmtid="{D5CDD505-2E9C-101B-9397-08002B2CF9AE}" pid="90" name="SCN0000525">
    <vt:lpwstr>Nee</vt:lpwstr>
  </property>
  <property fmtid="{D5CDD505-2E9C-101B-9397-08002B2CF9AE}" pid="91" name="ProcessName">
    <vt:lpwstr>1;#Aanbesteding|{44172a01-e50d-4a3b-a9ca-fffd25644391}</vt:lpwstr>
  </property>
  <property fmtid="{D5CDD505-2E9C-101B-9397-08002B2CF9AE}" pid="92" name="SCN0000552">
    <vt:filetime>2017-04-21T08:45:43Z</vt:filetime>
  </property>
  <property fmtid="{D5CDD505-2E9C-101B-9397-08002B2CF9AE}" pid="93" name="SCN0000531">
    <vt:lpwstr>Nee</vt:lpwstr>
  </property>
  <property fmtid="{D5CDD505-2E9C-101B-9397-08002B2CF9AE}" pid="94" name="_dlc_DocIdItemGuid">
    <vt:lpwstr>4defdc6d-ef0c-4b9c-98d1-0942f0ca2a40</vt:lpwstr>
  </property>
  <property fmtid="{D5CDD505-2E9C-101B-9397-08002B2CF9AE}" pid="95" name="COADocumenttype">
    <vt:lpwstr>Offerte</vt:lpwstr>
  </property>
  <property fmtid="{D5CDD505-2E9C-101B-9397-08002B2CF9AE}" pid="96" name="SCN0000118">
    <vt:lpwstr/>
  </property>
  <property fmtid="{D5CDD505-2E9C-101B-9397-08002B2CF9AE}" pid="97" name="SCN0000042">
    <vt:lpwstr/>
  </property>
  <property fmtid="{D5CDD505-2E9C-101B-9397-08002B2CF9AE}" pid="98" name="Dossierdatumafsluiting">
    <vt:lpwstr/>
  </property>
  <property fmtid="{D5CDD505-2E9C-101B-9397-08002B2CF9AE}" pid="99" name="SCN0000043">
    <vt:lpwstr/>
  </property>
  <property fmtid="{D5CDD505-2E9C-101B-9397-08002B2CF9AE}" pid="100" name="SCN0000044">
    <vt:lpwstr/>
  </property>
  <property fmtid="{D5CDD505-2E9C-101B-9397-08002B2CF9AE}" pid="101" name="ContentType">
    <vt:lpwstr>Offerte</vt:lpwstr>
  </property>
  <property fmtid="{D5CDD505-2E9C-101B-9397-08002B2CF9AE}" pid="102" name="Title">
    <vt:lpwstr/>
  </property>
  <property fmtid="{D5CDD505-2E9C-101B-9397-08002B2CF9AE}" pid="103" name="ARX_LastSignatureReason">
    <vt:lpwstr>Unknown</vt:lpwstr>
  </property>
  <property fmtid="{D5CDD505-2E9C-101B-9397-08002B2CF9AE}" pid="104" name="Signatures Status">
    <vt:lpwstr>Unknown</vt:lpwstr>
  </property>
  <property fmtid="{D5CDD505-2E9C-101B-9397-08002B2CF9AE}" pid="105" name="ARX_SignaturesCount">
    <vt:lpwstr>Unknown</vt:lpwstr>
  </property>
  <property fmtid="{D5CDD505-2E9C-101B-9397-08002B2CF9AE}" pid="106" name="ARX_LastSignatureStatus">
    <vt:lpwstr>Unknown</vt:lpwstr>
  </property>
  <property fmtid="{D5CDD505-2E9C-101B-9397-08002B2CF9AE}" pid="107" name="ARX_LastSignatureDateTime">
    <vt:lpwstr>Unknown</vt:lpwstr>
  </property>
  <property fmtid="{D5CDD505-2E9C-101B-9397-08002B2CF9AE}" pid="108" name="ARX_LastSignerName">
    <vt:lpwstr>Unknown</vt:lpwstr>
  </property>
  <property fmtid="{D5CDD505-2E9C-101B-9397-08002B2CF9AE}" pid="109" name="ARX_LastVerifiedOn">
    <vt:lpwstr>Unknown</vt:lpwstr>
  </property>
  <property fmtid="{D5CDD505-2E9C-101B-9397-08002B2CF9AE}" pid="110" name="Fasen">
    <vt:lpwstr>2. Selectie</vt:lpwstr>
  </property>
  <property fmtid="{D5CDD505-2E9C-101B-9397-08002B2CF9AE}" pid="111" name="Subfase">
    <vt:lpwstr>2.1 Selectieleidraad</vt:lpwstr>
  </property>
  <property fmtid="{D5CDD505-2E9C-101B-9397-08002B2CF9AE}" pid="112" name="HoofdPerceel">
    <vt:lpwstr/>
  </property>
  <property fmtid="{D5CDD505-2E9C-101B-9397-08002B2CF9AE}" pid="113" name="Typeaanbesteding">
    <vt:lpwstr>Europees openbaar</vt:lpwstr>
  </property>
  <property fmtid="{D5CDD505-2E9C-101B-9397-08002B2CF9AE}" pid="114" name="AutoGenerated">
    <vt:lpwstr>0</vt:lpwstr>
  </property>
  <property fmtid="{D5CDD505-2E9C-101B-9397-08002B2CF9AE}" pid="115" name="_dlc_DocId">
    <vt:lpwstr>CDR-774222</vt:lpwstr>
  </property>
  <property fmtid="{D5CDD505-2E9C-101B-9397-08002B2CF9AE}" pid="116" name="_dlc_DocIdUrl">
    <vt:lpwstr>https://plein-dms.coa.local/processen/LP00000012/koop-en-lease-wit-en-bruingoed/_layouts/15/DocIdRedir.aspx?ID=CDR-774222, CDR-774222</vt:lpwstr>
  </property>
  <property fmtid="{D5CDD505-2E9C-101B-9397-08002B2CF9AE}" pid="117" name="Created">
    <vt:lpwstr>2022-10-14T13:12:21+00:00</vt:lpwstr>
  </property>
  <property fmtid="{D5CDD505-2E9C-101B-9397-08002B2CF9AE}" pid="118" name="Modified">
    <vt:lpwstr>2024-01-29T09:50:59+00:00</vt:lpwstr>
  </property>
</Properties>
</file>