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university.sharepoint.com/sites/20210224002/Shared Documents/Aanbestedingen/2024 EA Food &amp; Beverages/2. Aanbestedingsdocumenten/Definitief uit Planner/"/>
    </mc:Choice>
  </mc:AlternateContent>
  <xr:revisionPtr revIDLastSave="27" documentId="8_{5243FB6F-5596-45F0-AC7D-CA753DB6F3FD}" xr6:coauthVersionLast="47" xr6:coauthVersionMax="47" xr10:uidLastSave="{8B29956D-385E-4496-A943-29ED485BC289}"/>
  <bookViews>
    <workbookView xWindow="19090" yWindow="-110" windowWidth="19420" windowHeight="10420" xr2:uid="{1322D542-72D7-44B9-99CF-9E99C62BCF86}"/>
  </bookViews>
  <sheets>
    <sheet name="Prijzenblad Perceel 2" sheetId="1" r:id="rId1"/>
  </sheets>
  <definedNames>
    <definedName name="_xlnm._FilterDatabase" localSheetId="0" hidden="1">'Prijzenblad Perceel 2'!$B$1:$F$1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4" i="1" l="1"/>
  <c r="D182" i="1"/>
  <c r="D181" i="1"/>
  <c r="D180" i="1"/>
  <c r="D179" i="1"/>
  <c r="F3" i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2" i="1"/>
  <c r="D90" i="1"/>
  <c r="F90" i="1" s="1"/>
  <c r="D18" i="1"/>
  <c r="F18" i="1" s="1"/>
  <c r="D35" i="1"/>
  <c r="F35" i="1" s="1"/>
  <c r="D125" i="1"/>
  <c r="F125" i="1" s="1"/>
  <c r="D13" i="1"/>
  <c r="F13" i="1" s="1"/>
  <c r="D58" i="1"/>
  <c r="F58" i="1" s="1"/>
  <c r="F175" i="1" l="1"/>
  <c r="F186" i="1" s="1"/>
</calcChain>
</file>

<file path=xl/sharedStrings.xml><?xml version="1.0" encoding="utf-8"?>
<sst xmlns="http://schemas.openxmlformats.org/spreadsheetml/2006/main" count="411" uniqueCount="260">
  <si>
    <t>Artikelomschrijving</t>
  </si>
  <si>
    <t>Kwaliteit</t>
  </si>
  <si>
    <t>Eenheid</t>
  </si>
  <si>
    <t>Hoeveelheid</t>
  </si>
  <si>
    <t>Prijs per eenheid</t>
  </si>
  <si>
    <t>Totaalprijs</t>
  </si>
  <si>
    <t>Parmazaanse kaas</t>
  </si>
  <si>
    <t>A-merk</t>
  </si>
  <si>
    <t>1KG</t>
  </si>
  <si>
    <t>cake- oranjekoek gesn 5x5cm</t>
  </si>
  <si>
    <t>96 stuks</t>
  </si>
  <si>
    <t>kipdij poulet fijn vers</t>
  </si>
  <si>
    <t>KG</t>
  </si>
  <si>
    <t>frituurolie plantaardig</t>
  </si>
  <si>
    <t>15L</t>
  </si>
  <si>
    <t>volle melk bio</t>
  </si>
  <si>
    <t>1L</t>
  </si>
  <si>
    <t>heel boeren hotelblok jong belegen, 15- 16kg</t>
  </si>
  <si>
    <t>15-16 KG</t>
  </si>
  <si>
    <t>zonnebloemolie</t>
  </si>
  <si>
    <t>achterham gesneden</t>
  </si>
  <si>
    <t>kaas gesneden jong belegen</t>
  </si>
  <si>
    <t>50x20 / 1KG</t>
  </si>
  <si>
    <t>bio eieren tray 30st</t>
  </si>
  <si>
    <t>30 stuks</t>
  </si>
  <si>
    <t>slagroom zonder suiker 35%</t>
  </si>
  <si>
    <t>5L</t>
  </si>
  <si>
    <t>halfvolle melk</t>
  </si>
  <si>
    <t>eendenfilet tam 220-250 gr 2st hollandse</t>
  </si>
  <si>
    <t>2st</t>
  </si>
  <si>
    <t>spekblokjes gerookt kg</t>
  </si>
  <si>
    <t>vegetarische loempia</t>
  </si>
  <si>
    <t>stuk</t>
  </si>
  <si>
    <t>gehakt rund</t>
  </si>
  <si>
    <t>bloemenhoning bio</t>
  </si>
  <si>
    <t>450 gr</t>
  </si>
  <si>
    <t>50CL</t>
  </si>
  <si>
    <t>still water</t>
  </si>
  <si>
    <t>500 ml</t>
  </si>
  <si>
    <t>haverdrank barista</t>
  </si>
  <si>
    <t>bio yoghurt emmer 5 lit.</t>
  </si>
  <si>
    <t>kokosdrank barista</t>
  </si>
  <si>
    <t>bitterbal kalf 54x30gr.ontd.</t>
  </si>
  <si>
    <t>54 stuks</t>
  </si>
  <si>
    <t>kipdij blokjes (vacuum)</t>
  </si>
  <si>
    <t>eigeel scharrel vloeibaar</t>
  </si>
  <si>
    <t>achterham heel kg</t>
  </si>
  <si>
    <t>roomboter ongezouten</t>
  </si>
  <si>
    <t>eieren tray 30st</t>
  </si>
  <si>
    <t>30 st</t>
  </si>
  <si>
    <t>croissant 55gr diepvries</t>
  </si>
  <si>
    <t>40 st</t>
  </si>
  <si>
    <t>b'kaas jong belegen gesneden, 500gr.</t>
  </si>
  <si>
    <t>500 gr</t>
  </si>
  <si>
    <t>salame spianata romana</t>
  </si>
  <si>
    <t>appel &amp; aardbeiensap saptap bib</t>
  </si>
  <si>
    <t>appel sap 5l</t>
  </si>
  <si>
    <t>mozzarella</t>
  </si>
  <si>
    <t>125 gr</t>
  </si>
  <si>
    <t xml:space="preserve">kalfskroket 95 gr </t>
  </si>
  <si>
    <t>20 st</t>
  </si>
  <si>
    <t>appelsap biologisch saptap bib</t>
  </si>
  <si>
    <t>kokosmelk uht 16% vet</t>
  </si>
  <si>
    <t>appel &amp; perensap saptap bib</t>
  </si>
  <si>
    <t xml:space="preserve">varken buik gerookt/gesneden </t>
  </si>
  <si>
    <t>kingfish yellowtail zeeuws 1/2 kg</t>
  </si>
  <si>
    <t>0,5KG</t>
  </si>
  <si>
    <t>volkoren pita brood</t>
  </si>
  <si>
    <t>10 stuks</t>
  </si>
  <si>
    <t>bosvruchten korf diepvries</t>
  </si>
  <si>
    <t>2,5KG</t>
  </si>
  <si>
    <t>flammkuchen klein ovaal diepvries</t>
  </si>
  <si>
    <t>gasconne runderpoulet</t>
  </si>
  <si>
    <t>appel &amp; vlierbessensap saptap bib</t>
  </si>
  <si>
    <t>pita brood diepvries</t>
  </si>
  <si>
    <t>cava parato brut 75 cl mw</t>
  </si>
  <si>
    <t>75 ml</t>
  </si>
  <si>
    <t>hele kip per kilo dv</t>
  </si>
  <si>
    <t>smeerkaas</t>
  </si>
  <si>
    <t>360gr</t>
  </si>
  <si>
    <t>kipdij poulet grof  vers</t>
  </si>
  <si>
    <t>kip karkas bio</t>
  </si>
  <si>
    <t>light halvarine 400 cups</t>
  </si>
  <si>
    <t>1 doos</t>
  </si>
  <si>
    <t>tosti ham</t>
  </si>
  <si>
    <t>verse roomkaas</t>
  </si>
  <si>
    <t>riblappen</t>
  </si>
  <si>
    <t>gebraden kipfilet stuk</t>
  </si>
  <si>
    <t>karnemelk bio</t>
  </si>
  <si>
    <t>25CL</t>
  </si>
  <si>
    <t>salami plakken</t>
  </si>
  <si>
    <t>500GR</t>
  </si>
  <si>
    <t>hazelnootpasta 120 cups</t>
  </si>
  <si>
    <t>zuivelspread bieslook peterselie</t>
  </si>
  <si>
    <t>wortel tortilla wrap 25cm  10 stuks</t>
  </si>
  <si>
    <t>brie 60+ mat 3kg</t>
  </si>
  <si>
    <t>3KG</t>
  </si>
  <si>
    <t>notenmelange</t>
  </si>
  <si>
    <t>850 gr</t>
  </si>
  <si>
    <t>bkaas jong gesneden. 500gr</t>
  </si>
  <si>
    <t>mozzerella droge plakken</t>
  </si>
  <si>
    <t>knoflookpuree 1000g</t>
  </si>
  <si>
    <t>tempeh</t>
  </si>
  <si>
    <t>400 gr</t>
  </si>
  <si>
    <t>kip dijvleesblok.gekr.classic</t>
  </si>
  <si>
    <t>1 KG</t>
  </si>
  <si>
    <t>arabish brood volkoren</t>
  </si>
  <si>
    <t>5 stuks</t>
  </si>
  <si>
    <t>panini gegrild gesneden</t>
  </si>
  <si>
    <t>1zak 720 gr</t>
  </si>
  <si>
    <t>griekse yoghurt</t>
  </si>
  <si>
    <t>Chocolade reep</t>
  </si>
  <si>
    <t>180 gr x 3</t>
  </si>
  <si>
    <t>koffiemelk halfvol bio</t>
  </si>
  <si>
    <t>20CL</t>
  </si>
  <si>
    <t xml:space="preserve">volle yoghurt 5l emmer </t>
  </si>
  <si>
    <t>zalmsnippers gerookt</t>
  </si>
  <si>
    <t>Huismerk</t>
  </si>
  <si>
    <t>rosbief gebraden gasconne gesneden. 250gr</t>
  </si>
  <si>
    <t>250 gr</t>
  </si>
  <si>
    <t>gemberpuree 450g</t>
  </si>
  <si>
    <t>gebraden kipfilet</t>
  </si>
  <si>
    <t>20 plakken</t>
  </si>
  <si>
    <t>gembersiroop</t>
  </si>
  <si>
    <t>amandeldrink original</t>
  </si>
  <si>
    <t>sojadrink original</t>
  </si>
  <si>
    <t>boter neutraal rol dun 700 gr</t>
  </si>
  <si>
    <t>700 gr</t>
  </si>
  <si>
    <t>curry ketchup zeisner</t>
  </si>
  <si>
    <t>12 kg</t>
  </si>
  <si>
    <t>schulp appelsap saptap bib</t>
  </si>
  <si>
    <t>de goudsche waegh geraspte belegen</t>
  </si>
  <si>
    <t>houtgerookte worst</t>
  </si>
  <si>
    <t>rode bietensap biologisch</t>
  </si>
  <si>
    <t>halfvolle melk bio</t>
  </si>
  <si>
    <t>yoghurt 1l</t>
  </si>
  <si>
    <t>slagroom zonder suiker</t>
  </si>
  <si>
    <t>2L</t>
  </si>
  <si>
    <t>runder verse worst</t>
  </si>
  <si>
    <t>1kg</t>
  </si>
  <si>
    <t>koffiemelk vol</t>
  </si>
  <si>
    <t>mccain menu sign country cubes</t>
  </si>
  <si>
    <t>1 zak 1 KG</t>
  </si>
  <si>
    <t>cocktail rode vruchten diepvries</t>
  </si>
  <si>
    <t>turks brood meergranen</t>
  </si>
  <si>
    <t>biologisch gebonden champignonsoep</t>
  </si>
  <si>
    <t>aardbeien diepvries</t>
  </si>
  <si>
    <t>tuinkruidenkaas 25 plaks x 20gr</t>
  </si>
  <si>
    <t>500gr</t>
  </si>
  <si>
    <t>kip bout m.rug gekr.classic</t>
  </si>
  <si>
    <t>suikerbrood fries</t>
  </si>
  <si>
    <t xml:space="preserve">magere vruchtenyoghurt </t>
  </si>
  <si>
    <t>10st 181,02GR</t>
  </si>
  <si>
    <t>sake 72 cl</t>
  </si>
  <si>
    <t>720 ml</t>
  </si>
  <si>
    <t>heelei vloeibaar</t>
  </si>
  <si>
    <t>chilisaus eko</t>
  </si>
  <si>
    <t>480 ml</t>
  </si>
  <si>
    <t>appeltaart</t>
  </si>
  <si>
    <t>1 stuk</t>
  </si>
  <si>
    <t>1ZK</t>
  </si>
  <si>
    <t>bio+ volle melk</t>
  </si>
  <si>
    <t>3zak</t>
  </si>
  <si>
    <t>soep mosterd</t>
  </si>
  <si>
    <t>magere yoghurt</t>
  </si>
  <si>
    <t>piccolo meergranen</t>
  </si>
  <si>
    <t>1 zak 5x80GR</t>
  </si>
  <si>
    <t xml:space="preserve">eiwit </t>
  </si>
  <si>
    <t>biologisch gebonden tomatensoep</t>
  </si>
  <si>
    <t>uitjes gebakken golden globe</t>
  </si>
  <si>
    <t>kaas gesn.jong bel.25x20g</t>
  </si>
  <si>
    <t>creme fraiche</t>
  </si>
  <si>
    <t>tortilla wrap spinazie 25cm p/st diepvries</t>
  </si>
  <si>
    <t>18 stuks</t>
  </si>
  <si>
    <t>kikkererwten biologisch</t>
  </si>
  <si>
    <t>black beansaus  garlic lkk</t>
  </si>
  <si>
    <t>368 gr</t>
  </si>
  <si>
    <t>tortilla 10-inch</t>
  </si>
  <si>
    <t xml:space="preserve"> </t>
  </si>
  <si>
    <t>750gr</t>
  </si>
  <si>
    <t>confiture aardbeien</t>
  </si>
  <si>
    <t>750 gr</t>
  </si>
  <si>
    <t xml:space="preserve"> bl1* schouderham rond 30pl</t>
  </si>
  <si>
    <t>servetten wit</t>
  </si>
  <si>
    <t>3x 184,13</t>
  </si>
  <si>
    <t>soep italiaanse minestrone</t>
  </si>
  <si>
    <t>half om half gehakt voordeelbak</t>
  </si>
  <si>
    <t>brie</t>
  </si>
  <si>
    <t>200gr</t>
  </si>
  <si>
    <t>salud avocado dices</t>
  </si>
  <si>
    <t>2 zak - 500GR</t>
  </si>
  <si>
    <t>vanille vla</t>
  </si>
  <si>
    <t>1L pak</t>
  </si>
  <si>
    <t>huismerk</t>
  </si>
  <si>
    <t>kokosmelk bio</t>
  </si>
  <si>
    <t>pita broodjes bag</t>
  </si>
  <si>
    <t>chips gezouten papieren zak 2x125 gr</t>
  </si>
  <si>
    <t>2x125 gr</t>
  </si>
  <si>
    <t>flour tortilla 30cm</t>
  </si>
  <si>
    <t>1 zak</t>
  </si>
  <si>
    <t>roti vellen</t>
  </si>
  <si>
    <t>noedels soba met boekweitmeel biologisch</t>
  </si>
  <si>
    <t>270 ml</t>
  </si>
  <si>
    <t>yoghurt vol biologisch</t>
  </si>
  <si>
    <t>rund botten gasconne gezaagd ontd</t>
  </si>
  <si>
    <t>fusilli spelt pasta biologisch</t>
  </si>
  <si>
    <t>toetje boeren muesli aardbei</t>
  </si>
  <si>
    <t>1 bakje 170GR</t>
  </si>
  <si>
    <t>basterdsuiker bruin</t>
  </si>
  <si>
    <t>penne volkoren biologisch</t>
  </si>
  <si>
    <t>kleine ronde pasta in hoedjes vorm</t>
  </si>
  <si>
    <t>sojadrink ongezoet</t>
  </si>
  <si>
    <t>wortelsap bio karotte 100%</t>
  </si>
  <si>
    <t>toetje boeren muesli vanille</t>
  </si>
  <si>
    <t>geitenboter</t>
  </si>
  <si>
    <t>basterdsuiker wit</t>
  </si>
  <si>
    <t>citroensap</t>
  </si>
  <si>
    <t>inktvis inkt zakje 4 gram</t>
  </si>
  <si>
    <t>4 gr</t>
  </si>
  <si>
    <t>Still water</t>
  </si>
  <si>
    <t>3 flessen - 1L</t>
  </si>
  <si>
    <t>yoghurt fruchtetraum</t>
  </si>
  <si>
    <t>115gr</t>
  </si>
  <si>
    <t xml:space="preserve">karnemelk  </t>
  </si>
  <si>
    <t>yoghurt drink framboos</t>
  </si>
  <si>
    <t>25cl</t>
  </si>
  <si>
    <t>kiwi italie</t>
  </si>
  <si>
    <t>flaguette</t>
  </si>
  <si>
    <t>48 st</t>
  </si>
  <si>
    <t>SOURDOUGH LOAF MULTIGRAIN PRE-SLICED</t>
  </si>
  <si>
    <t>5 st</t>
  </si>
  <si>
    <t>schiacciata</t>
  </si>
  <si>
    <t>CROISSANT 45GR  FULLY-BAKED</t>
  </si>
  <si>
    <t>70 st</t>
  </si>
  <si>
    <t>SCHIACCIATA WIT ONGESNEDEN 100GR</t>
  </si>
  <si>
    <t>32 st</t>
  </si>
  <si>
    <t>CRYSTAL ROLL SEEDED PRE-SLIDED 70GR</t>
  </si>
  <si>
    <t>60 st</t>
  </si>
  <si>
    <t>FOCACCIA MULTIGRAIN PRE-SLICED 100GR</t>
  </si>
  <si>
    <t>64 st</t>
  </si>
  <si>
    <t>CROISSANT CURVED MULTIGRAIN 85GR</t>
  </si>
  <si>
    <t>RUSTIC SOURDOUGH MULTIGRAIN 1100GR</t>
  </si>
  <si>
    <t>6 st</t>
  </si>
  <si>
    <t>BAGEL MULTIGRAIN</t>
  </si>
  <si>
    <t>BARRA GALLEGA 125GR</t>
  </si>
  <si>
    <t>50 st</t>
  </si>
  <si>
    <t>CIABATTA 100GR BIO  MULTIGRAIN</t>
  </si>
  <si>
    <t>45 st</t>
  </si>
  <si>
    <t>BARRA RUSTICA 100GR MULTICEREALES</t>
  </si>
  <si>
    <t>MINI CIABATTA 85GR  VOLKOREN</t>
  </si>
  <si>
    <t>55 st</t>
  </si>
  <si>
    <t>Totale fictieve inschrijfsom voor korting</t>
  </si>
  <si>
    <t xml:space="preserve">Kortingspercentage </t>
  </si>
  <si>
    <t>Minimaal</t>
  </si>
  <si>
    <t>maximaal</t>
  </si>
  <si>
    <t>Percentage</t>
  </si>
  <si>
    <t>bij een jaarlijkse omzet tussen</t>
  </si>
  <si>
    <t>en hoger</t>
  </si>
  <si>
    <t xml:space="preserve">Gemiddelde kortingspercentage </t>
  </si>
  <si>
    <t>Totale fictieve inschrijfsom na 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</si>
</sst>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&quot;€&quot;\ * #,##0.00_ ;_ &quot;€&quot;\ * \-#,##0.00_ ;_ &quot;€&quot;\ * &quot;-&quot;??_ ;_ @_ "/>
  </numFmts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/>
    </xf>
    <xf numFmtId="0" fontId="3" fillId="4" borderId="0" xfId="0" applyFont="1" applyFill="1"/>
    <xf numFmtId="0" fontId="0" fillId="4" borderId="0" xfId="0" applyFill="1"/>
    <xf numFmtId="0" fontId="0" fillId="3" borderId="0" xfId="0" applyFill="1"/>
    <xf numFmtId="0" fontId="4" fillId="5" borderId="0" xfId="0" applyFont="1" applyFill="1"/>
    <xf numFmtId="0" fontId="0" fillId="5" borderId="0" xfId="0" applyFill="1"/>
    <xf numFmtId="164" fontId="0" fillId="5" borderId="0" xfId="0" applyNumberFormat="1" applyFill="1"/>
    <xf numFmtId="164" fontId="4" fillId="5" borderId="0" xfId="0" applyNumberFormat="1" applyFont="1" applyFill="1"/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0" fillId="6" borderId="0" xfId="0" applyFill="1"/>
    <xf numFmtId="164" fontId="0" fillId="6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0" fontId="0" fillId="6" borderId="0" xfId="0" applyNumberFormat="1" applyFill="1" applyAlignment="1">
      <alignment horizontal="center"/>
    </xf>
    <xf numFmtId="10" fontId="4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top"/>
      <protection locked="0"/>
    </xf>
    <xf numFmtId="10" fontId="0" fillId="2" borderId="0" xfId="0" applyNumberFormat="1" applyFill="1" applyAlignment="1" applyProtection="1">
      <alignment horizontal="center"/>
      <protection locked="0"/>
    </xf>
  </cellXfs>
  <cellStyles count="1">
    <cellStyle name="Standaard" xfId="0" builtinId="0"/>
  </cellStyles>
  <dxfs count="0"/>
  <tableStyles count="1" defaultTableStyle="TableStyleMedium2" defaultPivotStyle="PivotStyleLight16">
    <tableStyle name="Invisible" pivot="0" table="0" count="0" xr9:uid="{27EF16BD-195A-407B-98C1-C6FEE6CBEC1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6653-B7B1-40D0-9102-56DC460972E4}">
  <dimension ref="A1:EZ186"/>
  <sheetViews>
    <sheetView tabSelected="1" zoomScale="110" zoomScaleNormal="110" workbookViewId="0">
      <selection activeCell="F8" sqref="F8"/>
    </sheetView>
  </sheetViews>
  <sheetFormatPr defaultColWidth="8.7109375" defaultRowHeight="14.45"/>
  <cols>
    <col min="1" max="1" width="44.28515625" bestFit="1" customWidth="1"/>
    <col min="2" max="3" width="14" style="33" bestFit="1" customWidth="1"/>
    <col min="4" max="4" width="13.140625" style="34" customWidth="1"/>
    <col min="5" max="5" width="15.7109375" style="30" bestFit="1" customWidth="1"/>
    <col min="6" max="6" width="15.7109375" style="30" customWidth="1"/>
  </cols>
  <sheetData>
    <row r="1" spans="1:7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/>
    </row>
    <row r="2" spans="1:7">
      <c r="A2" s="6" t="s">
        <v>6</v>
      </c>
      <c r="B2" s="7" t="s">
        <v>7</v>
      </c>
      <c r="C2" s="8" t="s">
        <v>8</v>
      </c>
      <c r="D2" s="9">
        <v>3002</v>
      </c>
      <c r="E2" s="35">
        <v>0</v>
      </c>
      <c r="F2" s="10">
        <f>D2*E2</f>
        <v>0</v>
      </c>
      <c r="G2" s="5"/>
    </row>
    <row r="3" spans="1:7">
      <c r="A3" s="6" t="s">
        <v>9</v>
      </c>
      <c r="B3" s="7" t="s">
        <v>7</v>
      </c>
      <c r="C3" s="8" t="s">
        <v>10</v>
      </c>
      <c r="D3" s="9">
        <v>344</v>
      </c>
      <c r="E3" s="35">
        <v>0</v>
      </c>
      <c r="F3" s="10">
        <f t="shared" ref="F3:F66" si="0">D3*E3</f>
        <v>0</v>
      </c>
      <c r="G3" s="5"/>
    </row>
    <row r="4" spans="1:7">
      <c r="A4" s="6" t="s">
        <v>11</v>
      </c>
      <c r="B4" s="7"/>
      <c r="C4" s="8" t="s">
        <v>12</v>
      </c>
      <c r="D4" s="9">
        <v>3921</v>
      </c>
      <c r="E4" s="35">
        <v>0</v>
      </c>
      <c r="F4" s="10">
        <f t="shared" si="0"/>
        <v>0</v>
      </c>
      <c r="G4" s="5"/>
    </row>
    <row r="5" spans="1:7">
      <c r="A5" s="6" t="s">
        <v>13</v>
      </c>
      <c r="B5" s="7" t="s">
        <v>7</v>
      </c>
      <c r="C5" s="8" t="s">
        <v>14</v>
      </c>
      <c r="D5" s="9">
        <v>510</v>
      </c>
      <c r="E5" s="35">
        <v>0</v>
      </c>
      <c r="F5" s="10">
        <f t="shared" si="0"/>
        <v>0</v>
      </c>
      <c r="G5" s="5"/>
    </row>
    <row r="6" spans="1:7">
      <c r="A6" s="6" t="s">
        <v>15</v>
      </c>
      <c r="B6" s="11" t="s">
        <v>7</v>
      </c>
      <c r="C6" s="11" t="s">
        <v>16</v>
      </c>
      <c r="D6" s="12">
        <v>16659</v>
      </c>
      <c r="E6" s="35">
        <v>0</v>
      </c>
      <c r="F6" s="10">
        <f t="shared" si="0"/>
        <v>0</v>
      </c>
      <c r="G6" s="5"/>
    </row>
    <row r="7" spans="1:7">
      <c r="A7" s="6" t="s">
        <v>17</v>
      </c>
      <c r="B7" s="7"/>
      <c r="C7" s="8" t="s">
        <v>18</v>
      </c>
      <c r="D7" s="9">
        <v>82</v>
      </c>
      <c r="E7" s="35">
        <v>0</v>
      </c>
      <c r="F7" s="10">
        <f t="shared" si="0"/>
        <v>0</v>
      </c>
      <c r="G7" s="5"/>
    </row>
    <row r="8" spans="1:7">
      <c r="A8" s="6" t="s">
        <v>19</v>
      </c>
      <c r="B8" s="7"/>
      <c r="C8" s="8" t="s">
        <v>16</v>
      </c>
      <c r="D8" s="9">
        <v>258</v>
      </c>
      <c r="E8" s="35">
        <v>2</v>
      </c>
      <c r="F8" s="10">
        <f t="shared" si="0"/>
        <v>516</v>
      </c>
      <c r="G8" s="5"/>
    </row>
    <row r="9" spans="1:7">
      <c r="A9" s="6" t="s">
        <v>20</v>
      </c>
      <c r="B9" s="7"/>
      <c r="C9" s="8" t="s">
        <v>12</v>
      </c>
      <c r="D9" s="9">
        <v>863</v>
      </c>
      <c r="E9" s="35">
        <v>0</v>
      </c>
      <c r="F9" s="10">
        <f t="shared" si="0"/>
        <v>0</v>
      </c>
      <c r="G9" s="5"/>
    </row>
    <row r="10" spans="1:7">
      <c r="A10" s="6" t="s">
        <v>21</v>
      </c>
      <c r="B10" s="11" t="s">
        <v>7</v>
      </c>
      <c r="C10" s="11" t="s">
        <v>22</v>
      </c>
      <c r="D10" s="12">
        <v>921</v>
      </c>
      <c r="E10" s="35">
        <v>0</v>
      </c>
      <c r="F10" s="10">
        <f t="shared" si="0"/>
        <v>0</v>
      </c>
      <c r="G10" s="5"/>
    </row>
    <row r="11" spans="1:7">
      <c r="A11" s="6" t="s">
        <v>23</v>
      </c>
      <c r="B11" s="7"/>
      <c r="C11" s="8" t="s">
        <v>24</v>
      </c>
      <c r="D11" s="9">
        <v>1209.3000000000002</v>
      </c>
      <c r="E11" s="35">
        <v>0</v>
      </c>
      <c r="F11" s="10">
        <f t="shared" si="0"/>
        <v>0</v>
      </c>
      <c r="G11" s="5"/>
    </row>
    <row r="12" spans="1:7">
      <c r="A12" s="6" t="s">
        <v>25</v>
      </c>
      <c r="B12" s="7"/>
      <c r="C12" s="8" t="s">
        <v>26</v>
      </c>
      <c r="D12" s="9">
        <v>757</v>
      </c>
      <c r="E12" s="35">
        <v>0</v>
      </c>
      <c r="F12" s="10">
        <f t="shared" si="0"/>
        <v>0</v>
      </c>
      <c r="G12" s="5"/>
    </row>
    <row r="13" spans="1:7">
      <c r="A13" s="6" t="s">
        <v>27</v>
      </c>
      <c r="B13" s="11" t="s">
        <v>7</v>
      </c>
      <c r="C13" s="11" t="s">
        <v>16</v>
      </c>
      <c r="D13" s="12">
        <f>991+4220</f>
        <v>5211</v>
      </c>
      <c r="E13" s="35">
        <v>0</v>
      </c>
      <c r="F13" s="10">
        <f t="shared" si="0"/>
        <v>0</v>
      </c>
      <c r="G13" s="5"/>
    </row>
    <row r="14" spans="1:7">
      <c r="A14" s="6" t="s">
        <v>28</v>
      </c>
      <c r="B14" s="7"/>
      <c r="C14" s="8" t="s">
        <v>29</v>
      </c>
      <c r="D14" s="9">
        <v>342</v>
      </c>
      <c r="E14" s="35">
        <v>0</v>
      </c>
      <c r="F14" s="10">
        <f t="shared" si="0"/>
        <v>0</v>
      </c>
      <c r="G14" s="5"/>
    </row>
    <row r="15" spans="1:7">
      <c r="A15" s="6" t="s">
        <v>30</v>
      </c>
      <c r="B15" s="7"/>
      <c r="C15" s="8" t="s">
        <v>12</v>
      </c>
      <c r="D15" s="9">
        <v>524</v>
      </c>
      <c r="E15" s="35">
        <v>0</v>
      </c>
      <c r="F15" s="10">
        <f t="shared" si="0"/>
        <v>0</v>
      </c>
      <c r="G15" s="5"/>
    </row>
    <row r="16" spans="1:7">
      <c r="A16" s="6" t="s">
        <v>31</v>
      </c>
      <c r="B16" s="7"/>
      <c r="C16" s="8" t="s">
        <v>32</v>
      </c>
      <c r="D16" s="9">
        <v>11060</v>
      </c>
      <c r="E16" s="35">
        <v>0</v>
      </c>
      <c r="F16" s="10">
        <f t="shared" si="0"/>
        <v>0</v>
      </c>
      <c r="G16" s="5"/>
    </row>
    <row r="17" spans="1:7">
      <c r="A17" s="6" t="s">
        <v>33</v>
      </c>
      <c r="B17" s="7" t="s">
        <v>7</v>
      </c>
      <c r="C17" s="11" t="s">
        <v>8</v>
      </c>
      <c r="D17" s="12">
        <v>764</v>
      </c>
      <c r="E17" s="35">
        <v>0</v>
      </c>
      <c r="F17" s="10">
        <f t="shared" si="0"/>
        <v>0</v>
      </c>
      <c r="G17" s="5"/>
    </row>
    <row r="18" spans="1:7">
      <c r="A18" s="6" t="s">
        <v>34</v>
      </c>
      <c r="B18" s="7"/>
      <c r="C18" s="8" t="s">
        <v>35</v>
      </c>
      <c r="D18" s="9">
        <f>598+212</f>
        <v>810</v>
      </c>
      <c r="E18" s="35">
        <v>0</v>
      </c>
      <c r="F18" s="10">
        <f t="shared" si="0"/>
        <v>0</v>
      </c>
      <c r="G18" s="5"/>
    </row>
    <row r="19" spans="1:7">
      <c r="A19" s="6" t="s">
        <v>27</v>
      </c>
      <c r="B19" s="11" t="s">
        <v>7</v>
      </c>
      <c r="C19" s="11" t="s">
        <v>36</v>
      </c>
      <c r="D19" s="12">
        <v>8460</v>
      </c>
      <c r="E19" s="35">
        <v>0</v>
      </c>
      <c r="F19" s="10">
        <f t="shared" si="0"/>
        <v>0</v>
      </c>
      <c r="G19" s="5"/>
    </row>
    <row r="20" spans="1:7">
      <c r="A20" s="6" t="s">
        <v>37</v>
      </c>
      <c r="B20" s="7" t="s">
        <v>7</v>
      </c>
      <c r="C20" s="8" t="s">
        <v>38</v>
      </c>
      <c r="D20" s="9">
        <v>559</v>
      </c>
      <c r="E20" s="35">
        <v>0</v>
      </c>
      <c r="F20" s="10">
        <f t="shared" si="0"/>
        <v>0</v>
      </c>
      <c r="G20" s="5"/>
    </row>
    <row r="21" spans="1:7">
      <c r="A21" s="6" t="s">
        <v>39</v>
      </c>
      <c r="B21" s="7" t="s">
        <v>7</v>
      </c>
      <c r="C21" s="8" t="s">
        <v>16</v>
      </c>
      <c r="D21" s="9">
        <v>3371</v>
      </c>
      <c r="E21" s="35">
        <v>0</v>
      </c>
      <c r="F21" s="10">
        <f t="shared" si="0"/>
        <v>0</v>
      </c>
      <c r="G21" s="5"/>
    </row>
    <row r="22" spans="1:7">
      <c r="A22" s="6" t="s">
        <v>40</v>
      </c>
      <c r="B22" s="7" t="s">
        <v>7</v>
      </c>
      <c r="C22" s="8" t="s">
        <v>26</v>
      </c>
      <c r="D22" s="9">
        <v>401</v>
      </c>
      <c r="E22" s="35">
        <v>0</v>
      </c>
      <c r="F22" s="10">
        <f t="shared" si="0"/>
        <v>0</v>
      </c>
      <c r="G22" s="5"/>
    </row>
    <row r="23" spans="1:7">
      <c r="A23" s="6" t="s">
        <v>41</v>
      </c>
      <c r="B23" s="7" t="s">
        <v>7</v>
      </c>
      <c r="C23" s="8" t="s">
        <v>16</v>
      </c>
      <c r="D23" s="9">
        <v>2776</v>
      </c>
      <c r="E23" s="35">
        <v>0</v>
      </c>
      <c r="F23" s="10">
        <f t="shared" si="0"/>
        <v>0</v>
      </c>
      <c r="G23" s="5"/>
    </row>
    <row r="24" spans="1:7">
      <c r="A24" s="6" t="s">
        <v>42</v>
      </c>
      <c r="B24" s="7"/>
      <c r="C24" s="8" t="s">
        <v>43</v>
      </c>
      <c r="D24" s="9">
        <v>349</v>
      </c>
      <c r="E24" s="35">
        <v>0</v>
      </c>
      <c r="F24" s="10">
        <f t="shared" si="0"/>
        <v>0</v>
      </c>
      <c r="G24" s="5"/>
    </row>
    <row r="25" spans="1:7">
      <c r="A25" s="6" t="s">
        <v>44</v>
      </c>
      <c r="B25" s="11" t="s">
        <v>7</v>
      </c>
      <c r="C25" s="11" t="s">
        <v>8</v>
      </c>
      <c r="D25" s="12">
        <v>669.53</v>
      </c>
      <c r="E25" s="35">
        <v>0</v>
      </c>
      <c r="F25" s="10">
        <f t="shared" si="0"/>
        <v>0</v>
      </c>
      <c r="G25" s="5"/>
    </row>
    <row r="26" spans="1:7">
      <c r="A26" s="6" t="s">
        <v>45</v>
      </c>
      <c r="B26" s="7"/>
      <c r="C26" s="8" t="s">
        <v>16</v>
      </c>
      <c r="D26" s="9">
        <v>614</v>
      </c>
      <c r="E26" s="35">
        <v>0</v>
      </c>
      <c r="F26" s="10">
        <f t="shared" si="0"/>
        <v>0</v>
      </c>
      <c r="G26" s="5"/>
    </row>
    <row r="27" spans="1:7">
      <c r="A27" s="6" t="s">
        <v>46</v>
      </c>
      <c r="B27" s="7"/>
      <c r="C27" s="8" t="s">
        <v>12</v>
      </c>
      <c r="D27" s="9">
        <v>269.82000000000011</v>
      </c>
      <c r="E27" s="35">
        <v>0</v>
      </c>
      <c r="F27" s="10">
        <f t="shared" si="0"/>
        <v>0</v>
      </c>
      <c r="G27" s="5"/>
    </row>
    <row r="28" spans="1:7">
      <c r="A28" s="6" t="s">
        <v>47</v>
      </c>
      <c r="B28" s="7"/>
      <c r="C28" s="8" t="s">
        <v>8</v>
      </c>
      <c r="D28" s="9">
        <v>477</v>
      </c>
      <c r="E28" s="35">
        <v>0</v>
      </c>
      <c r="F28" s="10">
        <f t="shared" si="0"/>
        <v>0</v>
      </c>
      <c r="G28" s="5"/>
    </row>
    <row r="29" spans="1:7">
      <c r="A29" s="6" t="s">
        <v>48</v>
      </c>
      <c r="B29" s="7"/>
      <c r="C29" s="8" t="s">
        <v>49</v>
      </c>
      <c r="D29" s="9">
        <v>764</v>
      </c>
      <c r="E29" s="35">
        <v>0</v>
      </c>
      <c r="F29" s="10">
        <f t="shared" si="0"/>
        <v>0</v>
      </c>
      <c r="G29" s="5"/>
    </row>
    <row r="30" spans="1:7">
      <c r="A30" s="6" t="s">
        <v>50</v>
      </c>
      <c r="B30" s="7"/>
      <c r="C30" s="8" t="s">
        <v>51</v>
      </c>
      <c r="D30" s="9">
        <v>143</v>
      </c>
      <c r="E30" s="35">
        <v>0</v>
      </c>
      <c r="F30" s="10">
        <f t="shared" si="0"/>
        <v>0</v>
      </c>
      <c r="G30" s="5"/>
    </row>
    <row r="31" spans="1:7">
      <c r="A31" s="6" t="s">
        <v>52</v>
      </c>
      <c r="B31" s="7"/>
      <c r="C31" s="8" t="s">
        <v>53</v>
      </c>
      <c r="D31" s="9">
        <v>558</v>
      </c>
      <c r="E31" s="35">
        <v>0</v>
      </c>
      <c r="F31" s="10">
        <f t="shared" si="0"/>
        <v>0</v>
      </c>
      <c r="G31" s="5"/>
    </row>
    <row r="32" spans="1:7">
      <c r="A32" s="6" t="s">
        <v>54</v>
      </c>
      <c r="B32" s="7"/>
      <c r="C32" s="8" t="s">
        <v>12</v>
      </c>
      <c r="D32" s="9">
        <v>307</v>
      </c>
      <c r="E32" s="35">
        <v>0</v>
      </c>
      <c r="F32" s="10">
        <f t="shared" si="0"/>
        <v>0</v>
      </c>
      <c r="G32" s="5"/>
    </row>
    <row r="33" spans="1:7">
      <c r="A33" s="6" t="s">
        <v>55</v>
      </c>
      <c r="B33" s="7" t="s">
        <v>7</v>
      </c>
      <c r="C33" s="8" t="s">
        <v>26</v>
      </c>
      <c r="D33" s="9">
        <v>463</v>
      </c>
      <c r="E33" s="35">
        <v>0</v>
      </c>
      <c r="F33" s="10">
        <f t="shared" si="0"/>
        <v>0</v>
      </c>
      <c r="G33" s="5"/>
    </row>
    <row r="34" spans="1:7">
      <c r="A34" s="6" t="s">
        <v>56</v>
      </c>
      <c r="B34" s="7" t="s">
        <v>7</v>
      </c>
      <c r="C34" s="8" t="s">
        <v>26</v>
      </c>
      <c r="D34" s="9">
        <v>359</v>
      </c>
      <c r="E34" s="35">
        <v>0</v>
      </c>
      <c r="F34" s="10">
        <f t="shared" si="0"/>
        <v>0</v>
      </c>
      <c r="G34" s="5"/>
    </row>
    <row r="35" spans="1:7">
      <c r="A35" s="6" t="s">
        <v>57</v>
      </c>
      <c r="B35" s="7"/>
      <c r="C35" s="8" t="s">
        <v>58</v>
      </c>
      <c r="D35" s="9">
        <f>607+168</f>
        <v>775</v>
      </c>
      <c r="E35" s="35">
        <v>0</v>
      </c>
      <c r="F35" s="10">
        <f t="shared" si="0"/>
        <v>0</v>
      </c>
      <c r="G35" s="5"/>
    </row>
    <row r="36" spans="1:7">
      <c r="A36" s="6" t="s">
        <v>59</v>
      </c>
      <c r="B36" s="7" t="s">
        <v>7</v>
      </c>
      <c r="C36" s="8" t="s">
        <v>60</v>
      </c>
      <c r="D36" s="9">
        <v>189</v>
      </c>
      <c r="E36" s="35">
        <v>0</v>
      </c>
      <c r="F36" s="10">
        <f t="shared" si="0"/>
        <v>0</v>
      </c>
      <c r="G36" s="5"/>
    </row>
    <row r="37" spans="1:7">
      <c r="A37" s="6" t="s">
        <v>61</v>
      </c>
      <c r="B37" s="7" t="s">
        <v>7</v>
      </c>
      <c r="C37" s="8" t="s">
        <v>26</v>
      </c>
      <c r="D37" s="9">
        <v>455</v>
      </c>
      <c r="E37" s="35">
        <v>0</v>
      </c>
      <c r="F37" s="10">
        <f t="shared" si="0"/>
        <v>0</v>
      </c>
      <c r="G37" s="5"/>
    </row>
    <row r="38" spans="1:7">
      <c r="A38" s="6" t="s">
        <v>62</v>
      </c>
      <c r="B38" s="11" t="s">
        <v>7</v>
      </c>
      <c r="C38" s="13" t="s">
        <v>16</v>
      </c>
      <c r="D38" s="9">
        <v>974</v>
      </c>
      <c r="E38" s="35">
        <v>0</v>
      </c>
      <c r="F38" s="10">
        <f t="shared" si="0"/>
        <v>0</v>
      </c>
      <c r="G38" s="5"/>
    </row>
    <row r="39" spans="1:7">
      <c r="A39" s="6" t="s">
        <v>63</v>
      </c>
      <c r="B39" s="7" t="s">
        <v>7</v>
      </c>
      <c r="C39" s="8" t="s">
        <v>26</v>
      </c>
      <c r="D39" s="9">
        <v>525</v>
      </c>
      <c r="E39" s="35">
        <v>0</v>
      </c>
      <c r="F39" s="10">
        <f t="shared" si="0"/>
        <v>0</v>
      </c>
      <c r="G39" s="5"/>
    </row>
    <row r="40" spans="1:7">
      <c r="A40" s="6" t="s">
        <v>64</v>
      </c>
      <c r="B40" s="7"/>
      <c r="C40" s="8" t="s">
        <v>53</v>
      </c>
      <c r="D40" s="9">
        <v>361</v>
      </c>
      <c r="E40" s="35">
        <v>0</v>
      </c>
      <c r="F40" s="10">
        <f t="shared" si="0"/>
        <v>0</v>
      </c>
      <c r="G40" s="5"/>
    </row>
    <row r="41" spans="1:7">
      <c r="A41" s="6" t="s">
        <v>65</v>
      </c>
      <c r="B41" s="7"/>
      <c r="C41" s="8" t="s">
        <v>66</v>
      </c>
      <c r="D41" s="9">
        <v>195.9</v>
      </c>
      <c r="E41" s="35">
        <v>0</v>
      </c>
      <c r="F41" s="10">
        <f t="shared" si="0"/>
        <v>0</v>
      </c>
      <c r="G41" s="5"/>
    </row>
    <row r="42" spans="1:7">
      <c r="A42" s="6" t="s">
        <v>67</v>
      </c>
      <c r="B42" s="7"/>
      <c r="C42" s="8" t="s">
        <v>68</v>
      </c>
      <c r="D42" s="9">
        <v>1163</v>
      </c>
      <c r="E42" s="35">
        <v>0</v>
      </c>
      <c r="F42" s="10">
        <f t="shared" si="0"/>
        <v>0</v>
      </c>
      <c r="G42" s="5"/>
    </row>
    <row r="43" spans="1:7">
      <c r="A43" s="6" t="s">
        <v>69</v>
      </c>
      <c r="B43" s="7"/>
      <c r="C43" s="8" t="s">
        <v>70</v>
      </c>
      <c r="D43" s="9">
        <v>248</v>
      </c>
      <c r="E43" s="35">
        <v>0</v>
      </c>
      <c r="F43" s="10">
        <f t="shared" si="0"/>
        <v>0</v>
      </c>
      <c r="G43" s="5"/>
    </row>
    <row r="44" spans="1:7">
      <c r="A44" s="6" t="s">
        <v>71</v>
      </c>
      <c r="B44" s="7"/>
      <c r="C44" s="8" t="s">
        <v>68</v>
      </c>
      <c r="D44" s="9">
        <v>499</v>
      </c>
      <c r="E44" s="35">
        <v>0</v>
      </c>
      <c r="F44" s="10">
        <f t="shared" si="0"/>
        <v>0</v>
      </c>
      <c r="G44" s="5"/>
    </row>
    <row r="45" spans="1:7">
      <c r="A45" s="6" t="s">
        <v>72</v>
      </c>
      <c r="B45" s="7"/>
      <c r="C45" s="8" t="s">
        <v>12</v>
      </c>
      <c r="D45" s="9">
        <v>249.7</v>
      </c>
      <c r="E45" s="35">
        <v>0</v>
      </c>
      <c r="F45" s="10">
        <f t="shared" si="0"/>
        <v>0</v>
      </c>
      <c r="G45" s="5"/>
    </row>
    <row r="46" spans="1:7">
      <c r="A46" s="6" t="s">
        <v>73</v>
      </c>
      <c r="B46" s="7" t="s">
        <v>7</v>
      </c>
      <c r="C46" s="8" t="s">
        <v>26</v>
      </c>
      <c r="D46" s="9">
        <v>355</v>
      </c>
      <c r="E46" s="35">
        <v>0</v>
      </c>
      <c r="F46" s="10">
        <f t="shared" si="0"/>
        <v>0</v>
      </c>
      <c r="G46" s="5"/>
    </row>
    <row r="47" spans="1:7">
      <c r="A47" s="6" t="s">
        <v>74</v>
      </c>
      <c r="B47" s="7"/>
      <c r="C47" s="8" t="s">
        <v>68</v>
      </c>
      <c r="D47" s="9">
        <v>864</v>
      </c>
      <c r="E47" s="35">
        <v>0</v>
      </c>
      <c r="F47" s="10">
        <f t="shared" si="0"/>
        <v>0</v>
      </c>
      <c r="G47" s="5"/>
    </row>
    <row r="48" spans="1:7">
      <c r="A48" s="6" t="s">
        <v>75</v>
      </c>
      <c r="B48" s="7"/>
      <c r="C48" s="8" t="s">
        <v>76</v>
      </c>
      <c r="D48" s="9">
        <v>432</v>
      </c>
      <c r="E48" s="35">
        <v>0</v>
      </c>
      <c r="F48" s="10">
        <f t="shared" si="0"/>
        <v>0</v>
      </c>
      <c r="G48" s="5"/>
    </row>
    <row r="49" spans="1:7">
      <c r="A49" s="6" t="s">
        <v>77</v>
      </c>
      <c r="B49" s="7"/>
      <c r="C49" s="8" t="s">
        <v>12</v>
      </c>
      <c r="D49" s="9">
        <v>434</v>
      </c>
      <c r="E49" s="35">
        <v>0</v>
      </c>
      <c r="F49" s="10">
        <f t="shared" si="0"/>
        <v>0</v>
      </c>
      <c r="G49" s="5"/>
    </row>
    <row r="50" spans="1:7">
      <c r="A50" s="6" t="s">
        <v>78</v>
      </c>
      <c r="B50" s="7" t="s">
        <v>7</v>
      </c>
      <c r="C50" s="7" t="s">
        <v>79</v>
      </c>
      <c r="D50" s="12">
        <v>489</v>
      </c>
      <c r="E50" s="35">
        <v>0</v>
      </c>
      <c r="F50" s="10">
        <f t="shared" si="0"/>
        <v>0</v>
      </c>
      <c r="G50" s="5"/>
    </row>
    <row r="51" spans="1:7">
      <c r="A51" s="6" t="s">
        <v>80</v>
      </c>
      <c r="B51" s="7"/>
      <c r="C51" s="14" t="s">
        <v>12</v>
      </c>
      <c r="D51" s="9">
        <v>332</v>
      </c>
      <c r="E51" s="35">
        <v>0</v>
      </c>
      <c r="F51" s="10">
        <f t="shared" si="0"/>
        <v>0</v>
      </c>
      <c r="G51" s="5"/>
    </row>
    <row r="52" spans="1:7">
      <c r="A52" s="6" t="s">
        <v>81</v>
      </c>
      <c r="B52" s="7"/>
      <c r="C52" s="8" t="s">
        <v>12</v>
      </c>
      <c r="D52" s="9">
        <v>821.08</v>
      </c>
      <c r="E52" s="35">
        <v>0</v>
      </c>
      <c r="F52" s="10">
        <f t="shared" si="0"/>
        <v>0</v>
      </c>
      <c r="G52" s="5"/>
    </row>
    <row r="53" spans="1:7">
      <c r="A53" s="6" t="s">
        <v>82</v>
      </c>
      <c r="B53" s="7"/>
      <c r="C53" s="7" t="s">
        <v>83</v>
      </c>
      <c r="D53" s="12">
        <v>104</v>
      </c>
      <c r="E53" s="35">
        <v>0</v>
      </c>
      <c r="F53" s="10">
        <f t="shared" si="0"/>
        <v>0</v>
      </c>
      <c r="G53" s="5"/>
    </row>
    <row r="54" spans="1:7">
      <c r="A54" s="6" t="s">
        <v>84</v>
      </c>
      <c r="B54" s="7"/>
      <c r="C54" s="7" t="s">
        <v>8</v>
      </c>
      <c r="D54" s="12">
        <v>221</v>
      </c>
      <c r="E54" s="35">
        <v>0</v>
      </c>
      <c r="F54" s="10">
        <f t="shared" si="0"/>
        <v>0</v>
      </c>
      <c r="G54" s="5"/>
    </row>
    <row r="55" spans="1:7">
      <c r="A55" s="6" t="s">
        <v>85</v>
      </c>
      <c r="B55" s="7"/>
      <c r="C55" s="8" t="s">
        <v>8</v>
      </c>
      <c r="D55" s="9">
        <v>183</v>
      </c>
      <c r="E55" s="35">
        <v>0</v>
      </c>
      <c r="F55" s="10">
        <f t="shared" si="0"/>
        <v>0</v>
      </c>
      <c r="G55" s="5"/>
    </row>
    <row r="56" spans="1:7">
      <c r="A56" s="6" t="s">
        <v>86</v>
      </c>
      <c r="B56" s="7"/>
      <c r="C56" s="7" t="s">
        <v>8</v>
      </c>
      <c r="D56" s="12">
        <v>206.36</v>
      </c>
      <c r="E56" s="35">
        <v>0</v>
      </c>
      <c r="F56" s="10">
        <f t="shared" si="0"/>
        <v>0</v>
      </c>
      <c r="G56" s="5"/>
    </row>
    <row r="57" spans="1:7">
      <c r="A57" s="6" t="s">
        <v>87</v>
      </c>
      <c r="B57" s="7"/>
      <c r="C57" s="7" t="s">
        <v>8</v>
      </c>
      <c r="D57" s="12">
        <v>180</v>
      </c>
      <c r="E57" s="35">
        <v>0</v>
      </c>
      <c r="F57" s="10">
        <f t="shared" si="0"/>
        <v>0</v>
      </c>
      <c r="G57" s="5"/>
    </row>
    <row r="58" spans="1:7">
      <c r="A58" s="6" t="s">
        <v>88</v>
      </c>
      <c r="B58" s="11" t="s">
        <v>7</v>
      </c>
      <c r="C58" s="11" t="s">
        <v>89</v>
      </c>
      <c r="D58" s="12">
        <f>2154+1668</f>
        <v>3822</v>
      </c>
      <c r="E58" s="35">
        <v>0</v>
      </c>
      <c r="F58" s="10">
        <f t="shared" si="0"/>
        <v>0</v>
      </c>
      <c r="G58" s="5"/>
    </row>
    <row r="59" spans="1:7">
      <c r="A59" s="6" t="s">
        <v>90</v>
      </c>
      <c r="B59" s="7"/>
      <c r="C59" s="7" t="s">
        <v>91</v>
      </c>
      <c r="D59" s="12">
        <v>321</v>
      </c>
      <c r="E59" s="35">
        <v>0</v>
      </c>
      <c r="F59" s="10">
        <f t="shared" si="0"/>
        <v>0</v>
      </c>
      <c r="G59" s="5"/>
    </row>
    <row r="60" spans="1:7">
      <c r="A60" s="6" t="s">
        <v>92</v>
      </c>
      <c r="B60" s="7"/>
      <c r="C60" s="7" t="s">
        <v>83</v>
      </c>
      <c r="D60" s="12">
        <v>107</v>
      </c>
      <c r="E60" s="35">
        <v>0</v>
      </c>
      <c r="F60" s="10">
        <f t="shared" si="0"/>
        <v>0</v>
      </c>
      <c r="G60" s="5"/>
    </row>
    <row r="61" spans="1:7">
      <c r="A61" s="6" t="s">
        <v>93</v>
      </c>
      <c r="B61" s="7"/>
      <c r="C61" s="7" t="s">
        <v>8</v>
      </c>
      <c r="D61" s="12">
        <v>216</v>
      </c>
      <c r="E61" s="35">
        <v>0</v>
      </c>
      <c r="F61" s="10">
        <f t="shared" si="0"/>
        <v>0</v>
      </c>
      <c r="G61" s="5"/>
    </row>
    <row r="62" spans="1:7">
      <c r="A62" s="6" t="s">
        <v>94</v>
      </c>
      <c r="B62" s="7"/>
      <c r="C62" s="8" t="s">
        <v>68</v>
      </c>
      <c r="D62" s="9">
        <v>610</v>
      </c>
      <c r="E62" s="35">
        <v>0</v>
      </c>
      <c r="F62" s="10">
        <f t="shared" si="0"/>
        <v>0</v>
      </c>
      <c r="G62" s="5"/>
    </row>
    <row r="63" spans="1:7">
      <c r="A63" s="6" t="s">
        <v>95</v>
      </c>
      <c r="B63" s="7" t="s">
        <v>7</v>
      </c>
      <c r="C63" s="8" t="s">
        <v>96</v>
      </c>
      <c r="D63" s="9">
        <v>205</v>
      </c>
      <c r="E63" s="35">
        <v>0</v>
      </c>
      <c r="F63" s="10">
        <f t="shared" si="0"/>
        <v>0</v>
      </c>
      <c r="G63" s="5"/>
    </row>
    <row r="64" spans="1:7">
      <c r="A64" s="6" t="s">
        <v>97</v>
      </c>
      <c r="B64" s="7"/>
      <c r="C64" s="8" t="s">
        <v>98</v>
      </c>
      <c r="D64" s="9">
        <v>139</v>
      </c>
      <c r="E64" s="35">
        <v>0</v>
      </c>
      <c r="F64" s="10">
        <f t="shared" si="0"/>
        <v>0</v>
      </c>
      <c r="G64" s="5"/>
    </row>
    <row r="65" spans="1:7">
      <c r="A65" s="6" t="s">
        <v>99</v>
      </c>
      <c r="B65" s="7"/>
      <c r="C65" s="8" t="s">
        <v>53</v>
      </c>
      <c r="D65" s="9">
        <v>250</v>
      </c>
      <c r="E65" s="35">
        <v>0</v>
      </c>
      <c r="F65" s="10">
        <f t="shared" si="0"/>
        <v>0</v>
      </c>
      <c r="G65" s="5"/>
    </row>
    <row r="66" spans="1:7">
      <c r="A66" s="6" t="s">
        <v>100</v>
      </c>
      <c r="B66" s="7"/>
      <c r="C66" s="7" t="s">
        <v>91</v>
      </c>
      <c r="D66" s="12">
        <v>214</v>
      </c>
      <c r="E66" s="35">
        <v>0</v>
      </c>
      <c r="F66" s="10">
        <f t="shared" si="0"/>
        <v>0</v>
      </c>
      <c r="G66" s="5"/>
    </row>
    <row r="67" spans="1:7">
      <c r="A67" s="6" t="s">
        <v>101</v>
      </c>
      <c r="B67" s="7"/>
      <c r="C67" s="8" t="s">
        <v>8</v>
      </c>
      <c r="D67" s="9">
        <v>189</v>
      </c>
      <c r="E67" s="35">
        <v>0</v>
      </c>
      <c r="F67" s="10">
        <f t="shared" ref="F67:F130" si="1">D67*E67</f>
        <v>0</v>
      </c>
      <c r="G67" s="5"/>
    </row>
    <row r="68" spans="1:7">
      <c r="A68" s="6" t="s">
        <v>102</v>
      </c>
      <c r="B68" s="7"/>
      <c r="C68" s="8" t="s">
        <v>103</v>
      </c>
      <c r="D68" s="9">
        <v>925</v>
      </c>
      <c r="E68" s="35">
        <v>0</v>
      </c>
      <c r="F68" s="10">
        <f t="shared" si="1"/>
        <v>0</v>
      </c>
      <c r="G68" s="5"/>
    </row>
    <row r="69" spans="1:7">
      <c r="A69" s="6" t="s">
        <v>104</v>
      </c>
      <c r="B69" s="7"/>
      <c r="C69" s="7" t="s">
        <v>105</v>
      </c>
      <c r="D69" s="12">
        <v>170.97</v>
      </c>
      <c r="E69" s="35">
        <v>0</v>
      </c>
      <c r="F69" s="10">
        <f t="shared" si="1"/>
        <v>0</v>
      </c>
      <c r="G69" s="5"/>
    </row>
    <row r="70" spans="1:7">
      <c r="A70" s="6" t="s">
        <v>106</v>
      </c>
      <c r="B70" s="7"/>
      <c r="C70" s="8" t="s">
        <v>107</v>
      </c>
      <c r="D70" s="9">
        <v>3376</v>
      </c>
      <c r="E70" s="35">
        <v>0</v>
      </c>
      <c r="F70" s="10">
        <f t="shared" si="1"/>
        <v>0</v>
      </c>
      <c r="G70" s="5"/>
    </row>
    <row r="71" spans="1:7">
      <c r="A71" s="6" t="s">
        <v>108</v>
      </c>
      <c r="B71" s="11"/>
      <c r="C71" s="11" t="s">
        <v>109</v>
      </c>
      <c r="D71" s="12">
        <v>405</v>
      </c>
      <c r="E71" s="35">
        <v>0</v>
      </c>
      <c r="F71" s="10">
        <f t="shared" si="1"/>
        <v>0</v>
      </c>
      <c r="G71" s="5"/>
    </row>
    <row r="72" spans="1:7">
      <c r="A72" s="6" t="s">
        <v>110</v>
      </c>
      <c r="B72" s="7"/>
      <c r="C72" s="8" t="s">
        <v>16</v>
      </c>
      <c r="D72" s="9">
        <v>726</v>
      </c>
      <c r="E72" s="35">
        <v>0</v>
      </c>
      <c r="F72" s="10">
        <f t="shared" si="1"/>
        <v>0</v>
      </c>
      <c r="G72" s="5"/>
    </row>
    <row r="73" spans="1:7">
      <c r="A73" s="6" t="s">
        <v>111</v>
      </c>
      <c r="B73" s="7" t="s">
        <v>7</v>
      </c>
      <c r="C73" s="7" t="s">
        <v>112</v>
      </c>
      <c r="D73" s="12">
        <v>234</v>
      </c>
      <c r="E73" s="35">
        <v>0</v>
      </c>
      <c r="F73" s="10">
        <f t="shared" si="1"/>
        <v>0</v>
      </c>
      <c r="G73" s="5"/>
    </row>
    <row r="74" spans="1:7">
      <c r="A74" s="6" t="s">
        <v>113</v>
      </c>
      <c r="B74" s="11" t="s">
        <v>7</v>
      </c>
      <c r="C74" s="11" t="s">
        <v>114</v>
      </c>
      <c r="D74" s="12">
        <v>1685</v>
      </c>
      <c r="E74" s="35">
        <v>0</v>
      </c>
      <c r="F74" s="10">
        <f t="shared" si="1"/>
        <v>0</v>
      </c>
      <c r="G74" s="5"/>
    </row>
    <row r="75" spans="1:7">
      <c r="A75" s="6" t="s">
        <v>115</v>
      </c>
      <c r="B75" s="7"/>
      <c r="C75" s="8" t="s">
        <v>26</v>
      </c>
      <c r="D75" s="9">
        <v>224</v>
      </c>
      <c r="E75" s="35">
        <v>0</v>
      </c>
      <c r="F75" s="10">
        <f t="shared" si="1"/>
        <v>0</v>
      </c>
      <c r="G75" s="5"/>
    </row>
    <row r="76" spans="1:7">
      <c r="A76" s="6" t="s">
        <v>116</v>
      </c>
      <c r="B76" s="7" t="s">
        <v>117</v>
      </c>
      <c r="C76" s="7" t="s">
        <v>105</v>
      </c>
      <c r="D76" s="12">
        <v>106</v>
      </c>
      <c r="E76" s="35">
        <v>0</v>
      </c>
      <c r="F76" s="10">
        <f t="shared" si="1"/>
        <v>0</v>
      </c>
      <c r="G76" s="5"/>
    </row>
    <row r="77" spans="1:7">
      <c r="A77" s="6" t="s">
        <v>118</v>
      </c>
      <c r="B77" s="7"/>
      <c r="C77" s="8" t="s">
        <v>119</v>
      </c>
      <c r="D77" s="9">
        <v>269</v>
      </c>
      <c r="E77" s="35">
        <v>0</v>
      </c>
      <c r="F77" s="10">
        <f t="shared" si="1"/>
        <v>0</v>
      </c>
      <c r="G77" s="5"/>
    </row>
    <row r="78" spans="1:7">
      <c r="A78" s="6" t="s">
        <v>120</v>
      </c>
      <c r="B78" s="7"/>
      <c r="C78" s="8" t="s">
        <v>35</v>
      </c>
      <c r="D78" s="9">
        <v>282</v>
      </c>
      <c r="E78" s="35">
        <v>0</v>
      </c>
      <c r="F78" s="10">
        <f t="shared" si="1"/>
        <v>0</v>
      </c>
      <c r="G78" s="5"/>
    </row>
    <row r="79" spans="1:7">
      <c r="A79" s="6" t="s">
        <v>121</v>
      </c>
      <c r="B79" s="7"/>
      <c r="C79" s="7" t="s">
        <v>122</v>
      </c>
      <c r="D79" s="12">
        <v>206</v>
      </c>
      <c r="E79" s="35">
        <v>0</v>
      </c>
      <c r="F79" s="10">
        <f t="shared" si="1"/>
        <v>0</v>
      </c>
      <c r="G79" s="5"/>
    </row>
    <row r="80" spans="1:7">
      <c r="A80" s="6" t="s">
        <v>123</v>
      </c>
      <c r="B80" s="7"/>
      <c r="C80" s="8" t="s">
        <v>16</v>
      </c>
      <c r="D80" s="9">
        <v>397</v>
      </c>
      <c r="E80" s="35">
        <v>0</v>
      </c>
      <c r="F80" s="10">
        <f t="shared" si="1"/>
        <v>0</v>
      </c>
      <c r="G80" s="5"/>
    </row>
    <row r="81" spans="1:7">
      <c r="A81" s="6" t="s">
        <v>124</v>
      </c>
      <c r="B81" s="7"/>
      <c r="C81" s="8" t="s">
        <v>16</v>
      </c>
      <c r="D81" s="9">
        <v>669</v>
      </c>
      <c r="E81" s="35">
        <v>0</v>
      </c>
      <c r="F81" s="10">
        <f t="shared" si="1"/>
        <v>0</v>
      </c>
      <c r="G81" s="5"/>
    </row>
    <row r="82" spans="1:7">
      <c r="A82" s="6" t="s">
        <v>125</v>
      </c>
      <c r="B82" s="7"/>
      <c r="C82" s="8" t="s">
        <v>16</v>
      </c>
      <c r="D82" s="9">
        <v>914</v>
      </c>
      <c r="E82" s="35">
        <v>0</v>
      </c>
      <c r="F82" s="10">
        <f t="shared" si="1"/>
        <v>0</v>
      </c>
      <c r="G82" s="5"/>
    </row>
    <row r="83" spans="1:7">
      <c r="A83" s="6" t="s">
        <v>126</v>
      </c>
      <c r="B83" s="7"/>
      <c r="C83" s="8" t="s">
        <v>127</v>
      </c>
      <c r="D83" s="9">
        <v>168</v>
      </c>
      <c r="E83" s="35">
        <v>0</v>
      </c>
      <c r="F83" s="10">
        <f t="shared" si="1"/>
        <v>0</v>
      </c>
      <c r="G83" s="5"/>
    </row>
    <row r="84" spans="1:7">
      <c r="A84" s="6" t="s">
        <v>128</v>
      </c>
      <c r="B84" s="7"/>
      <c r="C84" s="8" t="s">
        <v>129</v>
      </c>
      <c r="D84" s="9">
        <v>173</v>
      </c>
      <c r="E84" s="35">
        <v>0</v>
      </c>
      <c r="F84" s="10">
        <f t="shared" si="1"/>
        <v>0</v>
      </c>
      <c r="G84" s="5"/>
    </row>
    <row r="85" spans="1:7">
      <c r="A85" s="6" t="s">
        <v>130</v>
      </c>
      <c r="B85" s="7"/>
      <c r="C85" s="8" t="s">
        <v>26</v>
      </c>
      <c r="D85" s="9">
        <v>217</v>
      </c>
      <c r="E85" s="35">
        <v>0</v>
      </c>
      <c r="F85" s="10">
        <f t="shared" si="1"/>
        <v>0</v>
      </c>
      <c r="G85" s="5"/>
    </row>
    <row r="86" spans="1:7">
      <c r="A86" s="6" t="s">
        <v>131</v>
      </c>
      <c r="B86" s="7"/>
      <c r="C86" s="7" t="s">
        <v>105</v>
      </c>
      <c r="D86" s="12">
        <v>105</v>
      </c>
      <c r="E86" s="35">
        <v>0</v>
      </c>
      <c r="F86" s="10">
        <f t="shared" si="1"/>
        <v>0</v>
      </c>
      <c r="G86" s="5"/>
    </row>
    <row r="87" spans="1:7">
      <c r="A87" s="6" t="s">
        <v>132</v>
      </c>
      <c r="B87" s="7"/>
      <c r="C87" s="8" t="s">
        <v>12</v>
      </c>
      <c r="D87" s="9">
        <v>597</v>
      </c>
      <c r="E87" s="35">
        <v>0</v>
      </c>
      <c r="F87" s="10">
        <f t="shared" si="1"/>
        <v>0</v>
      </c>
      <c r="G87" s="5"/>
    </row>
    <row r="88" spans="1:7">
      <c r="A88" s="6" t="s">
        <v>133</v>
      </c>
      <c r="B88" s="7"/>
      <c r="C88" s="8" t="s">
        <v>38</v>
      </c>
      <c r="D88" s="9">
        <v>568</v>
      </c>
      <c r="E88" s="35">
        <v>0</v>
      </c>
      <c r="F88" s="10">
        <f t="shared" si="1"/>
        <v>0</v>
      </c>
      <c r="G88" s="5"/>
    </row>
    <row r="89" spans="1:7">
      <c r="A89" s="6" t="s">
        <v>134</v>
      </c>
      <c r="B89" s="11" t="s">
        <v>7</v>
      </c>
      <c r="C89" s="11" t="s">
        <v>36</v>
      </c>
      <c r="D89" s="12">
        <v>1440</v>
      </c>
      <c r="E89" s="35">
        <v>0</v>
      </c>
      <c r="F89" s="10">
        <f t="shared" si="1"/>
        <v>0</v>
      </c>
      <c r="G89" s="5"/>
    </row>
    <row r="90" spans="1:7">
      <c r="A90" s="6" t="s">
        <v>135</v>
      </c>
      <c r="B90" s="7"/>
      <c r="C90" s="8" t="s">
        <v>16</v>
      </c>
      <c r="D90" s="9">
        <f>310+174+195</f>
        <v>679</v>
      </c>
      <c r="E90" s="35">
        <v>0</v>
      </c>
      <c r="F90" s="10">
        <f t="shared" si="1"/>
        <v>0</v>
      </c>
      <c r="G90" s="5"/>
    </row>
    <row r="91" spans="1:7">
      <c r="A91" s="6" t="s">
        <v>136</v>
      </c>
      <c r="B91" s="7"/>
      <c r="C91" s="7" t="s">
        <v>137</v>
      </c>
      <c r="D91" s="12">
        <v>121</v>
      </c>
      <c r="E91" s="35">
        <v>0</v>
      </c>
      <c r="F91" s="10">
        <f t="shared" si="1"/>
        <v>0</v>
      </c>
      <c r="G91" s="5"/>
    </row>
    <row r="92" spans="1:7">
      <c r="A92" s="6" t="s">
        <v>138</v>
      </c>
      <c r="B92" s="7"/>
      <c r="C92" s="7" t="s">
        <v>139</v>
      </c>
      <c r="D92" s="12">
        <v>121.56</v>
      </c>
      <c r="E92" s="35">
        <v>0</v>
      </c>
      <c r="F92" s="10">
        <f t="shared" si="1"/>
        <v>0</v>
      </c>
      <c r="G92" s="5"/>
    </row>
    <row r="93" spans="1:7">
      <c r="A93" s="6" t="s">
        <v>140</v>
      </c>
      <c r="B93" s="11" t="s">
        <v>7</v>
      </c>
      <c r="C93" s="11" t="s">
        <v>114</v>
      </c>
      <c r="D93" s="12">
        <v>1128</v>
      </c>
      <c r="E93" s="35">
        <v>0</v>
      </c>
      <c r="F93" s="10">
        <f t="shared" si="1"/>
        <v>0</v>
      </c>
      <c r="G93" s="5"/>
    </row>
    <row r="94" spans="1:7">
      <c r="A94" s="6" t="s">
        <v>141</v>
      </c>
      <c r="B94" s="7"/>
      <c r="C94" s="7" t="s">
        <v>142</v>
      </c>
      <c r="D94" s="12">
        <v>151</v>
      </c>
      <c r="E94" s="35">
        <v>0</v>
      </c>
      <c r="F94" s="10">
        <f t="shared" si="1"/>
        <v>0</v>
      </c>
      <c r="G94" s="5"/>
    </row>
    <row r="95" spans="1:7">
      <c r="A95" s="6" t="s">
        <v>143</v>
      </c>
      <c r="B95" s="7"/>
      <c r="C95" s="8" t="s">
        <v>70</v>
      </c>
      <c r="D95" s="9">
        <v>231</v>
      </c>
      <c r="E95" s="35">
        <v>0</v>
      </c>
      <c r="F95" s="10">
        <f t="shared" si="1"/>
        <v>0</v>
      </c>
      <c r="G95" s="5"/>
    </row>
    <row r="96" spans="1:7">
      <c r="A96" s="6" t="s">
        <v>144</v>
      </c>
      <c r="B96" s="7"/>
      <c r="C96" s="8" t="s">
        <v>32</v>
      </c>
      <c r="D96" s="9">
        <v>1080</v>
      </c>
      <c r="E96" s="35">
        <v>0</v>
      </c>
      <c r="F96" s="10">
        <f t="shared" si="1"/>
        <v>0</v>
      </c>
      <c r="G96" s="5"/>
    </row>
    <row r="97" spans="1:7">
      <c r="A97" s="6" t="s">
        <v>145</v>
      </c>
      <c r="B97" s="7"/>
      <c r="C97" s="7" t="s">
        <v>16</v>
      </c>
      <c r="D97" s="12">
        <v>127</v>
      </c>
      <c r="E97" s="35">
        <v>0</v>
      </c>
      <c r="F97" s="10">
        <f t="shared" si="1"/>
        <v>0</v>
      </c>
      <c r="G97" s="5"/>
    </row>
    <row r="98" spans="1:7">
      <c r="A98" s="6" t="s">
        <v>47</v>
      </c>
      <c r="B98" s="7"/>
      <c r="C98" s="7" t="s">
        <v>8</v>
      </c>
      <c r="D98" s="12">
        <v>113</v>
      </c>
      <c r="E98" s="35">
        <v>0</v>
      </c>
      <c r="F98" s="10">
        <f t="shared" si="1"/>
        <v>0</v>
      </c>
      <c r="G98" s="5"/>
    </row>
    <row r="99" spans="1:7">
      <c r="A99" s="6" t="s">
        <v>146</v>
      </c>
      <c r="B99" s="7"/>
      <c r="C99" s="8" t="s">
        <v>8</v>
      </c>
      <c r="D99" s="9">
        <v>185</v>
      </c>
      <c r="E99" s="35">
        <v>0</v>
      </c>
      <c r="F99" s="10">
        <f t="shared" si="1"/>
        <v>0</v>
      </c>
      <c r="G99" s="5"/>
    </row>
    <row r="100" spans="1:7">
      <c r="A100" s="6" t="s">
        <v>147</v>
      </c>
      <c r="B100" s="7"/>
      <c r="C100" s="7" t="s">
        <v>148</v>
      </c>
      <c r="D100" s="12">
        <v>130</v>
      </c>
      <c r="E100" s="35">
        <v>0</v>
      </c>
      <c r="F100" s="10">
        <f t="shared" si="1"/>
        <v>0</v>
      </c>
      <c r="G100" s="5"/>
    </row>
    <row r="101" spans="1:7">
      <c r="A101" s="6" t="s">
        <v>149</v>
      </c>
      <c r="B101" s="7"/>
      <c r="C101" s="7" t="s">
        <v>32</v>
      </c>
      <c r="D101" s="12">
        <v>170.94</v>
      </c>
      <c r="E101" s="35">
        <v>0</v>
      </c>
      <c r="F101" s="10">
        <f t="shared" si="1"/>
        <v>0</v>
      </c>
      <c r="G101" s="5"/>
    </row>
    <row r="102" spans="1:7">
      <c r="A102" s="6" t="s">
        <v>150</v>
      </c>
      <c r="B102" s="7"/>
      <c r="C102" s="8" t="s">
        <v>32</v>
      </c>
      <c r="D102" s="9">
        <v>265</v>
      </c>
      <c r="E102" s="35">
        <v>0</v>
      </c>
      <c r="F102" s="10">
        <f t="shared" si="1"/>
        <v>0</v>
      </c>
      <c r="G102" s="5"/>
    </row>
    <row r="103" spans="1:7">
      <c r="A103" s="6" t="s">
        <v>151</v>
      </c>
      <c r="B103" s="7"/>
      <c r="C103" s="7" t="s">
        <v>152</v>
      </c>
      <c r="D103" s="12">
        <v>228</v>
      </c>
      <c r="E103" s="35">
        <v>0</v>
      </c>
      <c r="F103" s="10">
        <f t="shared" si="1"/>
        <v>0</v>
      </c>
      <c r="G103" s="5"/>
    </row>
    <row r="104" spans="1:7">
      <c r="A104" s="6" t="s">
        <v>153</v>
      </c>
      <c r="B104" s="7" t="s">
        <v>7</v>
      </c>
      <c r="C104" s="8" t="s">
        <v>154</v>
      </c>
      <c r="D104" s="9">
        <v>177</v>
      </c>
      <c r="E104" s="35">
        <v>0</v>
      </c>
      <c r="F104" s="10">
        <f t="shared" si="1"/>
        <v>0</v>
      </c>
      <c r="G104" s="5"/>
    </row>
    <row r="105" spans="1:7">
      <c r="A105" s="6" t="s">
        <v>155</v>
      </c>
      <c r="B105" s="7"/>
      <c r="C105" s="8" t="s">
        <v>16</v>
      </c>
      <c r="D105" s="9">
        <v>146</v>
      </c>
      <c r="E105" s="35">
        <v>0</v>
      </c>
      <c r="F105" s="10">
        <f t="shared" si="1"/>
        <v>0</v>
      </c>
      <c r="G105" s="5"/>
    </row>
    <row r="106" spans="1:7">
      <c r="A106" s="6" t="s">
        <v>156</v>
      </c>
      <c r="B106" s="7" t="s">
        <v>7</v>
      </c>
      <c r="C106" s="8" t="s">
        <v>157</v>
      </c>
      <c r="D106" s="9">
        <v>355</v>
      </c>
      <c r="E106" s="35">
        <v>0</v>
      </c>
      <c r="F106" s="10">
        <f t="shared" si="1"/>
        <v>0</v>
      </c>
      <c r="G106" s="5"/>
    </row>
    <row r="107" spans="1:7">
      <c r="A107" s="6" t="s">
        <v>158</v>
      </c>
      <c r="B107" s="7"/>
      <c r="C107" s="7" t="s">
        <v>159</v>
      </c>
      <c r="D107" s="12">
        <v>285</v>
      </c>
      <c r="E107" s="35">
        <v>0</v>
      </c>
      <c r="F107" s="10">
        <f t="shared" si="1"/>
        <v>0</v>
      </c>
      <c r="G107" s="5"/>
    </row>
    <row r="108" spans="1:7">
      <c r="A108" s="6" t="s">
        <v>15</v>
      </c>
      <c r="B108" s="11" t="s">
        <v>7</v>
      </c>
      <c r="C108" s="13" t="s">
        <v>160</v>
      </c>
      <c r="D108" s="12">
        <v>134</v>
      </c>
      <c r="E108" s="35">
        <v>0</v>
      </c>
      <c r="F108" s="10">
        <f t="shared" si="1"/>
        <v>0</v>
      </c>
      <c r="G108" s="5"/>
    </row>
    <row r="109" spans="1:7">
      <c r="A109" s="6" t="s">
        <v>161</v>
      </c>
      <c r="B109" s="7"/>
      <c r="C109" s="7" t="s">
        <v>162</v>
      </c>
      <c r="D109" s="12">
        <v>134</v>
      </c>
      <c r="E109" s="35">
        <v>0</v>
      </c>
      <c r="F109" s="10">
        <f t="shared" si="1"/>
        <v>0</v>
      </c>
      <c r="G109" s="5"/>
    </row>
    <row r="110" spans="1:7">
      <c r="A110" s="6" t="s">
        <v>163</v>
      </c>
      <c r="B110" s="7"/>
      <c r="C110" s="7" t="s">
        <v>16</v>
      </c>
      <c r="D110" s="12">
        <v>150</v>
      </c>
      <c r="E110" s="35">
        <v>0</v>
      </c>
      <c r="F110" s="10">
        <f t="shared" si="1"/>
        <v>0</v>
      </c>
      <c r="G110" s="5"/>
    </row>
    <row r="111" spans="1:7">
      <c r="A111" s="6" t="s">
        <v>164</v>
      </c>
      <c r="B111" s="11" t="s">
        <v>7</v>
      </c>
      <c r="C111" s="11" t="s">
        <v>16</v>
      </c>
      <c r="D111" s="12">
        <v>611</v>
      </c>
      <c r="E111" s="35">
        <v>0</v>
      </c>
      <c r="F111" s="10">
        <f t="shared" si="1"/>
        <v>0</v>
      </c>
      <c r="G111" s="5"/>
    </row>
    <row r="112" spans="1:7">
      <c r="A112" s="6" t="s">
        <v>165</v>
      </c>
      <c r="B112" s="7"/>
      <c r="C112" s="7" t="s">
        <v>166</v>
      </c>
      <c r="D112" s="12">
        <v>335</v>
      </c>
      <c r="E112" s="35">
        <v>0</v>
      </c>
      <c r="F112" s="10">
        <f t="shared" si="1"/>
        <v>0</v>
      </c>
      <c r="G112" s="5"/>
    </row>
    <row r="113" spans="1:156" s="21" customFormat="1">
      <c r="A113" s="15" t="s">
        <v>167</v>
      </c>
      <c r="B113" s="16"/>
      <c r="C113" s="17" t="s">
        <v>16</v>
      </c>
      <c r="D113" s="18">
        <v>180</v>
      </c>
      <c r="E113" s="35">
        <v>0</v>
      </c>
      <c r="F113" s="10">
        <f t="shared" si="1"/>
        <v>0</v>
      </c>
      <c r="G113" s="19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</row>
    <row r="114" spans="1:156">
      <c r="A114" s="6" t="s">
        <v>168</v>
      </c>
      <c r="B114" s="7"/>
      <c r="C114" s="7" t="s">
        <v>16</v>
      </c>
      <c r="D114" s="12">
        <v>105</v>
      </c>
      <c r="E114" s="35">
        <v>0</v>
      </c>
      <c r="F114" s="10">
        <f t="shared" si="1"/>
        <v>0</v>
      </c>
      <c r="G114" s="5"/>
    </row>
    <row r="115" spans="1:156">
      <c r="A115" s="6" t="s">
        <v>169</v>
      </c>
      <c r="B115" s="7"/>
      <c r="C115" s="8" t="s">
        <v>53</v>
      </c>
      <c r="D115" s="9">
        <v>193</v>
      </c>
      <c r="E115" s="35">
        <v>0</v>
      </c>
      <c r="F115" s="10">
        <f t="shared" si="1"/>
        <v>0</v>
      </c>
      <c r="G115" s="5"/>
    </row>
    <row r="116" spans="1:156">
      <c r="A116" s="6" t="s">
        <v>170</v>
      </c>
      <c r="B116" s="7" t="s">
        <v>7</v>
      </c>
      <c r="C116" s="7" t="s">
        <v>148</v>
      </c>
      <c r="D116" s="12">
        <v>120</v>
      </c>
      <c r="E116" s="35">
        <v>0</v>
      </c>
      <c r="F116" s="10">
        <f t="shared" si="1"/>
        <v>0</v>
      </c>
      <c r="G116" s="5"/>
    </row>
    <row r="117" spans="1:156">
      <c r="A117" s="6" t="s">
        <v>171</v>
      </c>
      <c r="B117" s="7" t="s">
        <v>7</v>
      </c>
      <c r="C117" s="7" t="s">
        <v>16</v>
      </c>
      <c r="D117" s="12">
        <v>142</v>
      </c>
      <c r="E117" s="35">
        <v>0</v>
      </c>
      <c r="F117" s="10">
        <f t="shared" si="1"/>
        <v>0</v>
      </c>
      <c r="G117" s="5"/>
    </row>
    <row r="118" spans="1:156">
      <c r="A118" s="6" t="s">
        <v>172</v>
      </c>
      <c r="B118" s="7"/>
      <c r="C118" s="8" t="s">
        <v>173</v>
      </c>
      <c r="D118" s="9">
        <v>239</v>
      </c>
      <c r="E118" s="35">
        <v>0</v>
      </c>
      <c r="F118" s="10">
        <f t="shared" si="1"/>
        <v>0</v>
      </c>
      <c r="G118" s="5"/>
    </row>
    <row r="119" spans="1:156">
      <c r="A119" s="6" t="s">
        <v>174</v>
      </c>
      <c r="B119" s="7"/>
      <c r="C119" s="8" t="s">
        <v>103</v>
      </c>
      <c r="D119" s="9">
        <v>169</v>
      </c>
      <c r="E119" s="35">
        <v>0</v>
      </c>
      <c r="F119" s="10">
        <f t="shared" si="1"/>
        <v>0</v>
      </c>
      <c r="G119" s="5"/>
    </row>
    <row r="120" spans="1:156">
      <c r="A120" s="6" t="s">
        <v>175</v>
      </c>
      <c r="B120" s="7"/>
      <c r="C120" s="8" t="s">
        <v>176</v>
      </c>
      <c r="D120" s="9">
        <v>339</v>
      </c>
      <c r="E120" s="35">
        <v>0</v>
      </c>
      <c r="F120" s="10">
        <f t="shared" si="1"/>
        <v>0</v>
      </c>
      <c r="G120" s="5"/>
    </row>
    <row r="121" spans="1:156">
      <c r="A121" s="6" t="s">
        <v>177</v>
      </c>
      <c r="B121" s="11" t="s">
        <v>178</v>
      </c>
      <c r="C121" s="7" t="s">
        <v>179</v>
      </c>
      <c r="D121" s="12">
        <v>184</v>
      </c>
      <c r="E121" s="35">
        <v>0</v>
      </c>
      <c r="F121" s="10">
        <f t="shared" si="1"/>
        <v>0</v>
      </c>
      <c r="G121" s="5"/>
    </row>
    <row r="122" spans="1:156">
      <c r="A122" s="6" t="s">
        <v>180</v>
      </c>
      <c r="B122" s="7"/>
      <c r="C122" s="8" t="s">
        <v>181</v>
      </c>
      <c r="D122" s="9">
        <v>180</v>
      </c>
      <c r="E122" s="35">
        <v>0</v>
      </c>
      <c r="F122" s="10">
        <f t="shared" si="1"/>
        <v>0</v>
      </c>
      <c r="G122" s="5"/>
    </row>
    <row r="123" spans="1:156">
      <c r="A123" s="6" t="s">
        <v>182</v>
      </c>
      <c r="B123" s="7" t="s">
        <v>7</v>
      </c>
      <c r="C123" s="7" t="s">
        <v>91</v>
      </c>
      <c r="D123" s="12">
        <v>108</v>
      </c>
      <c r="E123" s="35">
        <v>0</v>
      </c>
      <c r="F123" s="10">
        <f t="shared" si="1"/>
        <v>0</v>
      </c>
      <c r="G123" s="5"/>
    </row>
    <row r="124" spans="1:156">
      <c r="A124" s="6" t="s">
        <v>183</v>
      </c>
      <c r="B124" s="7"/>
      <c r="C124" s="7" t="s">
        <v>184</v>
      </c>
      <c r="D124" s="12">
        <v>232</v>
      </c>
      <c r="E124" s="35">
        <v>0</v>
      </c>
      <c r="F124" s="10">
        <f t="shared" si="1"/>
        <v>0</v>
      </c>
      <c r="G124" s="5"/>
    </row>
    <row r="125" spans="1:156">
      <c r="A125" s="6" t="s">
        <v>134</v>
      </c>
      <c r="B125" s="11" t="s">
        <v>7</v>
      </c>
      <c r="C125" s="11" t="s">
        <v>89</v>
      </c>
      <c r="D125" s="12">
        <f>996+198</f>
        <v>1194</v>
      </c>
      <c r="E125" s="35">
        <v>0</v>
      </c>
      <c r="F125" s="10">
        <f t="shared" si="1"/>
        <v>0</v>
      </c>
      <c r="G125" s="5"/>
    </row>
    <row r="126" spans="1:156">
      <c r="A126" s="6" t="s">
        <v>185</v>
      </c>
      <c r="B126" s="7"/>
      <c r="C126" s="7" t="s">
        <v>16</v>
      </c>
      <c r="D126" s="12">
        <v>110</v>
      </c>
      <c r="E126" s="35">
        <v>0</v>
      </c>
      <c r="F126" s="10">
        <f t="shared" si="1"/>
        <v>0</v>
      </c>
      <c r="G126" s="5"/>
    </row>
    <row r="127" spans="1:156">
      <c r="A127" s="6" t="s">
        <v>186</v>
      </c>
      <c r="B127" s="7"/>
      <c r="C127" s="7" t="s">
        <v>8</v>
      </c>
      <c r="D127" s="12">
        <v>102.14</v>
      </c>
      <c r="E127" s="35">
        <v>0</v>
      </c>
      <c r="F127" s="10">
        <f t="shared" si="1"/>
        <v>0</v>
      </c>
      <c r="G127" s="5"/>
    </row>
    <row r="128" spans="1:156">
      <c r="A128" s="6" t="s">
        <v>187</v>
      </c>
      <c r="B128" s="7"/>
      <c r="C128" s="7" t="s">
        <v>188</v>
      </c>
      <c r="D128" s="12">
        <v>194</v>
      </c>
      <c r="E128" s="35">
        <v>0</v>
      </c>
      <c r="F128" s="10">
        <f t="shared" si="1"/>
        <v>0</v>
      </c>
      <c r="G128" s="5"/>
    </row>
    <row r="129" spans="1:7">
      <c r="A129" s="6" t="s">
        <v>189</v>
      </c>
      <c r="B129" s="7"/>
      <c r="C129" s="7" t="s">
        <v>190</v>
      </c>
      <c r="D129" s="12">
        <v>113</v>
      </c>
      <c r="E129" s="35">
        <v>0</v>
      </c>
      <c r="F129" s="10">
        <f t="shared" si="1"/>
        <v>0</v>
      </c>
      <c r="G129" s="5"/>
    </row>
    <row r="130" spans="1:7">
      <c r="A130" s="6" t="s">
        <v>191</v>
      </c>
      <c r="B130" s="11" t="s">
        <v>7</v>
      </c>
      <c r="C130" s="11" t="s">
        <v>192</v>
      </c>
      <c r="D130" s="12">
        <v>361</v>
      </c>
      <c r="E130" s="35">
        <v>0</v>
      </c>
      <c r="F130" s="10">
        <f t="shared" si="1"/>
        <v>0</v>
      </c>
      <c r="G130" s="5"/>
    </row>
    <row r="131" spans="1:7">
      <c r="A131" s="6" t="s">
        <v>25</v>
      </c>
      <c r="B131" s="7" t="s">
        <v>193</v>
      </c>
      <c r="C131" s="7" t="s">
        <v>16</v>
      </c>
      <c r="D131" s="12">
        <v>136</v>
      </c>
      <c r="E131" s="35">
        <v>0</v>
      </c>
      <c r="F131" s="10">
        <f t="shared" ref="F131:F173" si="2">D131*E131</f>
        <v>0</v>
      </c>
      <c r="G131" s="5"/>
    </row>
    <row r="132" spans="1:7">
      <c r="A132" s="6" t="s">
        <v>194</v>
      </c>
      <c r="B132" s="11" t="s">
        <v>7</v>
      </c>
      <c r="C132" s="11" t="s">
        <v>16</v>
      </c>
      <c r="D132" s="12">
        <v>299</v>
      </c>
      <c r="E132" s="35">
        <v>0</v>
      </c>
      <c r="F132" s="10">
        <f t="shared" si="2"/>
        <v>0</v>
      </c>
      <c r="G132" s="5"/>
    </row>
    <row r="133" spans="1:7">
      <c r="A133" s="6" t="s">
        <v>195</v>
      </c>
      <c r="B133" s="7"/>
      <c r="C133" s="8" t="s">
        <v>68</v>
      </c>
      <c r="D133" s="9">
        <v>195</v>
      </c>
      <c r="E133" s="35">
        <v>0</v>
      </c>
      <c r="F133" s="10">
        <f t="shared" si="2"/>
        <v>0</v>
      </c>
      <c r="G133" s="5"/>
    </row>
    <row r="134" spans="1:7">
      <c r="A134" s="6" t="s">
        <v>196</v>
      </c>
      <c r="B134" s="7"/>
      <c r="C134" s="8" t="s">
        <v>197</v>
      </c>
      <c r="D134" s="9">
        <v>192</v>
      </c>
      <c r="E134" s="35">
        <v>0</v>
      </c>
      <c r="F134" s="10">
        <f t="shared" si="2"/>
        <v>0</v>
      </c>
      <c r="G134" s="5"/>
    </row>
    <row r="135" spans="1:7">
      <c r="A135" s="6" t="s">
        <v>198</v>
      </c>
      <c r="B135" s="7"/>
      <c r="C135" s="7" t="s">
        <v>199</v>
      </c>
      <c r="D135" s="12">
        <v>110</v>
      </c>
      <c r="E135" s="35">
        <v>0</v>
      </c>
      <c r="F135" s="10">
        <f t="shared" si="2"/>
        <v>0</v>
      </c>
      <c r="G135" s="5"/>
    </row>
    <row r="136" spans="1:7">
      <c r="A136" s="6" t="s">
        <v>200</v>
      </c>
      <c r="B136" s="7"/>
      <c r="C136" s="8" t="s">
        <v>119</v>
      </c>
      <c r="D136" s="9">
        <v>247</v>
      </c>
      <c r="E136" s="35">
        <v>0</v>
      </c>
      <c r="F136" s="10">
        <f t="shared" si="2"/>
        <v>0</v>
      </c>
      <c r="G136" s="5"/>
    </row>
    <row r="137" spans="1:7">
      <c r="A137" s="6" t="s">
        <v>201</v>
      </c>
      <c r="B137" s="7"/>
      <c r="C137" s="8" t="s">
        <v>202</v>
      </c>
      <c r="D137" s="9">
        <v>210</v>
      </c>
      <c r="E137" s="35">
        <v>0</v>
      </c>
      <c r="F137" s="10">
        <f t="shared" si="2"/>
        <v>0</v>
      </c>
      <c r="G137" s="5"/>
    </row>
    <row r="138" spans="1:7">
      <c r="A138" s="6" t="s">
        <v>203</v>
      </c>
      <c r="B138" s="7"/>
      <c r="C138" s="8" t="s">
        <v>16</v>
      </c>
      <c r="D138" s="9">
        <v>248</v>
      </c>
      <c r="E138" s="35">
        <v>0</v>
      </c>
      <c r="F138" s="10">
        <f t="shared" si="2"/>
        <v>0</v>
      </c>
      <c r="G138" s="5"/>
    </row>
    <row r="139" spans="1:7">
      <c r="A139" s="6" t="s">
        <v>204</v>
      </c>
      <c r="B139" s="7"/>
      <c r="C139" s="8" t="s">
        <v>12</v>
      </c>
      <c r="D139" s="9">
        <v>180.73999999999998</v>
      </c>
      <c r="E139" s="35">
        <v>0</v>
      </c>
      <c r="F139" s="10">
        <f t="shared" si="2"/>
        <v>0</v>
      </c>
      <c r="G139" s="5"/>
    </row>
    <row r="140" spans="1:7">
      <c r="A140" s="6" t="s">
        <v>205</v>
      </c>
      <c r="B140" s="7"/>
      <c r="C140" s="8" t="s">
        <v>53</v>
      </c>
      <c r="D140" s="9">
        <v>174</v>
      </c>
      <c r="E140" s="35">
        <v>0</v>
      </c>
      <c r="F140" s="10">
        <f t="shared" si="2"/>
        <v>0</v>
      </c>
      <c r="G140" s="5"/>
    </row>
    <row r="141" spans="1:7">
      <c r="A141" s="6" t="s">
        <v>206</v>
      </c>
      <c r="B141" s="7"/>
      <c r="C141" s="7" t="s">
        <v>207</v>
      </c>
      <c r="D141" s="12">
        <v>330</v>
      </c>
      <c r="E141" s="35">
        <v>0</v>
      </c>
      <c r="F141" s="10">
        <f t="shared" si="2"/>
        <v>0</v>
      </c>
      <c r="G141" s="5"/>
    </row>
    <row r="142" spans="1:7">
      <c r="A142" s="6" t="s">
        <v>208</v>
      </c>
      <c r="B142" s="7"/>
      <c r="C142" s="8" t="s">
        <v>53</v>
      </c>
      <c r="D142" s="9">
        <v>425</v>
      </c>
      <c r="E142" s="35">
        <v>0</v>
      </c>
      <c r="F142" s="10">
        <f t="shared" si="2"/>
        <v>0</v>
      </c>
      <c r="G142" s="5"/>
    </row>
    <row r="143" spans="1:7">
      <c r="A143" s="6" t="s">
        <v>209</v>
      </c>
      <c r="B143" s="7"/>
      <c r="C143" s="8" t="s">
        <v>53</v>
      </c>
      <c r="D143" s="9">
        <v>227</v>
      </c>
      <c r="E143" s="35">
        <v>0</v>
      </c>
      <c r="F143" s="10">
        <f t="shared" si="2"/>
        <v>0</v>
      </c>
      <c r="G143" s="5"/>
    </row>
    <row r="144" spans="1:7">
      <c r="A144" s="6" t="s">
        <v>88</v>
      </c>
      <c r="B144" s="11" t="s">
        <v>7</v>
      </c>
      <c r="C144" s="11" t="s">
        <v>16</v>
      </c>
      <c r="D144" s="12">
        <v>207</v>
      </c>
      <c r="E144" s="35">
        <v>0</v>
      </c>
      <c r="F144" s="10">
        <f t="shared" si="2"/>
        <v>0</v>
      </c>
      <c r="G144" s="5"/>
    </row>
    <row r="145" spans="1:7">
      <c r="A145" s="6" t="s">
        <v>210</v>
      </c>
      <c r="B145" s="7" t="s">
        <v>7</v>
      </c>
      <c r="C145" s="8" t="s">
        <v>53</v>
      </c>
      <c r="D145" s="9">
        <v>176</v>
      </c>
      <c r="E145" s="35">
        <v>0</v>
      </c>
      <c r="F145" s="10">
        <f t="shared" si="2"/>
        <v>0</v>
      </c>
      <c r="G145" s="5"/>
    </row>
    <row r="146" spans="1:7">
      <c r="A146" s="6" t="s">
        <v>211</v>
      </c>
      <c r="B146" s="7"/>
      <c r="C146" s="8" t="s">
        <v>16</v>
      </c>
      <c r="D146" s="9">
        <v>192</v>
      </c>
      <c r="E146" s="35">
        <v>0</v>
      </c>
      <c r="F146" s="10">
        <f t="shared" si="2"/>
        <v>0</v>
      </c>
      <c r="G146" s="5"/>
    </row>
    <row r="147" spans="1:7">
      <c r="A147" s="6" t="s">
        <v>212</v>
      </c>
      <c r="B147" s="7"/>
      <c r="C147" s="8" t="s">
        <v>38</v>
      </c>
      <c r="D147" s="9">
        <v>188</v>
      </c>
      <c r="E147" s="35">
        <v>0</v>
      </c>
      <c r="F147" s="10">
        <f t="shared" si="2"/>
        <v>0</v>
      </c>
      <c r="G147" s="5"/>
    </row>
    <row r="148" spans="1:7">
      <c r="A148" s="6" t="s">
        <v>213</v>
      </c>
      <c r="B148" s="7"/>
      <c r="C148" s="7" t="s">
        <v>207</v>
      </c>
      <c r="D148" s="12">
        <v>229</v>
      </c>
      <c r="E148" s="35">
        <v>0</v>
      </c>
      <c r="F148" s="10">
        <f t="shared" si="2"/>
        <v>0</v>
      </c>
      <c r="G148" s="5"/>
    </row>
    <row r="149" spans="1:7">
      <c r="A149" s="6" t="s">
        <v>214</v>
      </c>
      <c r="B149" s="7"/>
      <c r="C149" s="8" t="s">
        <v>58</v>
      </c>
      <c r="D149" s="9">
        <v>198</v>
      </c>
      <c r="E149" s="35">
        <v>0</v>
      </c>
      <c r="F149" s="10">
        <f t="shared" si="2"/>
        <v>0</v>
      </c>
      <c r="G149" s="5"/>
    </row>
    <row r="150" spans="1:7">
      <c r="A150" s="6" t="s">
        <v>134</v>
      </c>
      <c r="B150" s="11" t="s">
        <v>7</v>
      </c>
      <c r="C150" s="11" t="s">
        <v>16</v>
      </c>
      <c r="D150" s="12">
        <v>210</v>
      </c>
      <c r="E150" s="35">
        <v>0</v>
      </c>
      <c r="F150" s="10">
        <f t="shared" si="2"/>
        <v>0</v>
      </c>
      <c r="G150" s="5"/>
    </row>
    <row r="151" spans="1:7">
      <c r="A151" s="6" t="s">
        <v>215</v>
      </c>
      <c r="B151" s="7"/>
      <c r="C151" s="8" t="s">
        <v>53</v>
      </c>
      <c r="D151" s="9">
        <v>304</v>
      </c>
      <c r="E151" s="35">
        <v>0</v>
      </c>
      <c r="F151" s="10">
        <f t="shared" si="2"/>
        <v>0</v>
      </c>
      <c r="G151" s="5"/>
    </row>
    <row r="152" spans="1:7">
      <c r="A152" s="6" t="s">
        <v>216</v>
      </c>
      <c r="B152" s="7"/>
      <c r="C152" s="8" t="s">
        <v>16</v>
      </c>
      <c r="D152" s="9">
        <v>150</v>
      </c>
      <c r="E152" s="35">
        <v>0</v>
      </c>
      <c r="F152" s="10">
        <f t="shared" si="2"/>
        <v>0</v>
      </c>
      <c r="G152" s="5"/>
    </row>
    <row r="153" spans="1:7">
      <c r="A153" s="6" t="s">
        <v>217</v>
      </c>
      <c r="B153" s="7"/>
      <c r="C153" s="8" t="s">
        <v>218</v>
      </c>
      <c r="D153" s="9">
        <v>300</v>
      </c>
      <c r="E153" s="35">
        <v>0</v>
      </c>
      <c r="F153" s="10">
        <f t="shared" si="2"/>
        <v>0</v>
      </c>
    </row>
    <row r="154" spans="1:7">
      <c r="A154" s="6" t="s">
        <v>219</v>
      </c>
      <c r="B154" s="7" t="s">
        <v>7</v>
      </c>
      <c r="C154" s="7" t="s">
        <v>220</v>
      </c>
      <c r="D154" s="12">
        <v>179.78</v>
      </c>
      <c r="E154" s="35">
        <v>0</v>
      </c>
      <c r="F154" s="10">
        <f t="shared" si="2"/>
        <v>0</v>
      </c>
    </row>
    <row r="155" spans="1:7">
      <c r="A155" s="6" t="s">
        <v>221</v>
      </c>
      <c r="B155" s="11" t="s">
        <v>7</v>
      </c>
      <c r="C155" s="11" t="s">
        <v>222</v>
      </c>
      <c r="D155" s="12">
        <v>590</v>
      </c>
      <c r="E155" s="35">
        <v>0</v>
      </c>
      <c r="F155" s="10">
        <f t="shared" si="2"/>
        <v>0</v>
      </c>
    </row>
    <row r="156" spans="1:7">
      <c r="A156" s="6" t="s">
        <v>223</v>
      </c>
      <c r="B156" s="11" t="s">
        <v>7</v>
      </c>
      <c r="C156" s="11" t="s">
        <v>89</v>
      </c>
      <c r="D156" s="12">
        <v>328</v>
      </c>
      <c r="E156" s="35">
        <v>0</v>
      </c>
      <c r="F156" s="10">
        <f t="shared" si="2"/>
        <v>0</v>
      </c>
    </row>
    <row r="157" spans="1:7">
      <c r="A157" s="6" t="s">
        <v>224</v>
      </c>
      <c r="B157" s="7"/>
      <c r="C157" s="7" t="s">
        <v>225</v>
      </c>
      <c r="D157" s="12">
        <v>192</v>
      </c>
      <c r="E157" s="35">
        <v>0</v>
      </c>
      <c r="F157" s="10">
        <f t="shared" si="2"/>
        <v>0</v>
      </c>
    </row>
    <row r="158" spans="1:7">
      <c r="A158" s="6" t="s">
        <v>226</v>
      </c>
      <c r="B158" s="7"/>
      <c r="C158" s="8" t="s">
        <v>32</v>
      </c>
      <c r="D158" s="9">
        <v>276</v>
      </c>
      <c r="E158" s="35">
        <v>0</v>
      </c>
      <c r="F158" s="10">
        <f t="shared" si="2"/>
        <v>0</v>
      </c>
    </row>
    <row r="159" spans="1:7">
      <c r="A159" s="6" t="s">
        <v>27</v>
      </c>
      <c r="B159" s="11" t="s">
        <v>7</v>
      </c>
      <c r="C159" s="11" t="s">
        <v>89</v>
      </c>
      <c r="D159" s="12">
        <v>120</v>
      </c>
      <c r="E159" s="35">
        <v>0</v>
      </c>
      <c r="F159" s="10">
        <f t="shared" si="2"/>
        <v>0</v>
      </c>
    </row>
    <row r="160" spans="1:7">
      <c r="A160" s="6" t="s">
        <v>227</v>
      </c>
      <c r="B160" s="11"/>
      <c r="C160" s="11" t="s">
        <v>228</v>
      </c>
      <c r="D160" s="12">
        <v>729</v>
      </c>
      <c r="E160" s="35">
        <v>0</v>
      </c>
      <c r="F160" s="10">
        <f t="shared" si="2"/>
        <v>0</v>
      </c>
    </row>
    <row r="161" spans="1:6">
      <c r="A161" s="6" t="s">
        <v>229</v>
      </c>
      <c r="B161" s="11"/>
      <c r="C161" s="11" t="s">
        <v>230</v>
      </c>
      <c r="D161" s="12">
        <v>99</v>
      </c>
      <c r="E161" s="35">
        <v>0</v>
      </c>
      <c r="F161" s="10">
        <f t="shared" si="2"/>
        <v>0</v>
      </c>
    </row>
    <row r="162" spans="1:6">
      <c r="A162" s="6" t="s">
        <v>231</v>
      </c>
      <c r="B162" s="11"/>
      <c r="C162" s="11" t="s">
        <v>68</v>
      </c>
      <c r="D162" s="12">
        <v>45</v>
      </c>
      <c r="E162" s="35">
        <v>0</v>
      </c>
      <c r="F162" s="10">
        <f t="shared" si="2"/>
        <v>0</v>
      </c>
    </row>
    <row r="163" spans="1:6">
      <c r="A163" s="6" t="s">
        <v>232</v>
      </c>
      <c r="B163" s="11"/>
      <c r="C163" s="11" t="s">
        <v>233</v>
      </c>
      <c r="D163" s="12">
        <v>18</v>
      </c>
      <c r="E163" s="35">
        <v>0</v>
      </c>
      <c r="F163" s="10">
        <f t="shared" si="2"/>
        <v>0</v>
      </c>
    </row>
    <row r="164" spans="1:6">
      <c r="A164" s="6" t="s">
        <v>234</v>
      </c>
      <c r="B164" s="11"/>
      <c r="C164" s="11" t="s">
        <v>235</v>
      </c>
      <c r="D164" s="12">
        <v>306</v>
      </c>
      <c r="E164" s="35">
        <v>0</v>
      </c>
      <c r="F164" s="10">
        <f t="shared" si="2"/>
        <v>0</v>
      </c>
    </row>
    <row r="165" spans="1:6">
      <c r="A165" s="6" t="s">
        <v>236</v>
      </c>
      <c r="B165" s="11"/>
      <c r="C165" s="11" t="s">
        <v>237</v>
      </c>
      <c r="D165" s="12">
        <v>99</v>
      </c>
      <c r="E165" s="35">
        <v>0</v>
      </c>
      <c r="F165" s="10">
        <f t="shared" si="2"/>
        <v>0</v>
      </c>
    </row>
    <row r="166" spans="1:6">
      <c r="A166" s="6" t="s">
        <v>238</v>
      </c>
      <c r="B166" s="11"/>
      <c r="C166" s="11" t="s">
        <v>239</v>
      </c>
      <c r="D166" s="12">
        <v>324</v>
      </c>
      <c r="E166" s="35">
        <v>0</v>
      </c>
      <c r="F166" s="10">
        <f t="shared" si="2"/>
        <v>0</v>
      </c>
    </row>
    <row r="167" spans="1:6">
      <c r="A167" s="6" t="s">
        <v>240</v>
      </c>
      <c r="B167" s="11"/>
      <c r="C167" s="11" t="s">
        <v>51</v>
      </c>
      <c r="D167" s="12">
        <v>144</v>
      </c>
      <c r="E167" s="35">
        <v>0</v>
      </c>
      <c r="F167" s="10">
        <f t="shared" si="2"/>
        <v>0</v>
      </c>
    </row>
    <row r="168" spans="1:6">
      <c r="A168" s="6" t="s">
        <v>241</v>
      </c>
      <c r="B168" s="11"/>
      <c r="C168" s="11" t="s">
        <v>242</v>
      </c>
      <c r="D168" s="12">
        <v>63</v>
      </c>
      <c r="E168" s="35">
        <v>0</v>
      </c>
      <c r="F168" s="10">
        <f t="shared" si="2"/>
        <v>0</v>
      </c>
    </row>
    <row r="169" spans="1:6">
      <c r="A169" s="6" t="s">
        <v>243</v>
      </c>
      <c r="B169" s="11"/>
      <c r="C169" s="11" t="s">
        <v>235</v>
      </c>
      <c r="D169" s="12">
        <v>603</v>
      </c>
      <c r="E169" s="35">
        <v>0</v>
      </c>
      <c r="F169" s="10">
        <f t="shared" si="2"/>
        <v>0</v>
      </c>
    </row>
    <row r="170" spans="1:6">
      <c r="A170" s="6" t="s">
        <v>244</v>
      </c>
      <c r="B170" s="11"/>
      <c r="C170" s="11" t="s">
        <v>245</v>
      </c>
      <c r="D170" s="12">
        <v>99</v>
      </c>
      <c r="E170" s="35">
        <v>0</v>
      </c>
      <c r="F170" s="10">
        <f t="shared" si="2"/>
        <v>0</v>
      </c>
    </row>
    <row r="171" spans="1:6">
      <c r="A171" s="6" t="s">
        <v>246</v>
      </c>
      <c r="B171" s="11"/>
      <c r="C171" s="11" t="s">
        <v>247</v>
      </c>
      <c r="D171" s="12">
        <v>279</v>
      </c>
      <c r="E171" s="35">
        <v>0</v>
      </c>
      <c r="F171" s="10">
        <f t="shared" si="2"/>
        <v>0</v>
      </c>
    </row>
    <row r="172" spans="1:6">
      <c r="A172" s="6" t="s">
        <v>248</v>
      </c>
      <c r="B172" s="11"/>
      <c r="C172" s="11" t="s">
        <v>233</v>
      </c>
      <c r="D172" s="12">
        <v>306</v>
      </c>
      <c r="E172" s="35">
        <v>0</v>
      </c>
      <c r="F172" s="10">
        <f t="shared" si="2"/>
        <v>0</v>
      </c>
    </row>
    <row r="173" spans="1:6">
      <c r="A173" s="6" t="s">
        <v>249</v>
      </c>
      <c r="B173" s="11"/>
      <c r="C173" s="11" t="s">
        <v>250</v>
      </c>
      <c r="D173" s="12">
        <v>54</v>
      </c>
      <c r="E173" s="35">
        <v>0</v>
      </c>
      <c r="F173" s="10">
        <f t="shared" si="2"/>
        <v>0</v>
      </c>
    </row>
    <row r="175" spans="1:6">
      <c r="A175" s="22" t="s">
        <v>251</v>
      </c>
      <c r="B175" s="23"/>
      <c r="C175" s="23"/>
      <c r="D175" s="23"/>
      <c r="E175" s="24"/>
      <c r="F175" s="25">
        <f>SUM(F2:F173)</f>
        <v>516</v>
      </c>
    </row>
    <row r="177" spans="1:6" s="27" customFormat="1">
      <c r="A177" s="22" t="s">
        <v>252</v>
      </c>
      <c r="B177" s="22" t="s">
        <v>253</v>
      </c>
      <c r="C177" s="22" t="s">
        <v>254</v>
      </c>
      <c r="D177" s="22" t="s">
        <v>255</v>
      </c>
      <c r="E177" s="26"/>
      <c r="F177" s="26"/>
    </row>
    <row r="178" spans="1:6">
      <c r="A178" s="28" t="s">
        <v>256</v>
      </c>
      <c r="B178" s="29">
        <v>1</v>
      </c>
      <c r="C178" s="29">
        <v>750000</v>
      </c>
      <c r="D178" s="36">
        <v>0</v>
      </c>
      <c r="F178"/>
    </row>
    <row r="179" spans="1:6">
      <c r="A179" s="28" t="s">
        <v>256</v>
      </c>
      <c r="B179" s="29">
        <v>751000</v>
      </c>
      <c r="C179" s="29">
        <v>1000000</v>
      </c>
      <c r="D179" s="31">
        <f>$D$178 + ($D$183 - $D$178) / 5</f>
        <v>0</v>
      </c>
      <c r="F179"/>
    </row>
    <row r="180" spans="1:6">
      <c r="A180" s="28" t="s">
        <v>256</v>
      </c>
      <c r="B180" s="29">
        <v>1000001</v>
      </c>
      <c r="C180" s="29">
        <v>1250000</v>
      </c>
      <c r="D180" s="31">
        <f>$D$178 +(2*($D$183 - $D$178)) / 5</f>
        <v>0</v>
      </c>
      <c r="F180"/>
    </row>
    <row r="181" spans="1:6">
      <c r="A181" s="28" t="s">
        <v>256</v>
      </c>
      <c r="B181" s="29">
        <v>1250001</v>
      </c>
      <c r="C181" s="29">
        <v>1500000</v>
      </c>
      <c r="D181" s="31">
        <f>$D$178 +(3*($D$183 - $D$178)) / 5</f>
        <v>0</v>
      </c>
      <c r="F181"/>
    </row>
    <row r="182" spans="1:6">
      <c r="A182" s="28" t="s">
        <v>256</v>
      </c>
      <c r="B182" s="29">
        <v>1500001</v>
      </c>
      <c r="C182" s="29">
        <v>1750000</v>
      </c>
      <c r="D182" s="31">
        <f>$D$178 +(4*($D$183 - $D$178)) / 5</f>
        <v>0</v>
      </c>
      <c r="F182"/>
    </row>
    <row r="183" spans="1:6">
      <c r="A183" s="28" t="s">
        <v>256</v>
      </c>
      <c r="B183" s="29">
        <v>1750001</v>
      </c>
      <c r="C183" s="29" t="s">
        <v>257</v>
      </c>
      <c r="D183" s="36">
        <v>0</v>
      </c>
      <c r="F183"/>
    </row>
    <row r="184" spans="1:6">
      <c r="A184" s="22" t="s">
        <v>258</v>
      </c>
      <c r="B184" s="23"/>
      <c r="C184" s="23"/>
      <c r="D184" s="32">
        <f>AVERAGE(D178,D183)</f>
        <v>0</v>
      </c>
    </row>
    <row r="186" spans="1:6">
      <c r="A186" s="22" t="s">
        <v>259</v>
      </c>
      <c r="B186" s="23"/>
      <c r="C186" s="23"/>
      <c r="D186" s="23"/>
      <c r="E186" s="24"/>
      <c r="F186" s="25">
        <f>F175-(F175*D184)</f>
        <v>516</v>
      </c>
    </row>
  </sheetData>
  <sheetProtection algorithmName="SHA-512" hashValue="yPfir+R/h75m4nhZ2yh9WASU2J4aVibOeShM5E7fEf3kf0xK9mcVJTR8KgCeh8UJTOmH5XFDO2WdZiLQnIc3VQ==" saltValue="Q8g8zSHeQfOHE3vGfF7jDg==" spinCount="100000" sheet="1" objects="1" scenarios="1"/>
  <protectedRanges>
    <protectedRange sqref="E1:E1048576" name="Bereik1"/>
  </protectedRanges>
  <sortState xmlns:xlrd2="http://schemas.microsoft.com/office/spreadsheetml/2017/richdata2" ref="A2:F173">
    <sortCondition descending="1" ref="F123:F17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6DF75DF59C942ADFEC2C94BFB3FAE" ma:contentTypeVersion="19" ma:contentTypeDescription="Create a new document." ma:contentTypeScope="" ma:versionID="875971352645b1318ccdceb49d8804d6">
  <xsd:schema xmlns:xsd="http://www.w3.org/2001/XMLSchema" xmlns:xs="http://www.w3.org/2001/XMLSchema" xmlns:p="http://schemas.microsoft.com/office/2006/metadata/properties" xmlns:ns2="5aa2f6b1-a613-41f3-8b00-03549ac1d6c0" xmlns:ns3="3399340d-8ab4-4002-863e-5cb0271d3c24" targetNamespace="http://schemas.microsoft.com/office/2006/metadata/properties" ma:root="true" ma:fieldsID="a1b303f73d468c83f228c7c58949de80" ns2:_="" ns3:_="">
    <xsd:import namespace="5aa2f6b1-a613-41f3-8b00-03549ac1d6c0"/>
    <xsd:import namespace="3399340d-8ab4-4002-863e-5cb0271d3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Datum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2f6b1-a613-41f3-8b00-03549ac1d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e4e3a-1431-4321-a2fb-937b74f00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9340d-8ab4-4002-863e-5cb0271d3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d083b6-36cf-4cf3-b923-8f65ecd08b12}" ma:internalName="TaxCatchAll" ma:showField="CatchAllData" ma:web="3399340d-8ab4-4002-863e-5cb0271d3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a2f6b1-a613-41f3-8b00-03549ac1d6c0">
      <Terms xmlns="http://schemas.microsoft.com/office/infopath/2007/PartnerControls"/>
    </lcf76f155ced4ddcb4097134ff3c332f>
    <TaxCatchAll xmlns="3399340d-8ab4-4002-863e-5cb0271d3c24" xsi:nil="true"/>
    <SharedWithUsers xmlns="3399340d-8ab4-4002-863e-5cb0271d3c24">
      <UserInfo>
        <DisplayName/>
        <AccountId xsi:nil="true"/>
        <AccountType/>
      </UserInfo>
    </SharedWithUsers>
    <Datum xmlns="5aa2f6b1-a613-41f3-8b00-03549ac1d6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76A33-5EE4-4BA1-BEE4-44568E7A498E}"/>
</file>

<file path=customXml/itemProps2.xml><?xml version="1.0" encoding="utf-8"?>
<ds:datastoreItem xmlns:ds="http://schemas.openxmlformats.org/officeDocument/2006/customXml" ds:itemID="{33DF8C52-D924-4BF6-AAE8-1E85803AB558}"/>
</file>

<file path=customXml/itemProps3.xml><?xml version="1.0" encoding="utf-8"?>
<ds:datastoreItem xmlns:ds="http://schemas.openxmlformats.org/officeDocument/2006/customXml" ds:itemID="{0C02FA01-FD41-4E8A-8C0E-664F9B07B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van Raalte</dc:creator>
  <cp:keywords/>
  <dc:description/>
  <cp:lastModifiedBy>Timon Oedzes</cp:lastModifiedBy>
  <cp:revision/>
  <dcterms:created xsi:type="dcterms:W3CDTF">2023-09-05T07:29:08Z</dcterms:created>
  <dcterms:modified xsi:type="dcterms:W3CDTF">2024-03-12T11:10:15Z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0x01010004B6DF75DF59C942ADFEC2C94BFB3FAE</vt:lpwstr>
  </property>
  <property fmtid="{D5CDD505-2E9C-101B-9397-08002B2CF9AE}" pid="4" name="Order">
    <vt:r8>7722300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